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downloads\DS 360\Assignments\"/>
    </mc:Choice>
  </mc:AlternateContent>
  <xr:revisionPtr revIDLastSave="0" documentId="13_ncr:1_{47D20125-3D23-4FB4-982E-B4E60FB48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LOOKUP" sheetId="1" r:id="rId1"/>
    <sheet name="COUNT-COUNTA" sheetId="2" r:id="rId2"/>
    <sheet name="SUMIFS" sheetId="3" r:id="rId3"/>
    <sheet name="COUNTIF-SUMIF-XLOOKUP" sheetId="4" r:id="rId4"/>
    <sheet name="Pivot Table" sheetId="5" r:id="rId5"/>
    <sheet name="PVT_TBL_ANS" sheetId="7" r:id="rId6"/>
    <sheet name="DataSet" sheetId="6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4" l="1"/>
  <c r="C20" i="4"/>
  <c r="C19" i="4"/>
  <c r="B20" i="4"/>
  <c r="B34" i="4"/>
  <c r="B33" i="4"/>
  <c r="B6" i="2"/>
  <c r="B4" i="2"/>
  <c r="F17" i="4"/>
  <c r="E17" i="4"/>
  <c r="F16" i="4"/>
  <c r="E16" i="4"/>
  <c r="E6" i="2"/>
  <c r="E4" i="2"/>
  <c r="G4" i="3" l="1"/>
  <c r="G3" i="3"/>
  <c r="I3" i="3"/>
  <c r="I4" i="3"/>
  <c r="B9" i="1" l="1"/>
  <c r="E9" i="1"/>
  <c r="B5" i="1" l="1"/>
  <c r="E5" i="1"/>
</calcChain>
</file>

<file path=xl/sharedStrings.xml><?xml version="1.0" encoding="utf-8"?>
<sst xmlns="http://schemas.openxmlformats.org/spreadsheetml/2006/main" count="2356" uniqueCount="226">
  <si>
    <t>By using below data please answer below questions:</t>
  </si>
  <si>
    <t>Task-1. Create a VLOOKUP formula to find the occupation of Jane Doe.</t>
  </si>
  <si>
    <t>Result:</t>
  </si>
  <si>
    <t>Enter function here:</t>
  </si>
  <si>
    <t>Task-2. Create a VLOOKUP formula to find the age of Mike Lee.</t>
  </si>
  <si>
    <t xml:space="preserve"> 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</si>
  <si>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</si>
  <si>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</si>
  <si>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</si>
  <si>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</si>
  <si>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</si>
  <si>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</si>
  <si>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</si>
  <si>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</si>
  <si>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</si>
  <si>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</si>
  <si>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</si>
  <si>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</si>
  <si>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</si>
  <si>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</si>
  <si>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</si>
  <si>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</si>
  <si>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</si>
  <si>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</si>
  <si>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</si>
  <si>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</si>
  <si>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</si>
  <si>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</si>
  <si>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</si>
  <si>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</si>
  <si>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</si>
  <si>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</si>
  <si>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</si>
  <si>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The following table represents a bank statement of XYZ company.</t>
  </si>
  <si>
    <t>Answer by using functions COUNT and COUNTA</t>
  </si>
  <si>
    <t>Task-3</t>
  </si>
  <si>
    <t>How many numerical answers appear in column C - Amount?</t>
  </si>
  <si>
    <t>Answer</t>
  </si>
  <si>
    <t>Task-4</t>
  </si>
  <si>
    <t>How many non-blank answers (numbers and letters) appear in C - Amount?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</si>
  <si>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</si>
  <si>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</si>
  <si>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</si>
  <si>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</si>
  <si>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</si>
  <si>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</si>
  <si>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</si>
  <si>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</si>
  <si>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</si>
  <si>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</si>
  <si>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</si>
  <si>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</si>
  <si>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</si>
  <si>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</si>
  <si>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</si>
  <si>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</si>
  <si>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</si>
  <si>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</si>
  <si>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</si>
  <si>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Below is the list of top 30 countries in the world by Population.</t>
  </si>
  <si>
    <t>Answer the following questions:</t>
  </si>
  <si>
    <t>Task-5. What is the total population of people living in Europe and using EUR as their currency?</t>
  </si>
  <si>
    <t>Task-6. What is the total population of people living in Asia in countries that have a GDP (Billions) &gt; 1,000?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</si>
  <si>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</si>
  <si>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</si>
  <si>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</si>
  <si>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</si>
  <si>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</si>
  <si>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</si>
  <si>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</si>
  <si>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</si>
  <si>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</si>
  <si>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</si>
  <si>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</si>
  <si>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</si>
  <si>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</si>
  <si>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</si>
  <si>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</si>
  <si>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</si>
  <si>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</si>
  <si>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</si>
  <si>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</si>
  <si>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</si>
  <si>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</si>
  <si>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</si>
  <si>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</si>
  <si>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</si>
  <si>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</si>
  <si>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</si>
  <si>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</si>
  <si>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</si>
  <si>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</si>
  <si>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</si>
  <si>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</si>
  <si>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</si>
  <si>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</si>
  <si>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</si>
  <si>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</si>
  <si>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</si>
  <si>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</si>
  <si>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</si>
  <si>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</si>
  <si>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</si>
  <si>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</si>
  <si>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</si>
  <si>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</si>
  <si>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</si>
  <si>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</si>
  <si>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</si>
  <si>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</si>
  <si>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</si>
  <si>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</si>
  <si>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</si>
  <si>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</si>
  <si>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</si>
  <si>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</si>
  <si>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</si>
  <si>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</si>
  <si>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</si>
  <si>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</si>
  <si>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</si>
  <si>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</si>
  <si>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</si>
  <si>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</si>
  <si>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</si>
  <si>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</si>
  <si>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</si>
  <si>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</si>
  <si>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</si>
  <si>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</si>
  <si>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</si>
  <si>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</si>
  <si>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</si>
  <si>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</si>
  <si>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</si>
  <si>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</si>
  <si>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</si>
  <si>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</si>
  <si>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</si>
  <si>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</si>
  <si>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</si>
  <si>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</si>
  <si>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</si>
  <si>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</si>
  <si>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</si>
  <si>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</si>
  <si>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</si>
  <si>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</si>
  <si>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</si>
  <si>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</si>
  <si>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</si>
  <si>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</si>
  <si>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</si>
  <si>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</si>
  <si>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</si>
  <si>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</si>
  <si>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</si>
  <si>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Below is the table of 2021-2022 Top Scores in the Premier League:</t>
  </si>
  <si>
    <t>Player Name</t>
  </si>
  <si>
    <t>Club</t>
  </si>
  <si>
    <t>Goals Scored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</si>
  <si>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Jimmy Floyd Hasselbaink</t>
    </r>
  </si>
  <si>
    <t>Leeds United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</si>
  <si>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Michael Owen</t>
    </r>
  </si>
  <si>
    <t>Liverpool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</si>
  <si>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Dwight Yorke</t>
    </r>
  </si>
  <si>
    <t>Manchester United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</si>
  <si>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Nicolas Anelka</t>
    </r>
  </si>
  <si>
    <t>Arsenal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</si>
  <si>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Andy Cole</t>
    </r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</si>
  <si>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Hamilton Ricard</t>
    </r>
  </si>
  <si>
    <t>Middlesbrough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</si>
  <si>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Dion Dublin</t>
    </r>
  </si>
  <si>
    <t>Aston Villa</t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</si>
  <si>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Robbie Fowler</t>
    </r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</si>
  <si>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Julian Joachim</t>
    </r>
  </si>
  <si>
    <r>
      <rPr>
        <sz val="11"/>
        <color rgb="FF000000"/>
        <rFont val="Calibri"/>
        <family val="2"/>
        <charset val="238"/>
      </rPr>
      <t> </t>
    </r>
    <r>
      <rPr>
        <sz val="11"/>
        <color rgb="FF000000"/>
        <rFont val="Arial"/>
        <family val="2"/>
        <charset val="238"/>
      </rPr>
      <t>Alan Shearer</t>
    </r>
  </si>
  <si>
    <t>Newcastle United</t>
  </si>
  <si>
    <t>Task-7</t>
  </si>
  <si>
    <t>Complete the following table by using COUNIF and SUMIF Functions</t>
  </si>
  <si>
    <t>No. Of Top Scorers</t>
  </si>
  <si>
    <t>Total no. Of Goals Scored</t>
  </si>
  <si>
    <t>Task-8</t>
  </si>
  <si>
    <t>Retrieve the birthday for the following players from the data in "Birthdays" Column from the below table by using XLOOKUP Function:</t>
  </si>
  <si>
    <t>Birthday</t>
  </si>
  <si>
    <t>Player</t>
  </si>
  <si>
    <t>Michael Owen</t>
  </si>
  <si>
    <t>Dwight Yorke</t>
  </si>
  <si>
    <t>Hamilton Ricard</t>
  </si>
  <si>
    <t>Robbie Fowler</t>
  </si>
  <si>
    <t>Alan Shearer</t>
  </si>
  <si>
    <t>The data in "DataSet" Worksheet (Next to this sheet) contains information about employees in your company.</t>
  </si>
  <si>
    <t>Use pivot table to answer the following questions:</t>
  </si>
  <si>
    <t xml:space="preserve">Task-09. What is the Total Salary for each rank in the company?  Sort the amounts in descending order. </t>
  </si>
  <si>
    <t>Task-10. Return the the average salary for each department (Rows) and for each rank (Columns)</t>
  </si>
  <si>
    <t>Note: You can use separate sheet for your answer.</t>
  </si>
  <si>
    <t>Employee ID</t>
  </si>
  <si>
    <t>Rank</t>
  </si>
  <si>
    <t>Department</t>
  </si>
  <si>
    <t>WFH % in 2020</t>
  </si>
  <si>
    <t>Number of kids</t>
  </si>
  <si>
    <t>Salary $ (Yearly)</t>
  </si>
  <si>
    <t>Received Bonus in 2020?</t>
  </si>
  <si>
    <t>Satisfied from job</t>
  </si>
  <si>
    <t>Employment Start Date</t>
  </si>
  <si>
    <t>Senior</t>
  </si>
  <si>
    <t>Sales &amp; Marketing</t>
  </si>
  <si>
    <t>Yes</t>
  </si>
  <si>
    <t>No</t>
  </si>
  <si>
    <t>Senior Manager</t>
  </si>
  <si>
    <t>Research &amp; Development</t>
  </si>
  <si>
    <t>Principal</t>
  </si>
  <si>
    <t>Director</t>
  </si>
  <si>
    <t>QA</t>
  </si>
  <si>
    <t>Manufacturing</t>
  </si>
  <si>
    <t>Junior</t>
  </si>
  <si>
    <t>Finance</t>
  </si>
  <si>
    <t>IT</t>
  </si>
  <si>
    <t>Manager</t>
  </si>
  <si>
    <t>Legal</t>
  </si>
  <si>
    <t>VP</t>
  </si>
  <si>
    <t>Sum of Salary $ (Yearly)</t>
  </si>
  <si>
    <t>Average of Salary $ (Yearly)</t>
  </si>
  <si>
    <t xml:space="preserve">My Answers of the Task 9 &amp; 10 are in the next sheet named "PVT_TBL_ANS" </t>
  </si>
  <si>
    <t>Task No. 09</t>
  </si>
  <si>
    <t>Task No.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</si>
</sst>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5">
    <font>
      <sz val="20"/>
      <color theme="1"/>
      <name val="Aptos Narrow"/>
      <scheme val="minor"/>
    </font>
    <font>
      <b/>
      <sz val="18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2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u/>
      <sz val="10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9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u/>
      <sz val="12"/>
      <color theme="1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20"/>
      <color theme="1"/>
      <name val="Aptos Narrow"/>
      <scheme val="minor"/>
    </font>
    <font>
      <b/>
      <sz val="16"/>
      <color theme="1"/>
      <name val="Aptos Narrow"/>
    </font>
    <font>
      <sz val="11"/>
      <color theme="1"/>
      <name val="Aptos Narrow"/>
    </font>
    <font>
      <sz val="14"/>
      <color theme="1"/>
      <name val="Aptos Narrow"/>
    </font>
    <font>
      <sz val="20"/>
      <color theme="1"/>
      <name val="Aptos Narrow"/>
    </font>
    <font>
      <sz val="20"/>
      <color theme="1"/>
      <name val="Calibri"/>
      <family val="2"/>
      <charset val="238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10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" fontId="10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4" borderId="3" xfId="0" applyFont="1" applyFill="1" applyBorder="1"/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3" fontId="2" fillId="0" borderId="7" xfId="0" applyNumberFormat="1" applyFont="1" applyBorder="1"/>
    <xf numFmtId="0" fontId="15" fillId="6" borderId="8" xfId="0" applyFont="1" applyFill="1" applyBorder="1" applyAlignment="1">
      <alignment wrapText="1"/>
    </xf>
    <xf numFmtId="0" fontId="15" fillId="6" borderId="9" xfId="0" applyFont="1" applyFill="1" applyBorder="1" applyAlignment="1">
      <alignment wrapText="1"/>
    </xf>
    <xf numFmtId="0" fontId="15" fillId="6" borderId="10" xfId="0" applyFont="1" applyFill="1" applyBorder="1" applyAlignment="1">
      <alignment wrapText="1"/>
    </xf>
    <xf numFmtId="0" fontId="2" fillId="0" borderId="11" xfId="0" applyFont="1" applyBorder="1"/>
    <xf numFmtId="0" fontId="16" fillId="7" borderId="1" xfId="0" applyFont="1" applyFill="1" applyBorder="1" applyAlignment="1">
      <alignment wrapText="1"/>
    </xf>
    <xf numFmtId="0" fontId="16" fillId="7" borderId="12" xfId="0" applyFont="1" applyFill="1" applyBorder="1" applyAlignment="1">
      <alignment horizontal="left" wrapText="1"/>
    </xf>
    <xf numFmtId="0" fontId="2" fillId="0" borderId="13" xfId="0" applyFont="1" applyBorder="1"/>
    <xf numFmtId="0" fontId="16" fillId="7" borderId="14" xfId="0" applyFont="1" applyFill="1" applyBorder="1" applyAlignment="1">
      <alignment wrapText="1"/>
    </xf>
    <xf numFmtId="0" fontId="16" fillId="7" borderId="15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5" fillId="3" borderId="8" xfId="0" applyFont="1" applyFill="1" applyBorder="1" applyAlignment="1">
      <alignment wrapText="1"/>
    </xf>
    <xf numFmtId="0" fontId="14" fillId="0" borderId="9" xfId="0" applyFont="1" applyBorder="1" applyAlignment="1">
      <alignment horizontal="center" vertical="center"/>
    </xf>
    <xf numFmtId="0" fontId="17" fillId="0" borderId="0" xfId="0" applyFont="1"/>
    <xf numFmtId="0" fontId="2" fillId="0" borderId="12" xfId="0" applyFont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1" xfId="0" applyFont="1" applyBorder="1"/>
    <xf numFmtId="9" fontId="21" fillId="0" borderId="1" xfId="0" applyNumberFormat="1" applyFont="1" applyBorder="1"/>
    <xf numFmtId="0" fontId="19" fillId="0" borderId="1" xfId="0" applyFont="1" applyBorder="1"/>
    <xf numFmtId="14" fontId="19" fillId="0" borderId="1" xfId="0" applyNumberFormat="1" applyFont="1" applyBorder="1"/>
    <xf numFmtId="9" fontId="21" fillId="0" borderId="1" xfId="0" applyNumberFormat="1" applyFont="1" applyBorder="1"/>
    <xf numFmtId="0" fontId="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pivotButton="1" applyFont="1" applyBorder="1" applyAlignment="1"/>
    <xf numFmtId="0" fontId="0" fillId="0" borderId="27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2" xfId="0" applyFont="1" applyBorder="1" applyAlignment="1"/>
    <xf numFmtId="164" fontId="0" fillId="0" borderId="20" xfId="0" applyNumberFormat="1" applyFont="1" applyBorder="1" applyAlignment="1"/>
    <xf numFmtId="164" fontId="0" fillId="0" borderId="28" xfId="0" applyNumberFormat="1" applyFont="1" applyBorder="1" applyAlignment="1"/>
    <xf numFmtId="164" fontId="0" fillId="0" borderId="35" xfId="0" applyNumberFormat="1" applyFont="1" applyBorder="1" applyAlignment="1"/>
    <xf numFmtId="14" fontId="23" fillId="2" borderId="1" xfId="0" applyNumberFormat="1" applyFont="1" applyFill="1" applyBorder="1" applyAlignment="1">
      <alignment horizontal="center" vertical="center"/>
    </xf>
    <xf numFmtId="14" fontId="24" fillId="2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0" fillId="0" borderId="0" xfId="0" applyFont="1" applyAlignment="1"/>
    <xf numFmtId="0" fontId="20" fillId="0" borderId="0" xfId="0" applyFont="1" applyAlignment="1">
      <alignment horizontal="left" vertical="center"/>
    </xf>
    <xf numFmtId="0" fontId="22" fillId="8" borderId="21" xfId="0" applyFont="1" applyFill="1" applyBorder="1" applyAlignment="1">
      <alignment horizontal="center" vertical="center"/>
    </xf>
    <xf numFmtId="0" fontId="22" fillId="8" borderId="22" xfId="0" applyFont="1" applyFill="1" applyBorder="1" applyAlignment="1">
      <alignment horizontal="center" vertical="center"/>
    </xf>
    <xf numFmtId="0" fontId="22" fillId="8" borderId="23" xfId="0" applyFont="1" applyFill="1" applyBorder="1" applyAlignment="1">
      <alignment horizontal="center" vertical="center"/>
    </xf>
    <xf numFmtId="0" fontId="22" fillId="8" borderId="24" xfId="0" applyFont="1" applyFill="1" applyBorder="1" applyAlignment="1">
      <alignment horizontal="center" vertical="center"/>
    </xf>
    <xf numFmtId="0" fontId="22" fillId="8" borderId="25" xfId="0" applyFont="1" applyFill="1" applyBorder="1" applyAlignment="1">
      <alignment horizontal="center" vertical="center"/>
    </xf>
    <xf numFmtId="0" fontId="22" fillId="8" borderId="26" xfId="0" applyFont="1" applyFill="1" applyBorder="1" applyAlignment="1">
      <alignment horizontal="center" vertical="center"/>
    </xf>
    <xf numFmtId="0" fontId="14" fillId="10" borderId="37" xfId="0" applyFont="1" applyFill="1" applyBorder="1" applyAlignment="1">
      <alignment horizontal="center" vertical="center"/>
    </xf>
    <xf numFmtId="0" fontId="14" fillId="10" borderId="38" xfId="0" applyFont="1" applyFill="1" applyBorder="1" applyAlignment="1">
      <alignment horizontal="center" vertical="center"/>
    </xf>
    <xf numFmtId="0" fontId="2" fillId="10" borderId="39" xfId="0" applyFont="1" applyFill="1" applyBorder="1" applyAlignment="1">
      <alignment horizontal="center" vertical="center"/>
    </xf>
    <xf numFmtId="14" fontId="2" fillId="10" borderId="40" xfId="0" applyNumberFormat="1" applyFont="1" applyFill="1" applyBorder="1" applyAlignment="1">
      <alignment horizontal="center" vertical="center"/>
    </xf>
    <xf numFmtId="0" fontId="2" fillId="10" borderId="41" xfId="0" applyFont="1" applyFill="1" applyBorder="1" applyAlignment="1">
      <alignment horizontal="center" vertical="center"/>
    </xf>
    <xf numFmtId="14" fontId="2" fillId="10" borderId="42" xfId="0" applyNumberFormat="1" applyFont="1" applyFill="1" applyBorder="1" applyAlignment="1">
      <alignment horizontal="center" vertical="center"/>
    </xf>
    <xf numFmtId="0" fontId="14" fillId="0" borderId="43" xfId="0" applyFont="1" applyBorder="1"/>
    <xf numFmtId="0" fontId="14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14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0" borderId="48" xfId="0" applyFont="1" applyBorder="1"/>
    <xf numFmtId="0" fontId="14" fillId="0" borderId="36" xfId="0" applyFont="1" applyBorder="1"/>
    <xf numFmtId="0" fontId="0" fillId="9" borderId="16" xfId="0" applyFont="1" applyFill="1" applyBorder="1" applyAlignment="1"/>
    <xf numFmtId="164" fontId="0" fillId="0" borderId="17" xfId="0" applyNumberFormat="1" applyFont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164" fontId="0" fillId="0" borderId="30" xfId="0" applyNumberFormat="1" applyFont="1" applyBorder="1" applyAlignment="1">
      <alignment horizontal="center" vertical="center"/>
    </xf>
    <xf numFmtId="164" fontId="0" fillId="0" borderId="27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31" xfId="0" applyNumberFormat="1" applyFont="1" applyBorder="1" applyAlignment="1">
      <alignment horizontal="center" vertical="center"/>
    </xf>
    <xf numFmtId="164" fontId="0" fillId="0" borderId="32" xfId="0" applyNumberFormat="1" applyFont="1" applyBorder="1" applyAlignment="1">
      <alignment horizontal="center" vertical="center"/>
    </xf>
    <xf numFmtId="164" fontId="0" fillId="0" borderId="33" xfId="0" applyNumberFormat="1" applyFont="1" applyBorder="1" applyAlignment="1">
      <alignment horizontal="center" vertical="center"/>
    </xf>
    <xf numFmtId="164" fontId="0" fillId="0" borderId="34" xfId="0" applyNumberFormat="1" applyFont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1">
    <dxf>
      <alignment horizontal="center"/>
    </dxf>
    <dxf>
      <alignment vertical="center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vertical="bottom"/>
    </dxf>
    <dxf>
      <fill>
        <patternFill patternType="solid">
          <bgColor rgb="FFFFC00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Set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523876</xdr:colOff>
      <xdr:row>26</xdr:row>
      <xdr:rowOff>129267</xdr:rowOff>
    </xdr:from>
    <xdr:to>
      <xdr:col>2</xdr:col>
      <xdr:colOff>1502284</xdr:colOff>
      <xdr:row>27</xdr:row>
      <xdr:rowOff>280524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FD3C566-3805-4D38-8EC6-73D237019AE7}"/>
            </a:ext>
          </a:extLst>
        </xdr:cNvPr>
        <xdr:cNvSpPr/>
      </xdr:nvSpPr>
      <xdr:spPr>
        <a:xfrm>
          <a:off x="3707947" y="8797017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131884</xdr:colOff>
      <xdr:row>16</xdr:row>
      <xdr:rowOff>0</xdr:rowOff>
    </xdr:from>
    <xdr:to>
      <xdr:col>3</xdr:col>
      <xdr:colOff>805961</xdr:colOff>
      <xdr:row>18</xdr:row>
      <xdr:rowOff>161193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C83C778-2545-4E2A-A00E-2F99EBDF930E}"/>
            </a:ext>
          </a:extLst>
        </xdr:cNvPr>
        <xdr:cNvCxnSpPr/>
      </xdr:nvCxnSpPr>
      <xdr:spPr>
        <a:xfrm flipH="1">
          <a:off x="5671038" y="5392615"/>
          <a:ext cx="674077" cy="8352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0</xdr:rowOff>
    </xdr:from>
    <xdr:to>
      <xdr:col>2</xdr:col>
      <xdr:colOff>1228725</xdr:colOff>
      <xdr:row>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343AEF-CD08-4619-B75E-95D2777323F0}"/>
            </a:ext>
          </a:extLst>
        </xdr:cNvPr>
        <xdr:cNvCxnSpPr/>
      </xdr:nvCxnSpPr>
      <xdr:spPr>
        <a:xfrm flipV="1">
          <a:off x="5495925" y="1295400"/>
          <a:ext cx="10382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12</xdr:row>
      <xdr:rowOff>95250</xdr:rowOff>
    </xdr:from>
    <xdr:to>
      <xdr:col>4</xdr:col>
      <xdr:colOff>561975</xdr:colOff>
      <xdr:row>13</xdr:row>
      <xdr:rowOff>247650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5586CF4-12B4-4754-9245-584B01D3E624}"/>
            </a:ext>
          </a:extLst>
        </xdr:cNvPr>
        <xdr:cNvCxnSpPr/>
      </xdr:nvCxnSpPr>
      <xdr:spPr>
        <a:xfrm>
          <a:off x="8534400" y="39814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26.904303124997" createdVersion="7" refreshedVersion="7" minRefreshableVersion="3" recordCount="513" xr:uid="{DA946445-8152-4D2C-B8E4-5B3C9F1A9D53}">
  <cacheSource type="worksheet">
    <worksheetSource name="Table_1"/>
  </cacheSource>
  <cacheFields count="9">
    <cacheField name="Employee ID" numFmtId="0">
      <sharedItems containsSemiMixedTypes="0" containsString="0" containsNumber="1" containsInteger="1" minValue="1" maxValue="1350"/>
    </cacheField>
    <cacheField name="Rank" numFmtId="0">
      <sharedItems count="8">
        <s v="Senior"/>
        <s v="Senior Manager"/>
        <s v="Principal"/>
        <s v="Director"/>
        <s v="Junior"/>
        <s v="Manager"/>
        <s v="VP"/>
        <s v="CEO"/>
      </sharedItems>
    </cacheField>
    <cacheField name="Department" numFmtId="0">
      <sharedItems count="9">
        <s v="Sales &amp; Marketing"/>
        <s v="Research &amp; Development"/>
        <s v="QA"/>
        <s v="Manufacturing"/>
        <s v="Finance"/>
        <s v="HR"/>
        <s v="IT"/>
        <s v="Legal"/>
        <s v="CEO"/>
      </sharedItems>
    </cacheField>
    <cacheField name="WFH % in 2020" numFmtId="9">
      <sharedItems containsSemiMixedTypes="0" containsString="0" containsNumber="1" minValue="0" maxValue="1"/>
    </cacheField>
    <cacheField name="Number of kids" numFmtId="0">
      <sharedItems containsSemiMixedTypes="0" containsString="0" containsNumber="1" containsInteger="1" minValue="0" maxValue="5"/>
    </cacheField>
    <cacheField name="Salary $ (Yearly)" numFmtId="0">
      <sharedItems containsSemiMixedTypes="0" containsString="0" containsNumber="1" containsInteger="1" minValue="60578" maxValue="350000" count="512">
        <n v="141193"/>
        <n v="236495"/>
        <n v="253259"/>
        <n v="287793"/>
        <n v="108008"/>
        <n v="60578"/>
        <n v="286794"/>
        <n v="234369"/>
        <n v="83474"/>
        <n v="233661"/>
        <n v="207309"/>
        <n v="114883"/>
        <n v="101023"/>
        <n v="93128"/>
        <n v="197812"/>
        <n v="299936"/>
        <n v="271743"/>
        <n v="204698"/>
        <n v="209718"/>
        <n v="292961"/>
        <n v="205042"/>
        <n v="255443"/>
        <n v="244910"/>
        <n v="208004"/>
        <n v="132906"/>
        <n v="295104"/>
        <n v="328128"/>
        <n v="88411"/>
        <n v="190382"/>
        <n v="139018"/>
        <n v="195631"/>
        <n v="186853"/>
        <n v="145716"/>
        <n v="72790"/>
        <n v="107328"/>
        <n v="67999"/>
        <n v="237686"/>
        <n v="138854"/>
        <n v="248585"/>
        <n v="292891"/>
        <n v="296997"/>
        <n v="71975"/>
        <n v="115432"/>
        <n v="69941"/>
        <n v="285584"/>
        <n v="320142"/>
        <n v="118023"/>
        <n v="126080"/>
        <n v="186085"/>
        <n v="75321"/>
        <n v="265207"/>
        <n v="66806"/>
        <n v="110091"/>
        <n v="282839"/>
        <n v="251895"/>
        <n v="254815"/>
        <n v="72267"/>
        <n v="232760"/>
        <n v="192600"/>
        <n v="139901"/>
        <n v="293469"/>
        <n v="281422"/>
        <n v="201734"/>
        <n v="201737"/>
        <n v="180506"/>
        <n v="248144"/>
        <n v="238338"/>
        <n v="298152"/>
        <n v="280162"/>
        <n v="75325"/>
        <n v="315486"/>
        <n v="263257"/>
        <n v="136373"/>
        <n v="98395"/>
        <n v="266805"/>
        <n v="187122"/>
        <n v="107760"/>
        <n v="282496"/>
        <n v="245792"/>
        <n v="118655"/>
        <n v="248615"/>
        <n v="148570"/>
        <n v="237416"/>
        <n v="121515"/>
        <n v="136730"/>
        <n v="142420"/>
        <n v="325389"/>
        <n v="109896"/>
        <n v="252253"/>
        <n v="142641"/>
        <n v="72954"/>
        <n v="61901"/>
        <n v="147563"/>
        <n v="350000"/>
        <n v="111587"/>
        <n v="198950"/>
        <n v="229818"/>
        <n v="89834"/>
        <n v="142241"/>
        <n v="144437"/>
        <n v="117420"/>
        <n v="115851"/>
        <n v="230516"/>
        <n v="241734"/>
        <n v="194140"/>
        <n v="273390"/>
        <n v="61323"/>
        <n v="271102"/>
        <n v="245096"/>
        <n v="201331"/>
        <n v="191374"/>
        <n v="207562"/>
        <n v="246716"/>
        <n v="100928"/>
        <n v="228460"/>
        <n v="106817"/>
        <n v="92725"/>
        <n v="105965"/>
        <n v="69293"/>
        <n v="226184"/>
        <n v="113429"/>
        <n v="197945"/>
        <n v="103840"/>
        <n v="132391"/>
        <n v="226244"/>
        <n v="190913"/>
        <n v="205075"/>
        <n v="208644"/>
        <n v="63580"/>
        <n v="125172"/>
        <n v="240838"/>
        <n v="250125"/>
        <n v="272572"/>
        <n v="91164"/>
        <n v="73296"/>
        <n v="266481"/>
        <n v="145263"/>
        <n v="135594"/>
        <n v="182057"/>
        <n v="203316"/>
        <n v="61486"/>
        <n v="226160"/>
        <n v="74382"/>
        <n v="261357"/>
        <n v="102560"/>
        <n v="189293"/>
        <n v="236750"/>
        <n v="201188"/>
        <n v="81729"/>
        <n v="145739"/>
        <n v="108569"/>
        <n v="271691"/>
        <n v="230202"/>
        <n v="237225"/>
        <n v="81278"/>
        <n v="271323"/>
        <n v="131823"/>
        <n v="197384"/>
        <n v="199093"/>
        <n v="139526"/>
        <n v="95605"/>
        <n v="89907"/>
        <n v="234380"/>
        <n v="192029"/>
        <n v="87621"/>
        <n v="233202"/>
        <n v="82364"/>
        <n v="251363"/>
        <n v="258489"/>
        <n v="250506"/>
        <n v="272461"/>
        <n v="250141"/>
        <n v="129244"/>
        <n v="119476"/>
        <n v="223268"/>
        <n v="246814"/>
        <n v="82781"/>
        <n v="236203"/>
        <n v="256906"/>
        <n v="222578"/>
        <n v="261050"/>
        <n v="107014"/>
        <n v="97440"/>
        <n v="269759"/>
        <n v="85782"/>
        <n v="261329"/>
        <n v="189342"/>
        <n v="63634"/>
        <n v="263916"/>
        <n v="187266"/>
        <n v="231954"/>
        <n v="114725"/>
        <n v="197410"/>
        <n v="79529"/>
        <n v="264108"/>
        <n v="195890"/>
        <n v="134311"/>
        <n v="93905"/>
        <n v="196764"/>
        <n v="234079"/>
        <n v="206930"/>
        <n v="274977"/>
        <n v="124656"/>
        <n v="115367"/>
        <n v="92829"/>
        <n v="121513"/>
        <n v="199076"/>
        <n v="84697"/>
        <n v="61313"/>
        <n v="261553"/>
        <n v="145573"/>
        <n v="208015"/>
        <n v="190922"/>
        <n v="261979"/>
        <n v="269833"/>
        <n v="132381"/>
        <n v="120409"/>
        <n v="264373"/>
        <n v="108516"/>
        <n v="198253"/>
        <n v="120724"/>
        <n v="99424"/>
        <n v="187600"/>
        <n v="231996"/>
        <n v="147128"/>
        <n v="273913"/>
        <n v="249296"/>
        <n v="112097"/>
        <n v="238998"/>
        <n v="247315"/>
        <n v="186636"/>
        <n v="271166"/>
        <n v="132843"/>
        <n v="98418"/>
        <n v="232862"/>
        <n v="246617"/>
        <n v="272467"/>
        <n v="104031"/>
        <n v="138831"/>
        <n v="248358"/>
        <n v="116805"/>
        <n v="92007"/>
        <n v="270410"/>
        <n v="181194"/>
        <n v="128048"/>
        <n v="197767"/>
        <n v="192532"/>
        <n v="69003"/>
        <n v="274149"/>
        <n v="189527"/>
        <n v="184097"/>
        <n v="226471"/>
        <n v="226896"/>
        <n v="228468"/>
        <n v="255349"/>
        <n v="259092"/>
        <n v="256222"/>
        <n v="255216"/>
        <n v="246961"/>
        <n v="222150"/>
        <n v="125702"/>
        <n v="260131"/>
        <n v="273897"/>
        <n v="263888"/>
        <n v="107136"/>
        <n v="77719"/>
        <n v="257046"/>
        <n v="141272"/>
        <n v="192929"/>
        <n v="223209"/>
        <n v="274402"/>
        <n v="231552"/>
        <n v="262922"/>
        <n v="79003"/>
        <n v="119151"/>
        <n v="192175"/>
        <n v="251678"/>
        <n v="255296"/>
        <n v="233298"/>
        <n v="119832"/>
        <n v="206733"/>
        <n v="141062"/>
        <n v="127975"/>
        <n v="139230"/>
        <n v="139443"/>
        <n v="135137"/>
        <n v="147474"/>
        <n v="234928"/>
        <n v="225108"/>
        <n v="64431"/>
        <n v="205063"/>
        <n v="257825"/>
        <n v="249337"/>
        <n v="181695"/>
        <n v="208889"/>
        <n v="242742"/>
        <n v="144804"/>
        <n v="133659"/>
        <n v="117377"/>
        <n v="241685"/>
        <n v="90842"/>
        <n v="239485"/>
        <n v="103571"/>
        <n v="227357"/>
        <n v="206068"/>
        <n v="75752"/>
        <n v="133416"/>
        <n v="241192"/>
        <n v="271115"/>
        <n v="270976"/>
        <n v="203355"/>
        <n v="95404"/>
        <n v="202550"/>
        <n v="274837"/>
        <n v="251696"/>
        <n v="234292"/>
        <n v="191431"/>
        <n v="237922"/>
        <n v="271851"/>
        <n v="267952"/>
        <n v="239394"/>
        <n v="254582"/>
        <n v="234584"/>
        <n v="117704"/>
        <n v="222891"/>
        <n v="271368"/>
        <n v="107126"/>
        <n v="241447"/>
        <n v="273540"/>
        <n v="244324"/>
        <n v="259469"/>
        <n v="186108"/>
        <n v="269210"/>
        <n v="230499"/>
        <n v="91979"/>
        <n v="88786"/>
        <n v="229378"/>
        <n v="254644"/>
        <n v="181722"/>
        <n v="113239"/>
        <n v="122694"/>
        <n v="245302"/>
        <n v="224857"/>
        <n v="183737"/>
        <n v="81738"/>
        <n v="183788"/>
        <n v="238415"/>
        <n v="241027"/>
        <n v="182326"/>
        <n v="202701"/>
        <n v="271138"/>
        <n v="120436"/>
        <n v="198849"/>
        <n v="227508"/>
        <n v="258259"/>
        <n v="209453"/>
        <n v="232944"/>
        <n v="61140"/>
        <n v="256543"/>
        <n v="252726"/>
        <n v="265784"/>
        <n v="83992"/>
        <n v="256990"/>
        <n v="80925"/>
        <n v="227608"/>
        <n v="187678"/>
        <n v="244857"/>
        <n v="108679"/>
        <n v="223127"/>
        <n v="228939"/>
        <n v="233789"/>
        <n v="195113"/>
        <n v="241569"/>
        <n v="200596"/>
        <n v="83360"/>
        <n v="120426"/>
        <n v="107454"/>
        <n v="245973"/>
        <n v="189548"/>
        <n v="236545"/>
        <n v="259704"/>
        <n v="71955"/>
        <n v="69932"/>
        <n v="82420"/>
        <n v="196692"/>
        <n v="79204"/>
        <n v="237432"/>
        <n v="84597"/>
        <n v="235909"/>
        <n v="237907"/>
        <n v="74553"/>
        <n v="266473"/>
        <n v="136371"/>
        <n v="236093"/>
        <n v="72047"/>
        <n v="130774"/>
        <n v="180238"/>
        <n v="87002"/>
        <n v="258451"/>
        <n v="61829"/>
        <n v="74981"/>
        <n v="200025"/>
        <n v="244139"/>
        <n v="197923"/>
        <n v="183659"/>
        <n v="270674"/>
        <n v="184703"/>
        <n v="241085"/>
        <n v="267418"/>
        <n v="198311"/>
        <n v="239174"/>
        <n v="83799"/>
        <n v="77986"/>
        <n v="205127"/>
        <n v="135081"/>
        <n v="229569"/>
        <n v="226327"/>
        <n v="191223"/>
        <n v="68328"/>
        <n v="142014"/>
        <n v="273816"/>
        <n v="181339"/>
        <n v="243288"/>
        <n v="226999"/>
        <n v="80390"/>
        <n v="209503"/>
        <n v="261859"/>
        <n v="136503"/>
        <n v="187060"/>
        <n v="241679"/>
        <n v="109660"/>
        <n v="249893"/>
        <n v="96837"/>
        <n v="131921"/>
        <n v="230855"/>
        <n v="231731"/>
        <n v="248259"/>
        <n v="82121"/>
        <n v="142331"/>
        <n v="222043"/>
        <n v="148743"/>
        <n v="239386"/>
        <n v="192047"/>
        <n v="66682"/>
        <n v="190468"/>
        <n v="92723"/>
        <n v="186717"/>
        <n v="121560"/>
        <n v="189789"/>
        <n v="82021"/>
        <n v="182675"/>
        <n v="90939"/>
        <n v="90879"/>
        <n v="246229"/>
        <n v="127841"/>
        <n v="96588"/>
        <n v="148425"/>
        <n v="195112"/>
        <n v="244135"/>
        <n v="220041"/>
        <n v="234994"/>
        <n v="105651"/>
        <n v="182843"/>
        <n v="124428"/>
        <n v="87393"/>
        <n v="148491"/>
        <n v="62003"/>
        <n v="203278"/>
        <n v="141781"/>
        <n v="130003"/>
        <n v="92353"/>
        <n v="81679"/>
        <n v="123877"/>
        <n v="209837"/>
        <n v="94294"/>
        <n v="269034"/>
        <n v="136346"/>
        <n v="184952"/>
        <n v="116343"/>
        <n v="244201"/>
        <n v="113338"/>
        <n v="224362"/>
        <n v="110897"/>
        <n v="205372"/>
        <n v="274395"/>
        <n v="194428"/>
        <n v="258068"/>
        <n v="236885"/>
        <n v="113507"/>
        <n v="248746"/>
        <n v="114819"/>
        <n v="233960"/>
        <n v="255605"/>
        <n v="85119"/>
        <n v="81283"/>
        <n v="198721"/>
        <n v="231255"/>
        <n v="238968"/>
        <n v="79429"/>
        <n v="271411"/>
        <n v="66406"/>
        <n v="242694"/>
        <n v="192265"/>
        <n v="117613"/>
        <n v="244660"/>
        <n v="118689"/>
        <n v="91192"/>
        <n v="128141"/>
        <n v="132193"/>
        <n v="236491"/>
        <n v="255261"/>
        <n v="273761"/>
      </sharedItems>
    </cacheField>
    <cacheField name="Received Bonus in 2020?" numFmtId="0">
      <sharedItems/>
    </cacheField>
    <cacheField name="Satisfied from job" numFmtId="0">
      <sharedItems/>
    </cacheField>
    <cacheField name="Employment Start Date" numFmtId="14">
      <sharedItems containsSemiMixedTypes="0" containsNonDate="0" containsDate="1" containsString="0" minDate="2017-04-19T00:00:00" maxDate="2020-12-2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1"/>
    <x v="0"/>
    <x v="0"/>
    <n v="0.37"/>
    <n v="0"/>
    <x v="0"/>
    <s v="Yes"/>
    <s v="No"/>
    <d v="2020-02-18T00:00:00"/>
  </r>
  <r>
    <n v="2"/>
    <x v="1"/>
    <x v="1"/>
    <n v="0.52"/>
    <n v="3"/>
    <x v="1"/>
    <s v="No"/>
    <s v="No"/>
    <d v="2019-04-28T00:00:00"/>
  </r>
  <r>
    <n v="3"/>
    <x v="2"/>
    <x v="0"/>
    <n v="0.5"/>
    <n v="3"/>
    <x v="2"/>
    <s v="No"/>
    <s v="Yes"/>
    <d v="2019-03-27T00:00:00"/>
  </r>
  <r>
    <n v="4"/>
    <x v="3"/>
    <x v="2"/>
    <n v="0.83"/>
    <n v="1"/>
    <x v="3"/>
    <s v="Yes"/>
    <s v="Yes"/>
    <d v="2017-06-01T00:00:00"/>
  </r>
  <r>
    <n v="5"/>
    <x v="0"/>
    <x v="3"/>
    <n v="0"/>
    <n v="2"/>
    <x v="4"/>
    <s v="No"/>
    <s v="No"/>
    <d v="2020-04-29T00:00:00"/>
  </r>
  <r>
    <n v="6"/>
    <x v="4"/>
    <x v="4"/>
    <n v="0.48"/>
    <n v="4"/>
    <x v="5"/>
    <s v="No"/>
    <s v="Yes"/>
    <d v="2019-12-08T00:00:00"/>
  </r>
  <r>
    <n v="7"/>
    <x v="3"/>
    <x v="4"/>
    <n v="0.88"/>
    <n v="1"/>
    <x v="6"/>
    <s v="Yes"/>
    <s v="No"/>
    <d v="2019-07-01T00:00:00"/>
  </r>
  <r>
    <n v="8"/>
    <x v="1"/>
    <x v="5"/>
    <n v="0.54"/>
    <n v="2"/>
    <x v="7"/>
    <s v="No"/>
    <s v="No"/>
    <d v="2020-01-03T00:00:00"/>
  </r>
  <r>
    <n v="9"/>
    <x v="4"/>
    <x v="4"/>
    <n v="0.63"/>
    <n v="3"/>
    <x v="8"/>
    <s v="No"/>
    <s v="No"/>
    <d v="2019-07-14T00:00:00"/>
  </r>
  <r>
    <n v="10"/>
    <x v="1"/>
    <x v="6"/>
    <n v="0.98"/>
    <n v="3"/>
    <x v="9"/>
    <s v="No"/>
    <s v="Yes"/>
    <d v="2017-07-30T00:00:00"/>
  </r>
  <r>
    <n v="11"/>
    <x v="5"/>
    <x v="1"/>
    <n v="0.98"/>
    <n v="2"/>
    <x v="10"/>
    <s v="No"/>
    <s v="No"/>
    <d v="2017-06-17T00:00:00"/>
  </r>
  <r>
    <n v="12"/>
    <x v="0"/>
    <x v="5"/>
    <n v="0.45"/>
    <n v="4"/>
    <x v="11"/>
    <s v="No"/>
    <s v="Yes"/>
    <d v="2019-12-31T00:00:00"/>
  </r>
  <r>
    <n v="13"/>
    <x v="0"/>
    <x v="3"/>
    <n v="0"/>
    <n v="0"/>
    <x v="12"/>
    <s v="No"/>
    <s v="No"/>
    <d v="2019-07-28T00:00:00"/>
  </r>
  <r>
    <n v="14"/>
    <x v="4"/>
    <x v="4"/>
    <n v="0.68"/>
    <n v="3"/>
    <x v="13"/>
    <s v="No"/>
    <s v="No"/>
    <d v="2019-11-13T00:00:00"/>
  </r>
  <r>
    <n v="15"/>
    <x v="5"/>
    <x v="1"/>
    <n v="0.98"/>
    <n v="1"/>
    <x v="14"/>
    <s v="No"/>
    <s v="No"/>
    <d v="2018-08-12T00:00:00"/>
  </r>
  <r>
    <n v="16"/>
    <x v="3"/>
    <x v="5"/>
    <n v="0.2"/>
    <n v="1"/>
    <x v="15"/>
    <s v="No"/>
    <s v="No"/>
    <d v="2017-08-22T00:00:00"/>
  </r>
  <r>
    <n v="17"/>
    <x v="2"/>
    <x v="1"/>
    <n v="0.39"/>
    <n v="0"/>
    <x v="16"/>
    <s v="No"/>
    <s v="Yes"/>
    <d v="2019-04-23T00:00:00"/>
  </r>
  <r>
    <n v="18"/>
    <x v="5"/>
    <x v="7"/>
    <n v="0.37"/>
    <n v="1"/>
    <x v="17"/>
    <s v="No"/>
    <s v="No"/>
    <d v="2020-09-03T00:00:00"/>
  </r>
  <r>
    <n v="19"/>
    <x v="5"/>
    <x v="6"/>
    <n v="0.06"/>
    <n v="0"/>
    <x v="18"/>
    <s v="No"/>
    <s v="No"/>
    <d v="2020-10-30T00:00:00"/>
  </r>
  <r>
    <n v="20"/>
    <x v="3"/>
    <x v="2"/>
    <n v="0.63"/>
    <n v="3"/>
    <x v="19"/>
    <s v="Yes"/>
    <s v="Yes"/>
    <d v="2020-04-24T00:00:00"/>
  </r>
  <r>
    <n v="21"/>
    <x v="5"/>
    <x v="3"/>
    <n v="0"/>
    <n v="1"/>
    <x v="20"/>
    <s v="No"/>
    <s v="No"/>
    <d v="2019-02-07T00:00:00"/>
  </r>
  <r>
    <n v="22"/>
    <x v="2"/>
    <x v="5"/>
    <n v="0.24"/>
    <n v="1"/>
    <x v="21"/>
    <s v="Yes"/>
    <s v="No"/>
    <d v="2020-11-13T00:00:00"/>
  </r>
  <r>
    <n v="23"/>
    <x v="1"/>
    <x v="0"/>
    <n v="0.56999999999999995"/>
    <n v="4"/>
    <x v="22"/>
    <s v="No"/>
    <s v="Yes"/>
    <d v="2020-02-05T00:00:00"/>
  </r>
  <r>
    <n v="24"/>
    <x v="5"/>
    <x v="7"/>
    <n v="0.4"/>
    <n v="3"/>
    <x v="23"/>
    <s v="No"/>
    <s v="No"/>
    <d v="2019-05-17T00:00:00"/>
  </r>
  <r>
    <n v="25"/>
    <x v="0"/>
    <x v="1"/>
    <n v="0.41"/>
    <n v="4"/>
    <x v="24"/>
    <s v="No"/>
    <s v="Yes"/>
    <d v="2018-01-15T00:00:00"/>
  </r>
  <r>
    <n v="26"/>
    <x v="3"/>
    <x v="4"/>
    <n v="0.36"/>
    <n v="5"/>
    <x v="25"/>
    <s v="Yes"/>
    <s v="Yes"/>
    <d v="2019-08-16T00:00:00"/>
  </r>
  <r>
    <n v="27"/>
    <x v="6"/>
    <x v="7"/>
    <n v="0.34"/>
    <n v="5"/>
    <x v="26"/>
    <s v="Yes"/>
    <s v="Yes"/>
    <d v="2018-03-25T00:00:00"/>
  </r>
  <r>
    <n v="28"/>
    <x v="4"/>
    <x v="6"/>
    <n v="0.66"/>
    <n v="2"/>
    <x v="27"/>
    <s v="No"/>
    <s v="No"/>
    <d v="2017-08-23T00:00:00"/>
  </r>
  <r>
    <n v="29"/>
    <x v="5"/>
    <x v="0"/>
    <n v="0.66"/>
    <n v="3"/>
    <x v="28"/>
    <s v="No"/>
    <s v="No"/>
    <d v="2020-06-02T00:00:00"/>
  </r>
  <r>
    <n v="30"/>
    <x v="0"/>
    <x v="3"/>
    <n v="0"/>
    <n v="4"/>
    <x v="29"/>
    <s v="No"/>
    <s v="Yes"/>
    <d v="2019-03-05T00:00:00"/>
  </r>
  <r>
    <n v="31"/>
    <x v="5"/>
    <x v="6"/>
    <n v="0.64"/>
    <n v="5"/>
    <x v="30"/>
    <s v="Yes"/>
    <s v="Yes"/>
    <d v="2018-11-21T00:00:00"/>
  </r>
  <r>
    <n v="32"/>
    <x v="5"/>
    <x v="6"/>
    <n v="0.73"/>
    <n v="4"/>
    <x v="31"/>
    <s v="No"/>
    <s v="Yes"/>
    <d v="2017-09-02T00:00:00"/>
  </r>
  <r>
    <n v="33"/>
    <x v="0"/>
    <x v="6"/>
    <n v="0.37"/>
    <n v="3"/>
    <x v="32"/>
    <s v="No"/>
    <s v="No"/>
    <d v="2018-05-06T00:00:00"/>
  </r>
  <r>
    <n v="34"/>
    <x v="4"/>
    <x v="6"/>
    <n v="0.55000000000000004"/>
    <n v="2"/>
    <x v="33"/>
    <s v="No"/>
    <s v="No"/>
    <d v="2018-10-19T00:00:00"/>
  </r>
  <r>
    <n v="35"/>
    <x v="0"/>
    <x v="3"/>
    <n v="0"/>
    <n v="5"/>
    <x v="34"/>
    <s v="No"/>
    <s v="No"/>
    <d v="2017-09-18T00:00:00"/>
  </r>
  <r>
    <n v="36"/>
    <x v="4"/>
    <x v="1"/>
    <n v="0.8"/>
    <n v="1"/>
    <x v="35"/>
    <s v="No"/>
    <s v="No"/>
    <d v="2018-02-24T00:00:00"/>
  </r>
  <r>
    <n v="37"/>
    <x v="1"/>
    <x v="1"/>
    <n v="0.46"/>
    <n v="4"/>
    <x v="36"/>
    <s v="No"/>
    <s v="Yes"/>
    <d v="2019-07-17T00:00:00"/>
  </r>
  <r>
    <n v="38"/>
    <x v="0"/>
    <x v="4"/>
    <n v="0.8"/>
    <n v="5"/>
    <x v="37"/>
    <s v="No"/>
    <s v="Yes"/>
    <d v="2020-12-20T00:00:00"/>
  </r>
  <r>
    <n v="39"/>
    <x v="1"/>
    <x v="3"/>
    <n v="0"/>
    <n v="3"/>
    <x v="38"/>
    <s v="No"/>
    <s v="No"/>
    <d v="2019-10-18T00:00:00"/>
  </r>
  <r>
    <n v="40"/>
    <x v="3"/>
    <x v="3"/>
    <n v="0"/>
    <n v="2"/>
    <x v="39"/>
    <s v="Yes"/>
    <s v="Yes"/>
    <d v="2017-07-25T00:00:00"/>
  </r>
  <r>
    <n v="41"/>
    <x v="3"/>
    <x v="5"/>
    <n v="0.33"/>
    <n v="0"/>
    <x v="40"/>
    <s v="Yes"/>
    <s v="Yes"/>
    <d v="2020-08-19T00:00:00"/>
  </r>
  <r>
    <n v="42"/>
    <x v="4"/>
    <x v="0"/>
    <n v="0.69"/>
    <n v="1"/>
    <x v="41"/>
    <s v="No"/>
    <s v="No"/>
    <d v="2019-11-25T00:00:00"/>
  </r>
  <r>
    <n v="43"/>
    <x v="0"/>
    <x v="4"/>
    <n v="0.49"/>
    <n v="3"/>
    <x v="42"/>
    <s v="No"/>
    <s v="Yes"/>
    <d v="2020-03-30T00:00:00"/>
  </r>
  <r>
    <n v="44"/>
    <x v="4"/>
    <x v="6"/>
    <n v="0.41"/>
    <n v="0"/>
    <x v="43"/>
    <s v="No"/>
    <s v="No"/>
    <d v="2017-10-23T00:00:00"/>
  </r>
  <r>
    <n v="45"/>
    <x v="3"/>
    <x v="1"/>
    <n v="0.79"/>
    <n v="5"/>
    <x v="44"/>
    <s v="Yes"/>
    <s v="Yes"/>
    <d v="2019-05-29T00:00:00"/>
  </r>
  <r>
    <n v="46"/>
    <x v="6"/>
    <x v="5"/>
    <n v="0.06"/>
    <n v="5"/>
    <x v="45"/>
    <s v="Yes"/>
    <s v="No"/>
    <d v="2019-06-13T00:00:00"/>
  </r>
  <r>
    <n v="47"/>
    <x v="0"/>
    <x v="4"/>
    <n v="0.73"/>
    <n v="1"/>
    <x v="46"/>
    <s v="No"/>
    <s v="Yes"/>
    <d v="2020-07-26T00:00:00"/>
  </r>
  <r>
    <n v="48"/>
    <x v="0"/>
    <x v="0"/>
    <n v="0.46"/>
    <n v="4"/>
    <x v="47"/>
    <s v="No"/>
    <s v="Yes"/>
    <d v="2020-10-27T00:00:00"/>
  </r>
  <r>
    <n v="49"/>
    <x v="5"/>
    <x v="1"/>
    <n v="0.41"/>
    <n v="1"/>
    <x v="48"/>
    <s v="No"/>
    <s v="No"/>
    <d v="2018-09-04T00:00:00"/>
  </r>
  <r>
    <n v="50"/>
    <x v="4"/>
    <x v="3"/>
    <n v="0"/>
    <n v="4"/>
    <x v="49"/>
    <s v="No"/>
    <s v="No"/>
    <d v="2019-08-11T00:00:00"/>
  </r>
  <r>
    <n v="51"/>
    <x v="2"/>
    <x v="7"/>
    <n v="0.38"/>
    <n v="1"/>
    <x v="50"/>
    <s v="No"/>
    <s v="Yes"/>
    <d v="2019-07-27T00:00:00"/>
  </r>
  <r>
    <n v="52"/>
    <x v="4"/>
    <x v="1"/>
    <n v="0.77"/>
    <n v="2"/>
    <x v="51"/>
    <s v="No"/>
    <s v="Yes"/>
    <d v="2017-07-15T00:00:00"/>
  </r>
  <r>
    <n v="53"/>
    <x v="0"/>
    <x v="4"/>
    <n v="0.31"/>
    <n v="1"/>
    <x v="52"/>
    <s v="No"/>
    <s v="Yes"/>
    <d v="2020-10-09T00:00:00"/>
  </r>
  <r>
    <n v="54"/>
    <x v="3"/>
    <x v="1"/>
    <n v="0.28999999999999998"/>
    <n v="0"/>
    <x v="53"/>
    <s v="Yes"/>
    <s v="No"/>
    <d v="2020-04-13T00:00:00"/>
  </r>
  <r>
    <n v="55"/>
    <x v="2"/>
    <x v="7"/>
    <n v="0.67"/>
    <n v="2"/>
    <x v="54"/>
    <s v="No"/>
    <s v="Yes"/>
    <d v="2020-12-10T00:00:00"/>
  </r>
  <r>
    <n v="56"/>
    <x v="2"/>
    <x v="7"/>
    <n v="0.42"/>
    <n v="3"/>
    <x v="55"/>
    <s v="No"/>
    <s v="Yes"/>
    <d v="2020-10-30T00:00:00"/>
  </r>
  <r>
    <n v="57"/>
    <x v="4"/>
    <x v="6"/>
    <n v="0.37"/>
    <n v="3"/>
    <x v="56"/>
    <s v="No"/>
    <s v="No"/>
    <d v="2019-04-02T00:00:00"/>
  </r>
  <r>
    <n v="58"/>
    <x v="1"/>
    <x v="2"/>
    <n v="0.43"/>
    <n v="5"/>
    <x v="57"/>
    <s v="No"/>
    <s v="Yes"/>
    <d v="2017-04-19T00:00:00"/>
  </r>
  <r>
    <n v="59"/>
    <x v="5"/>
    <x v="7"/>
    <n v="0.81"/>
    <n v="1"/>
    <x v="58"/>
    <s v="No"/>
    <s v="No"/>
    <d v="2019-01-29T00:00:00"/>
  </r>
  <r>
    <n v="60"/>
    <x v="0"/>
    <x v="7"/>
    <n v="0.36"/>
    <n v="2"/>
    <x v="59"/>
    <s v="No"/>
    <s v="No"/>
    <d v="2018-05-28T00:00:00"/>
  </r>
  <r>
    <n v="61"/>
    <x v="3"/>
    <x v="6"/>
    <n v="0.57999999999999996"/>
    <n v="1"/>
    <x v="60"/>
    <s v="Yes"/>
    <s v="No"/>
    <d v="2018-09-22T00:00:00"/>
  </r>
  <r>
    <n v="62"/>
    <x v="3"/>
    <x v="5"/>
    <n v="0.34"/>
    <n v="4"/>
    <x v="61"/>
    <s v="No"/>
    <s v="Yes"/>
    <d v="2020-11-19T00:00:00"/>
  </r>
  <r>
    <n v="63"/>
    <x v="5"/>
    <x v="0"/>
    <n v="0.63"/>
    <n v="2"/>
    <x v="62"/>
    <s v="No"/>
    <s v="No"/>
    <d v="2017-09-23T00:00:00"/>
  </r>
  <r>
    <n v="64"/>
    <x v="5"/>
    <x v="4"/>
    <n v="0.89"/>
    <n v="0"/>
    <x v="63"/>
    <s v="No"/>
    <s v="Yes"/>
    <d v="2018-03-17T00:00:00"/>
  </r>
  <r>
    <n v="65"/>
    <x v="5"/>
    <x v="3"/>
    <n v="0"/>
    <n v="0"/>
    <x v="64"/>
    <s v="No"/>
    <s v="No"/>
    <d v="2018-05-24T00:00:00"/>
  </r>
  <r>
    <n v="66"/>
    <x v="1"/>
    <x v="0"/>
    <n v="0.02"/>
    <n v="0"/>
    <x v="65"/>
    <s v="No"/>
    <s v="No"/>
    <d v="2017-05-24T00:00:00"/>
  </r>
  <r>
    <n v="67"/>
    <x v="1"/>
    <x v="7"/>
    <n v="0.77"/>
    <n v="3"/>
    <x v="66"/>
    <s v="Yes"/>
    <s v="Yes"/>
    <d v="2020-07-06T00:00:00"/>
  </r>
  <r>
    <n v="68"/>
    <x v="3"/>
    <x v="1"/>
    <n v="0.3"/>
    <n v="1"/>
    <x v="67"/>
    <s v="No"/>
    <s v="No"/>
    <d v="2019-03-05T00:00:00"/>
  </r>
  <r>
    <n v="69"/>
    <x v="3"/>
    <x v="1"/>
    <n v="0.51"/>
    <n v="4"/>
    <x v="68"/>
    <s v="Yes"/>
    <s v="Yes"/>
    <d v="2019-02-18T00:00:00"/>
  </r>
  <r>
    <n v="70"/>
    <x v="4"/>
    <x v="2"/>
    <n v="0.21"/>
    <n v="3"/>
    <x v="69"/>
    <s v="No"/>
    <s v="No"/>
    <d v="2018-12-27T00:00:00"/>
  </r>
  <r>
    <n v="71"/>
    <x v="6"/>
    <x v="1"/>
    <n v="0.51"/>
    <n v="5"/>
    <x v="70"/>
    <s v="Yes"/>
    <s v="Yes"/>
    <d v="2018-03-06T00:00:00"/>
  </r>
  <r>
    <n v="72"/>
    <x v="2"/>
    <x v="5"/>
    <n v="7.0000000000000007E-2"/>
    <n v="3"/>
    <x v="71"/>
    <s v="No"/>
    <s v="No"/>
    <d v="2019-06-27T00:00:00"/>
  </r>
  <r>
    <n v="73"/>
    <x v="0"/>
    <x v="5"/>
    <n v="0.55000000000000004"/>
    <n v="2"/>
    <x v="72"/>
    <s v="No"/>
    <s v="Yes"/>
    <d v="2019-08-22T00:00:00"/>
  </r>
  <r>
    <n v="74"/>
    <x v="4"/>
    <x v="5"/>
    <n v="0.61"/>
    <n v="2"/>
    <x v="73"/>
    <s v="No"/>
    <s v="No"/>
    <d v="2020-07-30T00:00:00"/>
  </r>
  <r>
    <n v="75"/>
    <x v="2"/>
    <x v="1"/>
    <n v="0.8"/>
    <n v="4"/>
    <x v="74"/>
    <s v="No"/>
    <s v="Yes"/>
    <d v="2019-08-19T00:00:00"/>
  </r>
  <r>
    <n v="76"/>
    <x v="5"/>
    <x v="0"/>
    <n v="0.21"/>
    <n v="1"/>
    <x v="75"/>
    <s v="No"/>
    <s v="No"/>
    <d v="2019-04-16T00:00:00"/>
  </r>
  <r>
    <n v="77"/>
    <x v="0"/>
    <x v="5"/>
    <n v="0.36"/>
    <n v="0"/>
    <x v="76"/>
    <s v="No"/>
    <s v="Yes"/>
    <d v="2018-07-29T00:00:00"/>
  </r>
  <r>
    <n v="78"/>
    <x v="3"/>
    <x v="5"/>
    <n v="0.98"/>
    <n v="2"/>
    <x v="77"/>
    <s v="No"/>
    <s v="No"/>
    <d v="2020-09-11T00:00:00"/>
  </r>
  <r>
    <n v="79"/>
    <x v="1"/>
    <x v="0"/>
    <n v="0.11"/>
    <n v="3"/>
    <x v="78"/>
    <s v="No"/>
    <s v="No"/>
    <d v="2018-02-19T00:00:00"/>
  </r>
  <r>
    <n v="80"/>
    <x v="0"/>
    <x v="4"/>
    <n v="0.36"/>
    <n v="1"/>
    <x v="79"/>
    <s v="No"/>
    <s v="No"/>
    <d v="2017-08-20T00:00:00"/>
  </r>
  <r>
    <n v="81"/>
    <x v="1"/>
    <x v="6"/>
    <n v="0.38"/>
    <n v="0"/>
    <x v="80"/>
    <s v="No"/>
    <s v="No"/>
    <d v="2020-04-23T00:00:00"/>
  </r>
  <r>
    <n v="82"/>
    <x v="0"/>
    <x v="2"/>
    <n v="0.51"/>
    <n v="5"/>
    <x v="81"/>
    <s v="No"/>
    <s v="Yes"/>
    <d v="2020-05-31T00:00:00"/>
  </r>
  <r>
    <n v="84"/>
    <x v="1"/>
    <x v="2"/>
    <n v="0.74"/>
    <n v="1"/>
    <x v="82"/>
    <s v="No"/>
    <s v="Yes"/>
    <d v="2018-09-08T00:00:00"/>
  </r>
  <r>
    <n v="85"/>
    <x v="0"/>
    <x v="5"/>
    <n v="0.66"/>
    <n v="0"/>
    <x v="83"/>
    <s v="No"/>
    <s v="Yes"/>
    <d v="2017-06-06T00:00:00"/>
  </r>
  <r>
    <n v="86"/>
    <x v="0"/>
    <x v="1"/>
    <n v="0.3"/>
    <n v="2"/>
    <x v="84"/>
    <s v="No"/>
    <s v="Yes"/>
    <d v="2017-11-15T00:00:00"/>
  </r>
  <r>
    <n v="87"/>
    <x v="0"/>
    <x v="7"/>
    <n v="0.8"/>
    <n v="3"/>
    <x v="85"/>
    <s v="No"/>
    <s v="No"/>
    <d v="2019-11-05T00:00:00"/>
  </r>
  <r>
    <n v="89"/>
    <x v="6"/>
    <x v="2"/>
    <n v="0.75"/>
    <n v="2"/>
    <x v="86"/>
    <s v="Yes"/>
    <s v="Yes"/>
    <d v="2020-04-29T00:00:00"/>
  </r>
  <r>
    <n v="90"/>
    <x v="0"/>
    <x v="3"/>
    <n v="0"/>
    <n v="3"/>
    <x v="87"/>
    <s v="No"/>
    <s v="No"/>
    <d v="2017-06-15T00:00:00"/>
  </r>
  <r>
    <n v="91"/>
    <x v="2"/>
    <x v="3"/>
    <n v="0"/>
    <n v="5"/>
    <x v="88"/>
    <s v="No"/>
    <s v="Yes"/>
    <d v="2017-10-11T00:00:00"/>
  </r>
  <r>
    <n v="92"/>
    <x v="0"/>
    <x v="7"/>
    <n v="0.91"/>
    <n v="0"/>
    <x v="89"/>
    <s v="No"/>
    <s v="No"/>
    <d v="2018-10-05T00:00:00"/>
  </r>
  <r>
    <n v="93"/>
    <x v="4"/>
    <x v="2"/>
    <n v="0.35"/>
    <n v="2"/>
    <x v="90"/>
    <s v="No"/>
    <s v="No"/>
    <d v="2019-04-08T00:00:00"/>
  </r>
  <r>
    <n v="94"/>
    <x v="4"/>
    <x v="4"/>
    <n v="0.63"/>
    <n v="1"/>
    <x v="91"/>
    <s v="No"/>
    <s v="No"/>
    <d v="2019-01-14T00:00:00"/>
  </r>
  <r>
    <n v="95"/>
    <x v="0"/>
    <x v="1"/>
    <n v="0.49"/>
    <n v="2"/>
    <x v="92"/>
    <s v="No"/>
    <s v="Yes"/>
    <d v="2019-06-10T00:00:00"/>
  </r>
  <r>
    <n v="97"/>
    <x v="7"/>
    <x v="8"/>
    <n v="0.82"/>
    <n v="5"/>
    <x v="93"/>
    <s v="Yes"/>
    <s v="Yes"/>
    <d v="2019-06-07T00:00:00"/>
  </r>
  <r>
    <n v="98"/>
    <x v="0"/>
    <x v="2"/>
    <n v="0.81"/>
    <n v="0"/>
    <x v="94"/>
    <s v="No"/>
    <s v="No"/>
    <d v="2019-03-24T00:00:00"/>
  </r>
  <r>
    <n v="99"/>
    <x v="5"/>
    <x v="6"/>
    <n v="0.55000000000000004"/>
    <n v="2"/>
    <x v="95"/>
    <s v="No"/>
    <s v="No"/>
    <d v="2017-08-19T00:00:00"/>
  </r>
  <r>
    <n v="100"/>
    <x v="1"/>
    <x v="3"/>
    <n v="0"/>
    <n v="3"/>
    <x v="96"/>
    <s v="No"/>
    <s v="No"/>
    <d v="2017-07-23T00:00:00"/>
  </r>
  <r>
    <n v="101"/>
    <x v="4"/>
    <x v="6"/>
    <n v="0.94"/>
    <n v="4"/>
    <x v="97"/>
    <s v="No"/>
    <s v="Yes"/>
    <d v="2020-06-06T00:00:00"/>
  </r>
  <r>
    <n v="102"/>
    <x v="0"/>
    <x v="5"/>
    <n v="0.28000000000000003"/>
    <n v="2"/>
    <x v="98"/>
    <s v="No"/>
    <s v="No"/>
    <d v="2017-04-21T00:00:00"/>
  </r>
  <r>
    <n v="103"/>
    <x v="0"/>
    <x v="7"/>
    <n v="0.97"/>
    <n v="2"/>
    <x v="99"/>
    <s v="No"/>
    <s v="Yes"/>
    <d v="2018-04-12T00:00:00"/>
  </r>
  <r>
    <n v="104"/>
    <x v="0"/>
    <x v="3"/>
    <n v="0"/>
    <n v="0"/>
    <x v="100"/>
    <s v="No"/>
    <s v="Yes"/>
    <d v="2020-02-18T00:00:00"/>
  </r>
  <r>
    <n v="106"/>
    <x v="0"/>
    <x v="2"/>
    <n v="0.87"/>
    <n v="3"/>
    <x v="101"/>
    <s v="No"/>
    <s v="No"/>
    <d v="2020-01-07T00:00:00"/>
  </r>
  <r>
    <n v="107"/>
    <x v="1"/>
    <x v="2"/>
    <n v="0.36"/>
    <n v="4"/>
    <x v="102"/>
    <s v="Yes"/>
    <s v="Yes"/>
    <d v="2020-02-04T00:00:00"/>
  </r>
  <r>
    <n v="108"/>
    <x v="1"/>
    <x v="3"/>
    <n v="0"/>
    <n v="2"/>
    <x v="103"/>
    <s v="No"/>
    <s v="No"/>
    <d v="2019-06-12T00:00:00"/>
  </r>
  <r>
    <n v="109"/>
    <x v="5"/>
    <x v="1"/>
    <n v="0.92"/>
    <n v="5"/>
    <x v="104"/>
    <s v="No"/>
    <s v="Yes"/>
    <d v="2019-12-27T00:00:00"/>
  </r>
  <r>
    <n v="110"/>
    <x v="2"/>
    <x v="4"/>
    <n v="0.84"/>
    <n v="1"/>
    <x v="105"/>
    <s v="No"/>
    <s v="No"/>
    <d v="2019-12-05T00:00:00"/>
  </r>
  <r>
    <n v="111"/>
    <x v="4"/>
    <x v="7"/>
    <n v="0.94"/>
    <n v="3"/>
    <x v="106"/>
    <s v="No"/>
    <s v="Yes"/>
    <d v="2017-12-18T00:00:00"/>
  </r>
  <r>
    <n v="112"/>
    <x v="2"/>
    <x v="4"/>
    <n v="0.98"/>
    <n v="3"/>
    <x v="107"/>
    <s v="No"/>
    <s v="No"/>
    <d v="2017-09-15T00:00:00"/>
  </r>
  <r>
    <n v="113"/>
    <x v="1"/>
    <x v="7"/>
    <n v="0.51"/>
    <n v="2"/>
    <x v="108"/>
    <s v="No"/>
    <s v="No"/>
    <d v="2018-05-05T00:00:00"/>
  </r>
  <r>
    <n v="114"/>
    <x v="5"/>
    <x v="2"/>
    <n v="0.73"/>
    <n v="2"/>
    <x v="109"/>
    <s v="No"/>
    <s v="No"/>
    <d v="2018-06-19T00:00:00"/>
  </r>
  <r>
    <n v="115"/>
    <x v="5"/>
    <x v="4"/>
    <n v="0.62"/>
    <n v="4"/>
    <x v="110"/>
    <s v="No"/>
    <s v="Yes"/>
    <d v="2017-09-16T00:00:00"/>
  </r>
  <r>
    <n v="116"/>
    <x v="5"/>
    <x v="0"/>
    <n v="0.97"/>
    <n v="3"/>
    <x v="111"/>
    <s v="No"/>
    <s v="No"/>
    <d v="2020-01-30T00:00:00"/>
  </r>
  <r>
    <n v="117"/>
    <x v="1"/>
    <x v="6"/>
    <n v="0.85"/>
    <n v="1"/>
    <x v="112"/>
    <s v="No"/>
    <s v="No"/>
    <d v="2019-11-27T00:00:00"/>
  </r>
  <r>
    <n v="118"/>
    <x v="0"/>
    <x v="5"/>
    <n v="0.97"/>
    <n v="0"/>
    <x v="113"/>
    <s v="No"/>
    <s v="No"/>
    <d v="2018-09-24T00:00:00"/>
  </r>
  <r>
    <n v="119"/>
    <x v="1"/>
    <x v="2"/>
    <n v="0.17"/>
    <n v="3"/>
    <x v="114"/>
    <s v="No"/>
    <s v="No"/>
    <d v="2020-01-19T00:00:00"/>
  </r>
  <r>
    <n v="120"/>
    <x v="0"/>
    <x v="2"/>
    <n v="0.98"/>
    <n v="2"/>
    <x v="115"/>
    <s v="No"/>
    <s v="Yes"/>
    <d v="2018-04-05T00:00:00"/>
  </r>
  <r>
    <n v="886"/>
    <x v="4"/>
    <x v="0"/>
    <n v="0.96"/>
    <n v="2"/>
    <x v="116"/>
    <s v="No"/>
    <s v="No"/>
    <d v="2020-06-17T00:00:00"/>
  </r>
  <r>
    <n v="887"/>
    <x v="0"/>
    <x v="7"/>
    <n v="0.45"/>
    <n v="0"/>
    <x v="117"/>
    <s v="No"/>
    <s v="No"/>
    <d v="2019-12-31T00:00:00"/>
  </r>
  <r>
    <n v="888"/>
    <x v="4"/>
    <x v="5"/>
    <n v="0.68"/>
    <n v="0"/>
    <x v="118"/>
    <s v="No"/>
    <s v="No"/>
    <d v="2018-08-10T00:00:00"/>
  </r>
  <r>
    <n v="889"/>
    <x v="1"/>
    <x v="3"/>
    <n v="0"/>
    <n v="0"/>
    <x v="119"/>
    <s v="No"/>
    <s v="Yes"/>
    <d v="2018-08-07T00:00:00"/>
  </r>
  <r>
    <n v="890"/>
    <x v="0"/>
    <x v="1"/>
    <n v="0.74"/>
    <n v="3"/>
    <x v="120"/>
    <s v="No"/>
    <s v="No"/>
    <d v="2020-05-09T00:00:00"/>
  </r>
  <r>
    <n v="891"/>
    <x v="5"/>
    <x v="3"/>
    <n v="0"/>
    <n v="1"/>
    <x v="121"/>
    <s v="No"/>
    <s v="No"/>
    <d v="2017-05-12T00:00:00"/>
  </r>
  <r>
    <n v="892"/>
    <x v="0"/>
    <x v="1"/>
    <n v="0.91"/>
    <n v="1"/>
    <x v="122"/>
    <s v="No"/>
    <s v="Yes"/>
    <d v="2020-10-01T00:00:00"/>
  </r>
  <r>
    <n v="893"/>
    <x v="0"/>
    <x v="0"/>
    <n v="0.42"/>
    <n v="1"/>
    <x v="123"/>
    <s v="No"/>
    <s v="No"/>
    <d v="2019-05-28T00:00:00"/>
  </r>
  <r>
    <n v="894"/>
    <x v="1"/>
    <x v="7"/>
    <n v="0.55000000000000004"/>
    <n v="1"/>
    <x v="124"/>
    <s v="No"/>
    <s v="Yes"/>
    <d v="2020-04-04T00:00:00"/>
  </r>
  <r>
    <n v="895"/>
    <x v="5"/>
    <x v="4"/>
    <n v="0.52"/>
    <n v="2"/>
    <x v="125"/>
    <s v="No"/>
    <s v="Yes"/>
    <d v="2019-01-18T00:00:00"/>
  </r>
  <r>
    <n v="896"/>
    <x v="5"/>
    <x v="4"/>
    <n v="0.18"/>
    <n v="2"/>
    <x v="126"/>
    <s v="No"/>
    <s v="No"/>
    <d v="2020-03-17T00:00:00"/>
  </r>
  <r>
    <n v="897"/>
    <x v="5"/>
    <x v="5"/>
    <n v="0.56000000000000005"/>
    <n v="1"/>
    <x v="127"/>
    <s v="No"/>
    <s v="No"/>
    <d v="2019-11-02T00:00:00"/>
  </r>
  <r>
    <n v="898"/>
    <x v="4"/>
    <x v="1"/>
    <n v="0.77"/>
    <n v="0"/>
    <x v="128"/>
    <s v="No"/>
    <s v="Yes"/>
    <d v="2020-06-08T00:00:00"/>
  </r>
  <r>
    <n v="899"/>
    <x v="0"/>
    <x v="7"/>
    <n v="0.5"/>
    <n v="1"/>
    <x v="129"/>
    <s v="No"/>
    <s v="Yes"/>
    <d v="2018-03-30T00:00:00"/>
  </r>
  <r>
    <n v="900"/>
    <x v="1"/>
    <x v="2"/>
    <n v="0.45"/>
    <n v="3"/>
    <x v="130"/>
    <s v="No"/>
    <s v="Yes"/>
    <d v="2017-07-06T00:00:00"/>
  </r>
  <r>
    <n v="901"/>
    <x v="2"/>
    <x v="4"/>
    <n v="0.55000000000000004"/>
    <n v="1"/>
    <x v="131"/>
    <s v="No"/>
    <s v="Yes"/>
    <d v="2018-07-29T00:00:00"/>
  </r>
  <r>
    <n v="903"/>
    <x v="2"/>
    <x v="1"/>
    <n v="0.99"/>
    <n v="3"/>
    <x v="132"/>
    <s v="No"/>
    <s v="Yes"/>
    <d v="2018-03-25T00:00:00"/>
  </r>
  <r>
    <n v="904"/>
    <x v="4"/>
    <x v="0"/>
    <n v="0.62"/>
    <n v="3"/>
    <x v="133"/>
    <s v="No"/>
    <s v="No"/>
    <d v="2017-07-06T00:00:00"/>
  </r>
  <r>
    <n v="905"/>
    <x v="4"/>
    <x v="5"/>
    <n v="0.98"/>
    <n v="1"/>
    <x v="134"/>
    <s v="No"/>
    <s v="Yes"/>
    <d v="2019-03-10T00:00:00"/>
  </r>
  <r>
    <n v="906"/>
    <x v="2"/>
    <x v="1"/>
    <n v="0.79"/>
    <n v="2"/>
    <x v="135"/>
    <s v="Yes"/>
    <s v="No"/>
    <d v="2017-10-07T00:00:00"/>
  </r>
  <r>
    <n v="907"/>
    <x v="0"/>
    <x v="0"/>
    <n v="0.45"/>
    <n v="0"/>
    <x v="136"/>
    <s v="No"/>
    <s v="No"/>
    <d v="2018-11-01T00:00:00"/>
  </r>
  <r>
    <n v="908"/>
    <x v="0"/>
    <x v="4"/>
    <n v="0.77"/>
    <n v="2"/>
    <x v="137"/>
    <s v="No"/>
    <s v="No"/>
    <d v="2018-10-01T00:00:00"/>
  </r>
  <r>
    <n v="909"/>
    <x v="5"/>
    <x v="4"/>
    <n v="0.37"/>
    <n v="1"/>
    <x v="138"/>
    <s v="No"/>
    <s v="Yes"/>
    <d v="2019-05-31T00:00:00"/>
  </r>
  <r>
    <n v="910"/>
    <x v="5"/>
    <x v="3"/>
    <n v="0"/>
    <n v="1"/>
    <x v="139"/>
    <s v="No"/>
    <s v="No"/>
    <d v="2019-07-20T00:00:00"/>
  </r>
  <r>
    <n v="911"/>
    <x v="4"/>
    <x v="6"/>
    <n v="0.33"/>
    <n v="3"/>
    <x v="140"/>
    <s v="No"/>
    <s v="Yes"/>
    <d v="2017-08-25T00:00:00"/>
  </r>
  <r>
    <n v="912"/>
    <x v="1"/>
    <x v="2"/>
    <n v="0.5"/>
    <n v="4"/>
    <x v="141"/>
    <s v="No"/>
    <s v="Yes"/>
    <d v="2020-06-13T00:00:00"/>
  </r>
  <r>
    <n v="913"/>
    <x v="4"/>
    <x v="5"/>
    <n v="0.51"/>
    <n v="1"/>
    <x v="142"/>
    <s v="No"/>
    <s v="Yes"/>
    <d v="2018-07-07T00:00:00"/>
  </r>
  <r>
    <n v="914"/>
    <x v="2"/>
    <x v="3"/>
    <n v="0"/>
    <n v="2"/>
    <x v="143"/>
    <s v="No"/>
    <s v="Yes"/>
    <d v="2018-01-16T00:00:00"/>
  </r>
  <r>
    <n v="915"/>
    <x v="0"/>
    <x v="6"/>
    <n v="0.6"/>
    <n v="0"/>
    <x v="144"/>
    <s v="No"/>
    <s v="No"/>
    <d v="2017-12-28T00:00:00"/>
  </r>
  <r>
    <n v="917"/>
    <x v="5"/>
    <x v="7"/>
    <n v="0.64"/>
    <n v="2"/>
    <x v="145"/>
    <s v="No"/>
    <s v="No"/>
    <d v="2019-10-27T00:00:00"/>
  </r>
  <r>
    <n v="918"/>
    <x v="1"/>
    <x v="4"/>
    <n v="0.59"/>
    <n v="0"/>
    <x v="146"/>
    <s v="No"/>
    <s v="Yes"/>
    <d v="2018-10-06T00:00:00"/>
  </r>
  <r>
    <n v="919"/>
    <x v="5"/>
    <x v="3"/>
    <n v="0"/>
    <n v="2"/>
    <x v="147"/>
    <s v="No"/>
    <s v="Yes"/>
    <d v="2019-08-24T00:00:00"/>
  </r>
  <r>
    <n v="920"/>
    <x v="4"/>
    <x v="0"/>
    <n v="0.69"/>
    <n v="1"/>
    <x v="148"/>
    <s v="No"/>
    <s v="No"/>
    <d v="2017-12-05T00:00:00"/>
  </r>
  <r>
    <n v="921"/>
    <x v="0"/>
    <x v="5"/>
    <n v="0.79"/>
    <n v="5"/>
    <x v="149"/>
    <s v="No"/>
    <s v="Yes"/>
    <d v="2018-02-14T00:00:00"/>
  </r>
  <r>
    <n v="922"/>
    <x v="0"/>
    <x v="6"/>
    <n v="0.25"/>
    <n v="3"/>
    <x v="150"/>
    <s v="No"/>
    <s v="No"/>
    <d v="2017-06-26T00:00:00"/>
  </r>
  <r>
    <n v="923"/>
    <x v="2"/>
    <x v="0"/>
    <n v="0.77"/>
    <n v="2"/>
    <x v="151"/>
    <s v="No"/>
    <s v="Yes"/>
    <d v="2020-08-15T00:00:00"/>
  </r>
  <r>
    <n v="924"/>
    <x v="1"/>
    <x v="1"/>
    <n v="0.99"/>
    <n v="2"/>
    <x v="152"/>
    <s v="No"/>
    <s v="Yes"/>
    <d v="2020-11-29T00:00:00"/>
  </r>
  <r>
    <n v="925"/>
    <x v="1"/>
    <x v="3"/>
    <n v="0"/>
    <n v="2"/>
    <x v="153"/>
    <s v="No"/>
    <s v="No"/>
    <d v="2020-02-19T00:00:00"/>
  </r>
  <r>
    <n v="926"/>
    <x v="4"/>
    <x v="0"/>
    <n v="0.92"/>
    <n v="0"/>
    <x v="154"/>
    <s v="No"/>
    <s v="Yes"/>
    <d v="2017-07-12T00:00:00"/>
  </r>
  <r>
    <n v="927"/>
    <x v="2"/>
    <x v="1"/>
    <n v="0.87"/>
    <n v="4"/>
    <x v="155"/>
    <s v="No"/>
    <s v="Yes"/>
    <d v="2017-11-29T00:00:00"/>
  </r>
  <r>
    <n v="929"/>
    <x v="0"/>
    <x v="4"/>
    <n v="0.45"/>
    <n v="2"/>
    <x v="156"/>
    <s v="No"/>
    <s v="Yes"/>
    <d v="2018-03-08T00:00:00"/>
  </r>
  <r>
    <n v="930"/>
    <x v="5"/>
    <x v="2"/>
    <n v="0.38"/>
    <n v="0"/>
    <x v="157"/>
    <s v="No"/>
    <s v="No"/>
    <d v="2018-09-25T00:00:00"/>
  </r>
  <r>
    <n v="931"/>
    <x v="5"/>
    <x v="3"/>
    <n v="0"/>
    <n v="1"/>
    <x v="158"/>
    <s v="No"/>
    <s v="No"/>
    <d v="2017-05-14T00:00:00"/>
  </r>
  <r>
    <n v="932"/>
    <x v="0"/>
    <x v="7"/>
    <n v="0.2"/>
    <n v="1"/>
    <x v="159"/>
    <s v="No"/>
    <s v="No"/>
    <d v="2017-07-27T00:00:00"/>
  </r>
  <r>
    <n v="933"/>
    <x v="4"/>
    <x v="3"/>
    <n v="0"/>
    <n v="0"/>
    <x v="160"/>
    <s v="No"/>
    <s v="Yes"/>
    <d v="2020-12-18T00:00:00"/>
  </r>
  <r>
    <n v="934"/>
    <x v="4"/>
    <x v="4"/>
    <n v="0.14000000000000001"/>
    <n v="3"/>
    <x v="161"/>
    <s v="No"/>
    <s v="No"/>
    <d v="2019-09-21T00:00:00"/>
  </r>
  <r>
    <n v="935"/>
    <x v="1"/>
    <x v="1"/>
    <n v="0.52"/>
    <n v="2"/>
    <x v="162"/>
    <s v="No"/>
    <s v="Yes"/>
    <d v="2017-05-01T00:00:00"/>
  </r>
  <r>
    <n v="936"/>
    <x v="5"/>
    <x v="6"/>
    <n v="0.5"/>
    <n v="2"/>
    <x v="163"/>
    <s v="No"/>
    <s v="No"/>
    <d v="2017-11-19T00:00:00"/>
  </r>
  <r>
    <n v="937"/>
    <x v="4"/>
    <x v="3"/>
    <n v="0"/>
    <n v="3"/>
    <x v="164"/>
    <s v="No"/>
    <s v="Yes"/>
    <d v="2017-07-06T00:00:00"/>
  </r>
  <r>
    <n v="938"/>
    <x v="1"/>
    <x v="3"/>
    <n v="0"/>
    <n v="0"/>
    <x v="165"/>
    <s v="No"/>
    <s v="No"/>
    <d v="2020-02-09T00:00:00"/>
  </r>
  <r>
    <n v="939"/>
    <x v="4"/>
    <x v="5"/>
    <n v="0.42"/>
    <n v="3"/>
    <x v="166"/>
    <s v="No"/>
    <s v="No"/>
    <d v="2020-07-16T00:00:00"/>
  </r>
  <r>
    <n v="940"/>
    <x v="2"/>
    <x v="4"/>
    <n v="0.56999999999999995"/>
    <n v="2"/>
    <x v="167"/>
    <s v="Yes"/>
    <s v="Yes"/>
    <d v="2019-06-10T00:00:00"/>
  </r>
  <r>
    <n v="941"/>
    <x v="2"/>
    <x v="7"/>
    <n v="0.35"/>
    <n v="3"/>
    <x v="168"/>
    <s v="No"/>
    <s v="No"/>
    <d v="2019-11-21T00:00:00"/>
  </r>
  <r>
    <n v="943"/>
    <x v="2"/>
    <x v="4"/>
    <n v="0.2"/>
    <n v="1"/>
    <x v="169"/>
    <s v="No"/>
    <s v="No"/>
    <d v="2017-12-23T00:00:00"/>
  </r>
  <r>
    <n v="944"/>
    <x v="2"/>
    <x v="4"/>
    <n v="0.35"/>
    <n v="1"/>
    <x v="170"/>
    <s v="No"/>
    <s v="No"/>
    <d v="2020-11-14T00:00:00"/>
  </r>
  <r>
    <n v="945"/>
    <x v="2"/>
    <x v="6"/>
    <n v="0.9"/>
    <n v="2"/>
    <x v="171"/>
    <s v="Yes"/>
    <s v="Yes"/>
    <d v="2020-12-19T00:00:00"/>
  </r>
  <r>
    <n v="946"/>
    <x v="0"/>
    <x v="4"/>
    <n v="0.97"/>
    <n v="1"/>
    <x v="172"/>
    <s v="No"/>
    <s v="No"/>
    <d v="2020-08-29T00:00:00"/>
  </r>
  <r>
    <n v="947"/>
    <x v="0"/>
    <x v="0"/>
    <n v="0.62"/>
    <n v="2"/>
    <x v="173"/>
    <s v="No"/>
    <s v="No"/>
    <d v="2017-07-03T00:00:00"/>
  </r>
  <r>
    <n v="948"/>
    <x v="1"/>
    <x v="0"/>
    <n v="0.34"/>
    <n v="1"/>
    <x v="174"/>
    <s v="No"/>
    <s v="Yes"/>
    <d v="2019-12-08T00:00:00"/>
  </r>
  <r>
    <n v="949"/>
    <x v="1"/>
    <x v="4"/>
    <n v="0.69"/>
    <n v="3"/>
    <x v="175"/>
    <s v="No"/>
    <s v="Yes"/>
    <d v="2020-12-01T00:00:00"/>
  </r>
  <r>
    <n v="950"/>
    <x v="4"/>
    <x v="3"/>
    <n v="0"/>
    <n v="0"/>
    <x v="176"/>
    <s v="No"/>
    <s v="Yes"/>
    <d v="2018-02-02T00:00:00"/>
  </r>
  <r>
    <n v="952"/>
    <x v="1"/>
    <x v="5"/>
    <n v="0.41"/>
    <n v="5"/>
    <x v="177"/>
    <s v="No"/>
    <s v="Yes"/>
    <d v="2019-08-15T00:00:00"/>
  </r>
  <r>
    <n v="954"/>
    <x v="2"/>
    <x v="3"/>
    <n v="0"/>
    <n v="2"/>
    <x v="178"/>
    <s v="No"/>
    <s v="Yes"/>
    <d v="2019-12-17T00:00:00"/>
  </r>
  <r>
    <n v="955"/>
    <x v="1"/>
    <x v="2"/>
    <n v="0.67"/>
    <n v="1"/>
    <x v="179"/>
    <s v="No"/>
    <s v="No"/>
    <d v="2018-12-27T00:00:00"/>
  </r>
  <r>
    <n v="956"/>
    <x v="2"/>
    <x v="5"/>
    <n v="0.52"/>
    <n v="1"/>
    <x v="180"/>
    <s v="No"/>
    <s v="Yes"/>
    <d v="2017-11-23T00:00:00"/>
  </r>
  <r>
    <n v="957"/>
    <x v="0"/>
    <x v="7"/>
    <n v="0.63"/>
    <n v="5"/>
    <x v="181"/>
    <s v="No"/>
    <s v="Yes"/>
    <d v="2017-07-20T00:00:00"/>
  </r>
  <r>
    <n v="959"/>
    <x v="4"/>
    <x v="5"/>
    <n v="0.1"/>
    <n v="1"/>
    <x v="182"/>
    <s v="No"/>
    <s v="No"/>
    <d v="2019-01-15T00:00:00"/>
  </r>
  <r>
    <n v="960"/>
    <x v="2"/>
    <x v="5"/>
    <n v="0.11"/>
    <n v="2"/>
    <x v="183"/>
    <s v="No"/>
    <s v="No"/>
    <d v="2020-04-15T00:00:00"/>
  </r>
  <r>
    <n v="961"/>
    <x v="4"/>
    <x v="0"/>
    <n v="0.25"/>
    <n v="0"/>
    <x v="184"/>
    <s v="No"/>
    <s v="No"/>
    <d v="2017-12-28T00:00:00"/>
  </r>
  <r>
    <n v="962"/>
    <x v="2"/>
    <x v="7"/>
    <n v="0.35"/>
    <n v="4"/>
    <x v="185"/>
    <s v="No"/>
    <s v="Yes"/>
    <d v="2019-05-13T00:00:00"/>
  </r>
  <r>
    <n v="963"/>
    <x v="5"/>
    <x v="1"/>
    <n v="0.79"/>
    <n v="3"/>
    <x v="186"/>
    <s v="No"/>
    <s v="Yes"/>
    <d v="2018-08-11T00:00:00"/>
  </r>
  <r>
    <n v="964"/>
    <x v="4"/>
    <x v="2"/>
    <n v="0.56999999999999995"/>
    <n v="1"/>
    <x v="187"/>
    <s v="No"/>
    <s v="No"/>
    <d v="2020-07-15T00:00:00"/>
  </r>
  <r>
    <n v="965"/>
    <x v="2"/>
    <x v="5"/>
    <n v="0.82"/>
    <n v="3"/>
    <x v="188"/>
    <s v="No"/>
    <s v="No"/>
    <d v="2017-05-12T00:00:00"/>
  </r>
  <r>
    <n v="967"/>
    <x v="5"/>
    <x v="7"/>
    <n v="0.85"/>
    <n v="0"/>
    <x v="189"/>
    <s v="Yes"/>
    <s v="No"/>
    <d v="2017-05-16T00:00:00"/>
  </r>
  <r>
    <n v="968"/>
    <x v="1"/>
    <x v="2"/>
    <n v="0.59"/>
    <n v="2"/>
    <x v="190"/>
    <s v="Yes"/>
    <s v="Yes"/>
    <d v="2018-07-06T00:00:00"/>
  </r>
  <r>
    <n v="970"/>
    <x v="0"/>
    <x v="3"/>
    <n v="0"/>
    <n v="1"/>
    <x v="191"/>
    <s v="Yes"/>
    <s v="Yes"/>
    <d v="2020-08-05T00:00:00"/>
  </r>
  <r>
    <n v="971"/>
    <x v="5"/>
    <x v="2"/>
    <n v="0.62"/>
    <n v="2"/>
    <x v="192"/>
    <s v="Yes"/>
    <s v="No"/>
    <d v="2017-07-28T00:00:00"/>
  </r>
  <r>
    <n v="973"/>
    <x v="4"/>
    <x v="0"/>
    <n v="0.31"/>
    <n v="3"/>
    <x v="193"/>
    <s v="Yes"/>
    <s v="Yes"/>
    <d v="2018-03-11T00:00:00"/>
  </r>
  <r>
    <n v="975"/>
    <x v="2"/>
    <x v="1"/>
    <n v="0.87"/>
    <n v="3"/>
    <x v="194"/>
    <s v="Yes"/>
    <s v="Yes"/>
    <d v="2018-08-01T00:00:00"/>
  </r>
  <r>
    <n v="976"/>
    <x v="5"/>
    <x v="2"/>
    <n v="0.53"/>
    <n v="0"/>
    <x v="195"/>
    <s v="No"/>
    <s v="No"/>
    <d v="2020-03-01T00:00:00"/>
  </r>
  <r>
    <n v="977"/>
    <x v="0"/>
    <x v="6"/>
    <n v="0.34"/>
    <n v="5"/>
    <x v="196"/>
    <s v="Yes"/>
    <s v="Yes"/>
    <d v="2020-11-16T00:00:00"/>
  </r>
  <r>
    <n v="978"/>
    <x v="4"/>
    <x v="2"/>
    <n v="0.13"/>
    <n v="1"/>
    <x v="197"/>
    <s v="No"/>
    <s v="No"/>
    <d v="2020-12-22T00:00:00"/>
  </r>
  <r>
    <n v="979"/>
    <x v="5"/>
    <x v="7"/>
    <n v="0.59"/>
    <n v="0"/>
    <x v="198"/>
    <s v="No"/>
    <s v="Yes"/>
    <d v="2019-06-21T00:00:00"/>
  </r>
  <r>
    <n v="981"/>
    <x v="1"/>
    <x v="7"/>
    <n v="0.62"/>
    <n v="0"/>
    <x v="199"/>
    <s v="No"/>
    <s v="Yes"/>
    <d v="2018-04-04T00:00:00"/>
  </r>
  <r>
    <n v="983"/>
    <x v="5"/>
    <x v="7"/>
    <n v="0.89"/>
    <n v="0"/>
    <x v="200"/>
    <s v="No"/>
    <s v="No"/>
    <d v="2018-05-24T00:00:00"/>
  </r>
  <r>
    <n v="984"/>
    <x v="2"/>
    <x v="0"/>
    <n v="0.53"/>
    <n v="1"/>
    <x v="201"/>
    <s v="No"/>
    <s v="Yes"/>
    <d v="2020-12-15T00:00:00"/>
  </r>
  <r>
    <n v="985"/>
    <x v="0"/>
    <x v="1"/>
    <n v="0.8"/>
    <n v="0"/>
    <x v="202"/>
    <s v="No"/>
    <s v="No"/>
    <d v="2017-11-01T00:00:00"/>
  </r>
  <r>
    <n v="988"/>
    <x v="0"/>
    <x v="6"/>
    <n v="0.61"/>
    <n v="0"/>
    <x v="203"/>
    <s v="No"/>
    <s v="Yes"/>
    <d v="2017-12-15T00:00:00"/>
  </r>
  <r>
    <n v="990"/>
    <x v="4"/>
    <x v="3"/>
    <n v="0"/>
    <n v="1"/>
    <x v="204"/>
    <s v="No"/>
    <s v="Yes"/>
    <d v="2020-08-20T00:00:00"/>
  </r>
  <r>
    <n v="991"/>
    <x v="0"/>
    <x v="2"/>
    <n v="0.21"/>
    <n v="1"/>
    <x v="205"/>
    <s v="No"/>
    <s v="No"/>
    <d v="2018-10-22T00:00:00"/>
  </r>
  <r>
    <n v="992"/>
    <x v="5"/>
    <x v="5"/>
    <n v="0.68"/>
    <n v="4"/>
    <x v="206"/>
    <s v="No"/>
    <s v="Yes"/>
    <d v="2018-11-21T00:00:00"/>
  </r>
  <r>
    <n v="993"/>
    <x v="4"/>
    <x v="3"/>
    <n v="0"/>
    <n v="4"/>
    <x v="207"/>
    <s v="Yes"/>
    <s v="Yes"/>
    <d v="2018-05-09T00:00:00"/>
  </r>
  <r>
    <n v="994"/>
    <x v="4"/>
    <x v="1"/>
    <n v="0.56000000000000005"/>
    <n v="1"/>
    <x v="208"/>
    <s v="No"/>
    <s v="No"/>
    <d v="2020-10-07T00:00:00"/>
  </r>
  <r>
    <n v="995"/>
    <x v="2"/>
    <x v="2"/>
    <n v="0.28000000000000003"/>
    <n v="1"/>
    <x v="209"/>
    <s v="No"/>
    <s v="No"/>
    <d v="2020-01-22T00:00:00"/>
  </r>
  <r>
    <n v="996"/>
    <x v="0"/>
    <x v="3"/>
    <n v="0"/>
    <n v="0"/>
    <x v="210"/>
    <s v="No"/>
    <s v="No"/>
    <d v="2020-02-09T00:00:00"/>
  </r>
  <r>
    <n v="997"/>
    <x v="5"/>
    <x v="7"/>
    <n v="0.66"/>
    <n v="4"/>
    <x v="211"/>
    <s v="No"/>
    <s v="Yes"/>
    <d v="2017-10-12T00:00:00"/>
  </r>
  <r>
    <n v="998"/>
    <x v="5"/>
    <x v="7"/>
    <n v="0.39"/>
    <n v="3"/>
    <x v="212"/>
    <s v="No"/>
    <s v="Yes"/>
    <d v="2019-11-24T00:00:00"/>
  </r>
  <r>
    <n v="999"/>
    <x v="2"/>
    <x v="4"/>
    <n v="0.64"/>
    <n v="2"/>
    <x v="213"/>
    <s v="Yes"/>
    <s v="Yes"/>
    <d v="2020-05-20T00:00:00"/>
  </r>
  <r>
    <n v="1000"/>
    <x v="2"/>
    <x v="1"/>
    <n v="0.45"/>
    <n v="3"/>
    <x v="214"/>
    <s v="No"/>
    <s v="No"/>
    <d v="2018-02-12T00:00:00"/>
  </r>
  <r>
    <n v="1002"/>
    <x v="0"/>
    <x v="3"/>
    <n v="0"/>
    <n v="0"/>
    <x v="215"/>
    <s v="No"/>
    <s v="No"/>
    <d v="2019-11-24T00:00:00"/>
  </r>
  <r>
    <n v="1003"/>
    <x v="0"/>
    <x v="3"/>
    <n v="0"/>
    <n v="4"/>
    <x v="216"/>
    <s v="No"/>
    <s v="Yes"/>
    <d v="2020-07-28T00:00:00"/>
  </r>
  <r>
    <n v="1004"/>
    <x v="2"/>
    <x v="1"/>
    <n v="0.89"/>
    <n v="2"/>
    <x v="217"/>
    <s v="No"/>
    <s v="Yes"/>
    <d v="2020-07-03T00:00:00"/>
  </r>
  <r>
    <n v="1005"/>
    <x v="0"/>
    <x v="4"/>
    <n v="0.44"/>
    <n v="2"/>
    <x v="218"/>
    <s v="No"/>
    <s v="Yes"/>
    <d v="2019-09-23T00:00:00"/>
  </r>
  <r>
    <n v="1006"/>
    <x v="5"/>
    <x v="3"/>
    <n v="0"/>
    <n v="2"/>
    <x v="219"/>
    <s v="No"/>
    <s v="Yes"/>
    <d v="2017-10-09T00:00:00"/>
  </r>
  <r>
    <n v="1007"/>
    <x v="0"/>
    <x v="2"/>
    <n v="0.67"/>
    <n v="1"/>
    <x v="220"/>
    <s v="No"/>
    <s v="Yes"/>
    <d v="2018-03-22T00:00:00"/>
  </r>
  <r>
    <n v="1008"/>
    <x v="4"/>
    <x v="5"/>
    <n v="0.2"/>
    <n v="0"/>
    <x v="221"/>
    <s v="No"/>
    <s v="No"/>
    <d v="2017-12-07T00:00:00"/>
  </r>
  <r>
    <n v="1009"/>
    <x v="5"/>
    <x v="3"/>
    <n v="0"/>
    <n v="3"/>
    <x v="222"/>
    <s v="No"/>
    <s v="Yes"/>
    <d v="2019-07-27T00:00:00"/>
  </r>
  <r>
    <n v="1011"/>
    <x v="1"/>
    <x v="5"/>
    <n v="0.72"/>
    <n v="5"/>
    <x v="223"/>
    <s v="No"/>
    <s v="Yes"/>
    <d v="2020-07-22T00:00:00"/>
  </r>
  <r>
    <n v="1012"/>
    <x v="0"/>
    <x v="1"/>
    <n v="0.53"/>
    <n v="1"/>
    <x v="224"/>
    <s v="No"/>
    <s v="Yes"/>
    <d v="2018-01-09T00:00:00"/>
  </r>
  <r>
    <n v="1013"/>
    <x v="2"/>
    <x v="7"/>
    <n v="0.9"/>
    <n v="5"/>
    <x v="225"/>
    <s v="No"/>
    <s v="Yes"/>
    <d v="2017-05-08T00:00:00"/>
  </r>
  <r>
    <n v="1014"/>
    <x v="1"/>
    <x v="0"/>
    <n v="0.88"/>
    <n v="3"/>
    <x v="226"/>
    <s v="No"/>
    <s v="Yes"/>
    <d v="2017-12-01T00:00:00"/>
  </r>
  <r>
    <n v="1015"/>
    <x v="0"/>
    <x v="2"/>
    <n v="0.63"/>
    <n v="4"/>
    <x v="227"/>
    <s v="No"/>
    <s v="Yes"/>
    <d v="2019-09-08T00:00:00"/>
  </r>
  <r>
    <n v="1016"/>
    <x v="1"/>
    <x v="5"/>
    <n v="0.75"/>
    <n v="2"/>
    <x v="228"/>
    <s v="No"/>
    <s v="Yes"/>
    <d v="2018-07-25T00:00:00"/>
  </r>
  <r>
    <n v="1017"/>
    <x v="1"/>
    <x v="7"/>
    <n v="0.57999999999999996"/>
    <n v="4"/>
    <x v="229"/>
    <s v="No"/>
    <s v="Yes"/>
    <d v="2017-05-22T00:00:00"/>
  </r>
  <r>
    <n v="1018"/>
    <x v="5"/>
    <x v="0"/>
    <n v="0.35"/>
    <n v="5"/>
    <x v="230"/>
    <s v="No"/>
    <s v="Yes"/>
    <d v="2019-09-11T00:00:00"/>
  </r>
  <r>
    <n v="1019"/>
    <x v="2"/>
    <x v="5"/>
    <n v="0.83"/>
    <n v="3"/>
    <x v="231"/>
    <s v="No"/>
    <s v="No"/>
    <d v="2020-02-12T00:00:00"/>
  </r>
  <r>
    <n v="1020"/>
    <x v="0"/>
    <x v="4"/>
    <n v="0.31"/>
    <n v="4"/>
    <x v="232"/>
    <s v="No"/>
    <s v="Yes"/>
    <d v="2019-05-25T00:00:00"/>
  </r>
  <r>
    <n v="1022"/>
    <x v="4"/>
    <x v="2"/>
    <n v="0.56000000000000005"/>
    <n v="2"/>
    <x v="233"/>
    <s v="No"/>
    <s v="Yes"/>
    <d v="2019-02-13T00:00:00"/>
  </r>
  <r>
    <n v="1023"/>
    <x v="1"/>
    <x v="0"/>
    <n v="0.26"/>
    <n v="3"/>
    <x v="234"/>
    <s v="No"/>
    <s v="No"/>
    <d v="2019-07-16T00:00:00"/>
  </r>
  <r>
    <n v="1026"/>
    <x v="1"/>
    <x v="3"/>
    <n v="0"/>
    <n v="0"/>
    <x v="235"/>
    <s v="No"/>
    <s v="No"/>
    <d v="2018-03-03T00:00:00"/>
  </r>
  <r>
    <n v="1027"/>
    <x v="2"/>
    <x v="6"/>
    <n v="0.34"/>
    <n v="5"/>
    <x v="236"/>
    <s v="No"/>
    <s v="Yes"/>
    <d v="2019-12-29T00:00:00"/>
  </r>
  <r>
    <n v="1028"/>
    <x v="0"/>
    <x v="3"/>
    <n v="0"/>
    <n v="0"/>
    <x v="237"/>
    <s v="No"/>
    <s v="No"/>
    <d v="2017-11-10T00:00:00"/>
  </r>
  <r>
    <n v="1029"/>
    <x v="0"/>
    <x v="3"/>
    <n v="0"/>
    <n v="0"/>
    <x v="238"/>
    <s v="No"/>
    <s v="No"/>
    <d v="2020-01-18T00:00:00"/>
  </r>
  <r>
    <n v="1030"/>
    <x v="1"/>
    <x v="0"/>
    <n v="0.43"/>
    <n v="3"/>
    <x v="239"/>
    <s v="No"/>
    <s v="No"/>
    <d v="2017-08-27T00:00:00"/>
  </r>
  <r>
    <n v="1031"/>
    <x v="0"/>
    <x v="5"/>
    <n v="0.34"/>
    <n v="1"/>
    <x v="240"/>
    <s v="No"/>
    <s v="No"/>
    <d v="2020-01-08T00:00:00"/>
  </r>
  <r>
    <n v="1032"/>
    <x v="4"/>
    <x v="4"/>
    <n v="0.5"/>
    <n v="1"/>
    <x v="241"/>
    <s v="No"/>
    <s v="No"/>
    <d v="2020-04-08T00:00:00"/>
  </r>
  <r>
    <n v="1033"/>
    <x v="2"/>
    <x v="7"/>
    <n v="0.76"/>
    <n v="1"/>
    <x v="242"/>
    <s v="No"/>
    <s v="Yes"/>
    <d v="2020-05-10T00:00:00"/>
  </r>
  <r>
    <n v="1034"/>
    <x v="5"/>
    <x v="2"/>
    <n v="0.81"/>
    <n v="3"/>
    <x v="243"/>
    <s v="No"/>
    <s v="Yes"/>
    <d v="2019-01-16T00:00:00"/>
  </r>
  <r>
    <n v="1035"/>
    <x v="0"/>
    <x v="6"/>
    <n v="0.53"/>
    <n v="3"/>
    <x v="244"/>
    <s v="No"/>
    <s v="No"/>
    <d v="2017-07-22T00:00:00"/>
  </r>
  <r>
    <n v="1036"/>
    <x v="5"/>
    <x v="4"/>
    <n v="0.74"/>
    <n v="2"/>
    <x v="245"/>
    <s v="No"/>
    <s v="No"/>
    <d v="2020-04-21T00:00:00"/>
  </r>
  <r>
    <n v="1037"/>
    <x v="5"/>
    <x v="2"/>
    <n v="0.88"/>
    <n v="1"/>
    <x v="246"/>
    <s v="No"/>
    <s v="No"/>
    <d v="2020-07-22T00:00:00"/>
  </r>
  <r>
    <n v="1038"/>
    <x v="4"/>
    <x v="0"/>
    <n v="0.31"/>
    <n v="0"/>
    <x v="247"/>
    <s v="No"/>
    <s v="Yes"/>
    <d v="2018-04-08T00:00:00"/>
  </r>
  <r>
    <n v="1039"/>
    <x v="2"/>
    <x v="0"/>
    <n v="0.5"/>
    <n v="4"/>
    <x v="248"/>
    <s v="No"/>
    <s v="Yes"/>
    <d v="2020-05-25T00:00:00"/>
  </r>
  <r>
    <n v="1040"/>
    <x v="5"/>
    <x v="0"/>
    <n v="0.34"/>
    <n v="0"/>
    <x v="249"/>
    <s v="No"/>
    <s v="Yes"/>
    <d v="2019-09-06T00:00:00"/>
  </r>
  <r>
    <n v="1041"/>
    <x v="5"/>
    <x v="0"/>
    <n v="0.65"/>
    <n v="0"/>
    <x v="250"/>
    <s v="No"/>
    <s v="No"/>
    <d v="2019-08-18T00:00:00"/>
  </r>
  <r>
    <n v="1043"/>
    <x v="1"/>
    <x v="0"/>
    <n v="0.48"/>
    <n v="2"/>
    <x v="251"/>
    <s v="No"/>
    <s v="Yes"/>
    <d v="2019-01-28T00:00:00"/>
  </r>
  <r>
    <n v="1044"/>
    <x v="1"/>
    <x v="6"/>
    <n v="0.19"/>
    <n v="0"/>
    <x v="252"/>
    <s v="No"/>
    <s v="No"/>
    <d v="2018-01-21T00:00:00"/>
  </r>
  <r>
    <n v="1045"/>
    <x v="1"/>
    <x v="3"/>
    <n v="0"/>
    <n v="0"/>
    <x v="253"/>
    <s v="No"/>
    <s v="Yes"/>
    <d v="2018-10-05T00:00:00"/>
  </r>
  <r>
    <n v="1046"/>
    <x v="2"/>
    <x v="3"/>
    <n v="0"/>
    <n v="1"/>
    <x v="254"/>
    <s v="No"/>
    <s v="Yes"/>
    <d v="2017-12-01T00:00:00"/>
  </r>
  <r>
    <n v="1047"/>
    <x v="2"/>
    <x v="5"/>
    <n v="0.41"/>
    <n v="3"/>
    <x v="255"/>
    <s v="No"/>
    <s v="No"/>
    <d v="2018-02-23T00:00:00"/>
  </r>
  <r>
    <n v="1050"/>
    <x v="2"/>
    <x v="1"/>
    <n v="0.15"/>
    <n v="3"/>
    <x v="256"/>
    <s v="Yes"/>
    <s v="No"/>
    <d v="2018-08-05T00:00:00"/>
  </r>
  <r>
    <n v="1051"/>
    <x v="2"/>
    <x v="5"/>
    <n v="0.92"/>
    <n v="0"/>
    <x v="257"/>
    <s v="No"/>
    <s v="No"/>
    <d v="2020-03-25T00:00:00"/>
  </r>
  <r>
    <n v="1052"/>
    <x v="1"/>
    <x v="5"/>
    <n v="0.36"/>
    <n v="5"/>
    <x v="258"/>
    <s v="No"/>
    <s v="Yes"/>
    <d v="2019-08-16T00:00:00"/>
  </r>
  <r>
    <n v="1053"/>
    <x v="1"/>
    <x v="1"/>
    <n v="0.32"/>
    <n v="1"/>
    <x v="259"/>
    <s v="No"/>
    <s v="Yes"/>
    <d v="2020-07-15T00:00:00"/>
  </r>
  <r>
    <n v="1054"/>
    <x v="0"/>
    <x v="3"/>
    <n v="0"/>
    <n v="2"/>
    <x v="260"/>
    <s v="No"/>
    <s v="No"/>
    <d v="2019-03-30T00:00:00"/>
  </r>
  <r>
    <n v="1055"/>
    <x v="2"/>
    <x v="6"/>
    <n v="0.55000000000000004"/>
    <n v="1"/>
    <x v="261"/>
    <s v="Yes"/>
    <s v="No"/>
    <d v="2018-10-31T00:00:00"/>
  </r>
  <r>
    <n v="1057"/>
    <x v="2"/>
    <x v="3"/>
    <n v="0"/>
    <n v="0"/>
    <x v="262"/>
    <s v="No"/>
    <s v="Yes"/>
    <d v="2017-12-30T00:00:00"/>
  </r>
  <r>
    <n v="1059"/>
    <x v="2"/>
    <x v="1"/>
    <n v="0.75"/>
    <n v="3"/>
    <x v="263"/>
    <s v="No"/>
    <s v="Yes"/>
    <d v="2017-10-08T00:00:00"/>
  </r>
  <r>
    <n v="1060"/>
    <x v="0"/>
    <x v="2"/>
    <n v="0.6"/>
    <n v="1"/>
    <x v="264"/>
    <s v="No"/>
    <s v="No"/>
    <d v="2019-01-26T00:00:00"/>
  </r>
  <r>
    <n v="1063"/>
    <x v="4"/>
    <x v="4"/>
    <n v="0.69"/>
    <n v="1"/>
    <x v="265"/>
    <s v="No"/>
    <s v="No"/>
    <d v="2020-11-24T00:00:00"/>
  </r>
  <r>
    <n v="1064"/>
    <x v="2"/>
    <x v="3"/>
    <n v="0"/>
    <n v="4"/>
    <x v="266"/>
    <s v="No"/>
    <s v="Yes"/>
    <d v="2019-04-25T00:00:00"/>
  </r>
  <r>
    <n v="1066"/>
    <x v="0"/>
    <x v="4"/>
    <n v="0.36"/>
    <n v="3"/>
    <x v="267"/>
    <s v="No"/>
    <s v="No"/>
    <d v="2019-12-08T00:00:00"/>
  </r>
  <r>
    <n v="1067"/>
    <x v="5"/>
    <x v="5"/>
    <n v="0.82"/>
    <n v="2"/>
    <x v="268"/>
    <s v="No"/>
    <s v="No"/>
    <d v="2017-09-13T00:00:00"/>
  </r>
  <r>
    <n v="1069"/>
    <x v="1"/>
    <x v="1"/>
    <n v="0.69"/>
    <n v="5"/>
    <x v="269"/>
    <s v="No"/>
    <s v="Yes"/>
    <d v="2020-09-24T00:00:00"/>
  </r>
  <r>
    <n v="1070"/>
    <x v="2"/>
    <x v="0"/>
    <n v="0.82"/>
    <n v="0"/>
    <x v="270"/>
    <s v="Yes"/>
    <s v="No"/>
    <d v="2018-03-10T00:00:00"/>
  </r>
  <r>
    <n v="1071"/>
    <x v="1"/>
    <x v="7"/>
    <n v="0.99"/>
    <n v="3"/>
    <x v="271"/>
    <s v="No"/>
    <s v="No"/>
    <d v="2020-02-24T00:00:00"/>
  </r>
  <r>
    <n v="1072"/>
    <x v="2"/>
    <x v="6"/>
    <n v="0.93"/>
    <n v="2"/>
    <x v="272"/>
    <s v="No"/>
    <s v="Yes"/>
    <d v="2017-06-29T00:00:00"/>
  </r>
  <r>
    <n v="1073"/>
    <x v="4"/>
    <x v="7"/>
    <n v="0.22"/>
    <n v="0"/>
    <x v="273"/>
    <s v="No"/>
    <s v="No"/>
    <d v="2018-08-29T00:00:00"/>
  </r>
  <r>
    <n v="1074"/>
    <x v="0"/>
    <x v="1"/>
    <n v="0.56000000000000005"/>
    <n v="5"/>
    <x v="274"/>
    <s v="No"/>
    <s v="Yes"/>
    <d v="2018-10-20T00:00:00"/>
  </r>
  <r>
    <n v="1076"/>
    <x v="5"/>
    <x v="1"/>
    <n v="0.36"/>
    <n v="2"/>
    <x v="275"/>
    <s v="No"/>
    <s v="No"/>
    <d v="2018-08-05T00:00:00"/>
  </r>
  <r>
    <n v="1077"/>
    <x v="2"/>
    <x v="1"/>
    <n v="0.37"/>
    <n v="4"/>
    <x v="276"/>
    <s v="No"/>
    <s v="Yes"/>
    <d v="2018-02-19T00:00:00"/>
  </r>
  <r>
    <n v="1079"/>
    <x v="2"/>
    <x v="7"/>
    <n v="0.92"/>
    <n v="0"/>
    <x v="277"/>
    <s v="No"/>
    <s v="Yes"/>
    <d v="2018-11-19T00:00:00"/>
  </r>
  <r>
    <n v="1080"/>
    <x v="1"/>
    <x v="6"/>
    <n v="0.87"/>
    <n v="0"/>
    <x v="278"/>
    <s v="No"/>
    <s v="No"/>
    <d v="2020-06-28T00:00:00"/>
  </r>
  <r>
    <n v="1081"/>
    <x v="0"/>
    <x v="0"/>
    <n v="0.43"/>
    <n v="3"/>
    <x v="279"/>
    <s v="No"/>
    <s v="No"/>
    <d v="2020-02-12T00:00:00"/>
  </r>
  <r>
    <n v="1082"/>
    <x v="5"/>
    <x v="4"/>
    <n v="0.08"/>
    <n v="3"/>
    <x v="280"/>
    <s v="No"/>
    <s v="No"/>
    <d v="2017-05-12T00:00:00"/>
  </r>
  <r>
    <n v="1083"/>
    <x v="0"/>
    <x v="5"/>
    <n v="0.94"/>
    <n v="3"/>
    <x v="281"/>
    <s v="No"/>
    <s v="Yes"/>
    <d v="2019-08-09T00:00:00"/>
  </r>
  <r>
    <n v="1084"/>
    <x v="0"/>
    <x v="5"/>
    <n v="0.51"/>
    <n v="2"/>
    <x v="282"/>
    <s v="No"/>
    <s v="Yes"/>
    <d v="2020-04-24T00:00:00"/>
  </r>
  <r>
    <n v="1085"/>
    <x v="0"/>
    <x v="1"/>
    <n v="0.92"/>
    <n v="2"/>
    <x v="283"/>
    <s v="No"/>
    <s v="No"/>
    <d v="2019-04-23T00:00:00"/>
  </r>
  <r>
    <n v="1086"/>
    <x v="0"/>
    <x v="5"/>
    <n v="0.92"/>
    <n v="3"/>
    <x v="284"/>
    <s v="No"/>
    <s v="Yes"/>
    <d v="2018-12-14T00:00:00"/>
  </r>
  <r>
    <n v="1087"/>
    <x v="0"/>
    <x v="6"/>
    <n v="0.73"/>
    <n v="1"/>
    <x v="285"/>
    <s v="No"/>
    <s v="No"/>
    <d v="2017-12-16T00:00:00"/>
  </r>
  <r>
    <n v="1088"/>
    <x v="0"/>
    <x v="0"/>
    <n v="0.93"/>
    <n v="0"/>
    <x v="286"/>
    <s v="No"/>
    <s v="No"/>
    <d v="2020-05-11T00:00:00"/>
  </r>
  <r>
    <n v="1089"/>
    <x v="1"/>
    <x v="7"/>
    <n v="0.81"/>
    <n v="2"/>
    <x v="287"/>
    <s v="No"/>
    <s v="Yes"/>
    <d v="2019-07-07T00:00:00"/>
  </r>
  <r>
    <n v="1090"/>
    <x v="1"/>
    <x v="6"/>
    <n v="0.48"/>
    <n v="2"/>
    <x v="288"/>
    <s v="No"/>
    <s v="No"/>
    <d v="2020-04-13T00:00:00"/>
  </r>
  <r>
    <n v="1091"/>
    <x v="4"/>
    <x v="3"/>
    <n v="0"/>
    <n v="3"/>
    <x v="289"/>
    <s v="No"/>
    <s v="No"/>
    <d v="2019-11-18T00:00:00"/>
  </r>
  <r>
    <n v="1092"/>
    <x v="5"/>
    <x v="5"/>
    <n v="0.88"/>
    <n v="2"/>
    <x v="290"/>
    <s v="No"/>
    <s v="Yes"/>
    <d v="2017-12-16T00:00:00"/>
  </r>
  <r>
    <n v="1093"/>
    <x v="2"/>
    <x v="6"/>
    <n v="0.96"/>
    <n v="3"/>
    <x v="291"/>
    <s v="No"/>
    <s v="No"/>
    <d v="2020-07-15T00:00:00"/>
  </r>
  <r>
    <n v="1094"/>
    <x v="1"/>
    <x v="6"/>
    <n v="0.82"/>
    <n v="2"/>
    <x v="292"/>
    <s v="No"/>
    <s v="No"/>
    <d v="2017-08-08T00:00:00"/>
  </r>
  <r>
    <n v="1095"/>
    <x v="5"/>
    <x v="6"/>
    <n v="0.63"/>
    <n v="3"/>
    <x v="293"/>
    <s v="No"/>
    <s v="No"/>
    <d v="2020-07-16T00:00:00"/>
  </r>
  <r>
    <n v="1097"/>
    <x v="5"/>
    <x v="7"/>
    <n v="0.33"/>
    <n v="0"/>
    <x v="294"/>
    <s v="No"/>
    <s v="Yes"/>
    <d v="2017-12-25T00:00:00"/>
  </r>
  <r>
    <n v="1098"/>
    <x v="1"/>
    <x v="1"/>
    <n v="0.98"/>
    <n v="3"/>
    <x v="295"/>
    <s v="No"/>
    <s v="No"/>
    <d v="2019-07-19T00:00:00"/>
  </r>
  <r>
    <n v="1099"/>
    <x v="0"/>
    <x v="3"/>
    <n v="0"/>
    <n v="1"/>
    <x v="296"/>
    <s v="No"/>
    <s v="Yes"/>
    <d v="2020-03-17T00:00:00"/>
  </r>
  <r>
    <n v="1100"/>
    <x v="0"/>
    <x v="0"/>
    <n v="0.87"/>
    <n v="2"/>
    <x v="297"/>
    <s v="No"/>
    <s v="No"/>
    <d v="2018-01-23T00:00:00"/>
  </r>
  <r>
    <n v="1101"/>
    <x v="0"/>
    <x v="5"/>
    <n v="0.26"/>
    <n v="2"/>
    <x v="298"/>
    <s v="No"/>
    <s v="No"/>
    <d v="2018-03-27T00:00:00"/>
  </r>
  <r>
    <n v="1102"/>
    <x v="1"/>
    <x v="3"/>
    <n v="0"/>
    <n v="0"/>
    <x v="299"/>
    <s v="No"/>
    <s v="No"/>
    <d v="2018-03-05T00:00:00"/>
  </r>
  <r>
    <n v="1103"/>
    <x v="4"/>
    <x v="1"/>
    <n v="0.7"/>
    <n v="2"/>
    <x v="300"/>
    <s v="No"/>
    <s v="Yes"/>
    <d v="2018-02-09T00:00:00"/>
  </r>
  <r>
    <n v="1104"/>
    <x v="1"/>
    <x v="7"/>
    <n v="0.63"/>
    <n v="3"/>
    <x v="301"/>
    <s v="No"/>
    <s v="Yes"/>
    <d v="2019-06-25T00:00:00"/>
  </r>
  <r>
    <n v="1105"/>
    <x v="0"/>
    <x v="5"/>
    <n v="0.15"/>
    <n v="0"/>
    <x v="302"/>
    <s v="No"/>
    <s v="No"/>
    <d v="2018-04-22T00:00:00"/>
  </r>
  <r>
    <n v="1106"/>
    <x v="1"/>
    <x v="6"/>
    <n v="0.6"/>
    <n v="1"/>
    <x v="303"/>
    <s v="No"/>
    <s v="Yes"/>
    <d v="2019-08-10T00:00:00"/>
  </r>
  <r>
    <n v="1108"/>
    <x v="5"/>
    <x v="6"/>
    <n v="0.95"/>
    <n v="0"/>
    <x v="304"/>
    <s v="No"/>
    <s v="No"/>
    <d v="2018-08-10T00:00:00"/>
  </r>
  <r>
    <n v="1110"/>
    <x v="4"/>
    <x v="0"/>
    <n v="0.23"/>
    <n v="1"/>
    <x v="305"/>
    <s v="No"/>
    <s v="No"/>
    <d v="2018-06-24T00:00:00"/>
  </r>
  <r>
    <n v="1111"/>
    <x v="0"/>
    <x v="1"/>
    <n v="0.1"/>
    <n v="2"/>
    <x v="306"/>
    <s v="No"/>
    <s v="No"/>
    <d v="2019-05-28T00:00:00"/>
  </r>
  <r>
    <n v="1112"/>
    <x v="1"/>
    <x v="5"/>
    <n v="0.7"/>
    <n v="3"/>
    <x v="307"/>
    <s v="No"/>
    <s v="No"/>
    <d v="2017-06-22T00:00:00"/>
  </r>
  <r>
    <n v="1113"/>
    <x v="2"/>
    <x v="4"/>
    <n v="0.48"/>
    <n v="1"/>
    <x v="308"/>
    <s v="No"/>
    <s v="Yes"/>
    <d v="2018-10-28T00:00:00"/>
  </r>
  <r>
    <n v="1114"/>
    <x v="2"/>
    <x v="1"/>
    <n v="0.28999999999999998"/>
    <n v="0"/>
    <x v="309"/>
    <s v="No"/>
    <s v="No"/>
    <d v="2019-04-29T00:00:00"/>
  </r>
  <r>
    <n v="1115"/>
    <x v="5"/>
    <x v="7"/>
    <n v="0.48"/>
    <n v="5"/>
    <x v="310"/>
    <s v="No"/>
    <s v="Yes"/>
    <d v="2019-12-14T00:00:00"/>
  </r>
  <r>
    <n v="1117"/>
    <x v="4"/>
    <x v="5"/>
    <n v="0.69"/>
    <n v="5"/>
    <x v="311"/>
    <s v="No"/>
    <s v="Yes"/>
    <d v="2020-08-12T00:00:00"/>
  </r>
  <r>
    <n v="1118"/>
    <x v="5"/>
    <x v="1"/>
    <n v="0.45"/>
    <n v="2"/>
    <x v="312"/>
    <s v="No"/>
    <s v="No"/>
    <d v="2017-08-29T00:00:00"/>
  </r>
  <r>
    <n v="1119"/>
    <x v="2"/>
    <x v="3"/>
    <n v="0"/>
    <n v="3"/>
    <x v="313"/>
    <s v="No"/>
    <s v="No"/>
    <d v="2017-10-15T00:00:00"/>
  </r>
  <r>
    <n v="1120"/>
    <x v="2"/>
    <x v="1"/>
    <n v="0.49"/>
    <n v="3"/>
    <x v="314"/>
    <s v="No"/>
    <s v="Yes"/>
    <d v="2019-12-12T00:00:00"/>
  </r>
  <r>
    <n v="1121"/>
    <x v="1"/>
    <x v="7"/>
    <n v="0.48"/>
    <n v="2"/>
    <x v="315"/>
    <s v="No"/>
    <s v="No"/>
    <d v="2019-11-16T00:00:00"/>
  </r>
  <r>
    <n v="1122"/>
    <x v="5"/>
    <x v="2"/>
    <n v="0.76"/>
    <n v="5"/>
    <x v="316"/>
    <s v="No"/>
    <s v="Yes"/>
    <d v="2018-07-29T00:00:00"/>
  </r>
  <r>
    <n v="1123"/>
    <x v="1"/>
    <x v="2"/>
    <n v="0.25"/>
    <n v="0"/>
    <x v="317"/>
    <s v="No"/>
    <s v="No"/>
    <d v="2017-12-28T00:00:00"/>
  </r>
  <r>
    <n v="1124"/>
    <x v="2"/>
    <x v="6"/>
    <n v="0.48"/>
    <n v="0"/>
    <x v="318"/>
    <s v="No"/>
    <s v="No"/>
    <d v="2017-10-20T00:00:00"/>
  </r>
  <r>
    <n v="1125"/>
    <x v="2"/>
    <x v="2"/>
    <n v="0.18"/>
    <n v="0"/>
    <x v="319"/>
    <s v="No"/>
    <s v="No"/>
    <d v="2018-10-12T00:00:00"/>
  </r>
  <r>
    <n v="1126"/>
    <x v="1"/>
    <x v="4"/>
    <n v="0.25"/>
    <n v="0"/>
    <x v="320"/>
    <s v="No"/>
    <s v="No"/>
    <d v="2020-09-26T00:00:00"/>
  </r>
  <r>
    <n v="1127"/>
    <x v="2"/>
    <x v="3"/>
    <n v="0"/>
    <n v="3"/>
    <x v="321"/>
    <s v="No"/>
    <s v="No"/>
    <d v="2019-12-22T00:00:00"/>
  </r>
  <r>
    <n v="1128"/>
    <x v="1"/>
    <x v="7"/>
    <n v="0.32"/>
    <n v="2"/>
    <x v="322"/>
    <s v="No"/>
    <s v="No"/>
    <d v="2019-03-28T00:00:00"/>
  </r>
  <r>
    <n v="1129"/>
    <x v="0"/>
    <x v="4"/>
    <n v="0.5"/>
    <n v="1"/>
    <x v="323"/>
    <s v="No"/>
    <s v="Yes"/>
    <d v="2018-12-19T00:00:00"/>
  </r>
  <r>
    <n v="1131"/>
    <x v="1"/>
    <x v="0"/>
    <n v="0.28999999999999998"/>
    <n v="0"/>
    <x v="324"/>
    <s v="No"/>
    <s v="No"/>
    <d v="2017-11-12T00:00:00"/>
  </r>
  <r>
    <n v="1133"/>
    <x v="2"/>
    <x v="1"/>
    <n v="0.42"/>
    <n v="1"/>
    <x v="325"/>
    <s v="No"/>
    <s v="No"/>
    <d v="2020-10-31T00:00:00"/>
  </r>
  <r>
    <n v="1134"/>
    <x v="0"/>
    <x v="6"/>
    <n v="0.1"/>
    <n v="3"/>
    <x v="326"/>
    <s v="No"/>
    <s v="No"/>
    <d v="2017-07-05T00:00:00"/>
  </r>
  <r>
    <n v="1135"/>
    <x v="1"/>
    <x v="2"/>
    <n v="0.8"/>
    <n v="1"/>
    <x v="327"/>
    <s v="No"/>
    <s v="No"/>
    <d v="2018-11-12T00:00:00"/>
  </r>
  <r>
    <n v="1136"/>
    <x v="2"/>
    <x v="0"/>
    <n v="0.66"/>
    <n v="1"/>
    <x v="328"/>
    <s v="No"/>
    <s v="No"/>
    <d v="2019-11-27T00:00:00"/>
  </r>
  <r>
    <n v="1138"/>
    <x v="1"/>
    <x v="6"/>
    <n v="0.3"/>
    <n v="3"/>
    <x v="329"/>
    <s v="No"/>
    <s v="Yes"/>
    <d v="2019-02-28T00:00:00"/>
  </r>
  <r>
    <n v="1139"/>
    <x v="2"/>
    <x v="5"/>
    <n v="0.85"/>
    <n v="3"/>
    <x v="330"/>
    <s v="No"/>
    <s v="Yes"/>
    <d v="2017-10-27T00:00:00"/>
  </r>
  <r>
    <n v="1140"/>
    <x v="5"/>
    <x v="2"/>
    <n v="0.51"/>
    <n v="3"/>
    <x v="331"/>
    <s v="No"/>
    <s v="Yes"/>
    <d v="2020-04-22T00:00:00"/>
  </r>
  <r>
    <n v="1141"/>
    <x v="2"/>
    <x v="5"/>
    <n v="0.99"/>
    <n v="0"/>
    <x v="332"/>
    <s v="No"/>
    <s v="No"/>
    <d v="2020-12-24T00:00:00"/>
  </r>
  <r>
    <n v="1142"/>
    <x v="1"/>
    <x v="7"/>
    <n v="0.69"/>
    <n v="3"/>
    <x v="333"/>
    <s v="No"/>
    <s v="No"/>
    <d v="2017-07-17T00:00:00"/>
  </r>
  <r>
    <n v="1143"/>
    <x v="4"/>
    <x v="5"/>
    <n v="0.4"/>
    <n v="4"/>
    <x v="334"/>
    <s v="No"/>
    <s v="Yes"/>
    <d v="2017-12-20T00:00:00"/>
  </r>
  <r>
    <n v="1145"/>
    <x v="4"/>
    <x v="6"/>
    <n v="0.92"/>
    <n v="2"/>
    <x v="335"/>
    <s v="No"/>
    <s v="No"/>
    <d v="2018-11-14T00:00:00"/>
  </r>
  <r>
    <n v="1148"/>
    <x v="1"/>
    <x v="0"/>
    <n v="0.9"/>
    <n v="2"/>
    <x v="336"/>
    <s v="No"/>
    <s v="No"/>
    <d v="2019-05-04T00:00:00"/>
  </r>
  <r>
    <n v="1149"/>
    <x v="2"/>
    <x v="6"/>
    <n v="0.35"/>
    <n v="4"/>
    <x v="337"/>
    <s v="No"/>
    <s v="Yes"/>
    <d v="2020-07-11T00:00:00"/>
  </r>
  <r>
    <n v="1150"/>
    <x v="5"/>
    <x v="2"/>
    <n v="0.4"/>
    <n v="2"/>
    <x v="338"/>
    <s v="No"/>
    <s v="Yes"/>
    <d v="2019-11-15T00:00:00"/>
  </r>
  <r>
    <n v="1151"/>
    <x v="0"/>
    <x v="4"/>
    <n v="0.49"/>
    <n v="0"/>
    <x v="339"/>
    <s v="No"/>
    <s v="Yes"/>
    <d v="2017-06-16T00:00:00"/>
  </r>
  <r>
    <n v="1152"/>
    <x v="0"/>
    <x v="7"/>
    <n v="0.98"/>
    <n v="5"/>
    <x v="340"/>
    <s v="No"/>
    <s v="Yes"/>
    <d v="2017-08-13T00:00:00"/>
  </r>
  <r>
    <n v="1153"/>
    <x v="1"/>
    <x v="6"/>
    <n v="0.27"/>
    <n v="1"/>
    <x v="341"/>
    <s v="No"/>
    <s v="No"/>
    <d v="2018-07-05T00:00:00"/>
  </r>
  <r>
    <n v="1154"/>
    <x v="1"/>
    <x v="2"/>
    <n v="0.73"/>
    <n v="2"/>
    <x v="342"/>
    <s v="No"/>
    <s v="Yes"/>
    <d v="2020-02-15T00:00:00"/>
  </r>
  <r>
    <n v="1155"/>
    <x v="5"/>
    <x v="2"/>
    <n v="0.46"/>
    <n v="4"/>
    <x v="343"/>
    <s v="No"/>
    <s v="Yes"/>
    <d v="2019-09-11T00:00:00"/>
  </r>
  <r>
    <n v="1156"/>
    <x v="4"/>
    <x v="6"/>
    <n v="0.76"/>
    <n v="3"/>
    <x v="344"/>
    <s v="No"/>
    <s v="Yes"/>
    <d v="2019-04-11T00:00:00"/>
  </r>
  <r>
    <n v="1157"/>
    <x v="5"/>
    <x v="5"/>
    <n v="0.65"/>
    <n v="4"/>
    <x v="345"/>
    <s v="No"/>
    <s v="Yes"/>
    <d v="2020-04-15T00:00:00"/>
  </r>
  <r>
    <n v="1158"/>
    <x v="1"/>
    <x v="3"/>
    <n v="0"/>
    <n v="2"/>
    <x v="346"/>
    <s v="No"/>
    <s v="No"/>
    <d v="2020-03-07T00:00:00"/>
  </r>
  <r>
    <n v="1159"/>
    <x v="1"/>
    <x v="2"/>
    <n v="0.79"/>
    <n v="3"/>
    <x v="347"/>
    <s v="No"/>
    <s v="No"/>
    <d v="2020-06-18T00:00:00"/>
  </r>
  <r>
    <n v="1160"/>
    <x v="5"/>
    <x v="7"/>
    <n v="0.11"/>
    <n v="0"/>
    <x v="348"/>
    <s v="No"/>
    <s v="No"/>
    <d v="2019-06-08T00:00:00"/>
  </r>
  <r>
    <n v="1161"/>
    <x v="5"/>
    <x v="4"/>
    <n v="0.14000000000000001"/>
    <n v="0"/>
    <x v="349"/>
    <s v="No"/>
    <s v="No"/>
    <d v="2019-03-03T00:00:00"/>
  </r>
  <r>
    <n v="1162"/>
    <x v="2"/>
    <x v="4"/>
    <n v="0.8"/>
    <n v="1"/>
    <x v="350"/>
    <s v="No"/>
    <s v="No"/>
    <d v="2019-02-09T00:00:00"/>
  </r>
  <r>
    <n v="1163"/>
    <x v="0"/>
    <x v="5"/>
    <n v="0.79"/>
    <n v="3"/>
    <x v="351"/>
    <s v="No"/>
    <s v="No"/>
    <d v="2019-10-19T00:00:00"/>
  </r>
  <r>
    <n v="1164"/>
    <x v="5"/>
    <x v="4"/>
    <n v="0.05"/>
    <n v="2"/>
    <x v="352"/>
    <s v="No"/>
    <s v="No"/>
    <d v="2020-07-08T00:00:00"/>
  </r>
  <r>
    <n v="1167"/>
    <x v="1"/>
    <x v="6"/>
    <n v="0.61"/>
    <n v="2"/>
    <x v="353"/>
    <s v="No"/>
    <s v="No"/>
    <d v="2020-07-13T00:00:00"/>
  </r>
  <r>
    <n v="1168"/>
    <x v="2"/>
    <x v="3"/>
    <n v="0"/>
    <n v="1"/>
    <x v="354"/>
    <s v="No"/>
    <s v="No"/>
    <d v="2017-10-30T00:00:00"/>
  </r>
  <r>
    <n v="1169"/>
    <x v="5"/>
    <x v="6"/>
    <n v="0.4"/>
    <n v="1"/>
    <x v="355"/>
    <s v="No"/>
    <s v="No"/>
    <d v="2020-10-27T00:00:00"/>
  </r>
  <r>
    <n v="1170"/>
    <x v="1"/>
    <x v="5"/>
    <n v="0.55000000000000004"/>
    <n v="2"/>
    <x v="356"/>
    <s v="No"/>
    <s v="No"/>
    <d v="2017-04-29T00:00:00"/>
  </r>
  <r>
    <n v="1171"/>
    <x v="4"/>
    <x v="5"/>
    <n v="0.31"/>
    <n v="0"/>
    <x v="357"/>
    <s v="No"/>
    <s v="Yes"/>
    <d v="2019-07-18T00:00:00"/>
  </r>
  <r>
    <n v="1172"/>
    <x v="2"/>
    <x v="0"/>
    <n v="0.48"/>
    <n v="4"/>
    <x v="358"/>
    <s v="No"/>
    <s v="Yes"/>
    <d v="2017-12-22T00:00:00"/>
  </r>
  <r>
    <n v="1173"/>
    <x v="2"/>
    <x v="2"/>
    <n v="0.76"/>
    <n v="0"/>
    <x v="359"/>
    <s v="No"/>
    <s v="No"/>
    <d v="2018-09-27T00:00:00"/>
  </r>
  <r>
    <n v="1174"/>
    <x v="2"/>
    <x v="7"/>
    <n v="0.33"/>
    <n v="5"/>
    <x v="360"/>
    <s v="No"/>
    <s v="Yes"/>
    <d v="2019-12-11T00:00:00"/>
  </r>
  <r>
    <n v="1175"/>
    <x v="4"/>
    <x v="7"/>
    <n v="0.14000000000000001"/>
    <n v="3"/>
    <x v="361"/>
    <s v="No"/>
    <s v="No"/>
    <d v="2019-06-25T00:00:00"/>
  </r>
  <r>
    <n v="1176"/>
    <x v="2"/>
    <x v="0"/>
    <n v="0.64"/>
    <n v="4"/>
    <x v="362"/>
    <s v="No"/>
    <s v="Yes"/>
    <d v="2018-11-15T00:00:00"/>
  </r>
  <r>
    <n v="1178"/>
    <x v="4"/>
    <x v="2"/>
    <n v="0.41"/>
    <n v="2"/>
    <x v="363"/>
    <s v="No"/>
    <s v="Yes"/>
    <d v="2019-07-19T00:00:00"/>
  </r>
  <r>
    <n v="1179"/>
    <x v="1"/>
    <x v="0"/>
    <n v="0.12"/>
    <n v="2"/>
    <x v="364"/>
    <s v="No"/>
    <s v="No"/>
    <d v="2018-02-13T00:00:00"/>
  </r>
  <r>
    <n v="1180"/>
    <x v="5"/>
    <x v="5"/>
    <n v="0.73"/>
    <n v="0"/>
    <x v="365"/>
    <s v="No"/>
    <s v="Yes"/>
    <d v="2020-08-04T00:00:00"/>
  </r>
  <r>
    <n v="1182"/>
    <x v="1"/>
    <x v="4"/>
    <n v="0.35"/>
    <n v="0"/>
    <x v="366"/>
    <s v="No"/>
    <s v="Yes"/>
    <d v="2018-01-10T00:00:00"/>
  </r>
  <r>
    <n v="1183"/>
    <x v="0"/>
    <x v="1"/>
    <n v="0.75"/>
    <n v="4"/>
    <x v="367"/>
    <s v="No"/>
    <s v="Yes"/>
    <d v="2017-06-07T00:00:00"/>
  </r>
  <r>
    <n v="1184"/>
    <x v="1"/>
    <x v="7"/>
    <n v="0.88"/>
    <n v="4"/>
    <x v="368"/>
    <s v="No"/>
    <s v="Yes"/>
    <d v="2017-05-04T00:00:00"/>
  </r>
  <r>
    <n v="1185"/>
    <x v="1"/>
    <x v="7"/>
    <n v="0.57999999999999996"/>
    <n v="1"/>
    <x v="369"/>
    <s v="No"/>
    <s v="Yes"/>
    <d v="2018-12-26T00:00:00"/>
  </r>
  <r>
    <n v="1186"/>
    <x v="1"/>
    <x v="3"/>
    <n v="0"/>
    <n v="0"/>
    <x v="370"/>
    <s v="No"/>
    <s v="No"/>
    <d v="2020-08-30T00:00:00"/>
  </r>
  <r>
    <n v="1187"/>
    <x v="5"/>
    <x v="2"/>
    <n v="0.89"/>
    <n v="5"/>
    <x v="371"/>
    <s v="No"/>
    <s v="Yes"/>
    <d v="2019-10-10T00:00:00"/>
  </r>
  <r>
    <n v="1188"/>
    <x v="1"/>
    <x v="1"/>
    <n v="0.7"/>
    <n v="3"/>
    <x v="372"/>
    <s v="No"/>
    <s v="Yes"/>
    <d v="2020-04-01T00:00:00"/>
  </r>
  <r>
    <n v="1189"/>
    <x v="5"/>
    <x v="6"/>
    <n v="0.78"/>
    <n v="5"/>
    <x v="373"/>
    <s v="No"/>
    <s v="Yes"/>
    <d v="2020-12-02T00:00:00"/>
  </r>
  <r>
    <n v="1190"/>
    <x v="4"/>
    <x v="1"/>
    <n v="0.73"/>
    <n v="1"/>
    <x v="374"/>
    <s v="No"/>
    <s v="No"/>
    <d v="2020-06-04T00:00:00"/>
  </r>
  <r>
    <n v="1191"/>
    <x v="0"/>
    <x v="5"/>
    <n v="0.66"/>
    <n v="5"/>
    <x v="375"/>
    <s v="No"/>
    <s v="Yes"/>
    <d v="2020-11-22T00:00:00"/>
  </r>
  <r>
    <n v="1192"/>
    <x v="0"/>
    <x v="7"/>
    <n v="0.87"/>
    <n v="1"/>
    <x v="376"/>
    <s v="No"/>
    <s v="Yes"/>
    <d v="2020-06-21T00:00:00"/>
  </r>
  <r>
    <n v="1193"/>
    <x v="1"/>
    <x v="7"/>
    <n v="0.66"/>
    <n v="3"/>
    <x v="377"/>
    <s v="No"/>
    <s v="Yes"/>
    <d v="2018-04-10T00:00:00"/>
  </r>
  <r>
    <n v="1194"/>
    <x v="5"/>
    <x v="7"/>
    <n v="0.73"/>
    <n v="2"/>
    <x v="378"/>
    <s v="No"/>
    <s v="No"/>
    <d v="2018-04-13T00:00:00"/>
  </r>
  <r>
    <n v="1195"/>
    <x v="1"/>
    <x v="6"/>
    <n v="0.54"/>
    <n v="1"/>
    <x v="379"/>
    <s v="No"/>
    <s v="Yes"/>
    <d v="2017-04-19T00:00:00"/>
  </r>
  <r>
    <n v="1196"/>
    <x v="2"/>
    <x v="2"/>
    <n v="0.06"/>
    <n v="2"/>
    <x v="380"/>
    <s v="No"/>
    <s v="No"/>
    <d v="2018-10-27T00:00:00"/>
  </r>
  <r>
    <n v="1197"/>
    <x v="4"/>
    <x v="7"/>
    <n v="0.81"/>
    <n v="5"/>
    <x v="381"/>
    <s v="No"/>
    <s v="Yes"/>
    <d v="2019-10-26T00:00:00"/>
  </r>
  <r>
    <n v="1198"/>
    <x v="4"/>
    <x v="2"/>
    <n v="0.77"/>
    <n v="1"/>
    <x v="382"/>
    <s v="No"/>
    <s v="Yes"/>
    <d v="2019-06-03T00:00:00"/>
  </r>
  <r>
    <n v="1199"/>
    <x v="4"/>
    <x v="1"/>
    <n v="0.63"/>
    <n v="2"/>
    <x v="383"/>
    <s v="No"/>
    <s v="Yes"/>
    <d v="2018-10-22T00:00:00"/>
  </r>
  <r>
    <n v="1200"/>
    <x v="5"/>
    <x v="3"/>
    <n v="0"/>
    <n v="0"/>
    <x v="384"/>
    <s v="No"/>
    <s v="No"/>
    <d v="2018-04-03T00:00:00"/>
  </r>
  <r>
    <n v="1202"/>
    <x v="4"/>
    <x v="1"/>
    <n v="0.81"/>
    <n v="2"/>
    <x v="385"/>
    <s v="No"/>
    <s v="No"/>
    <d v="2019-10-16T00:00:00"/>
  </r>
  <r>
    <n v="1204"/>
    <x v="1"/>
    <x v="3"/>
    <n v="0"/>
    <n v="3"/>
    <x v="386"/>
    <s v="No"/>
    <s v="No"/>
    <d v="2018-05-03T00:00:00"/>
  </r>
  <r>
    <n v="1205"/>
    <x v="4"/>
    <x v="0"/>
    <n v="0.66"/>
    <n v="5"/>
    <x v="387"/>
    <s v="No"/>
    <s v="Yes"/>
    <d v="2019-01-04T00:00:00"/>
  </r>
  <r>
    <n v="1206"/>
    <x v="1"/>
    <x v="0"/>
    <n v="0.55000000000000004"/>
    <n v="5"/>
    <x v="388"/>
    <s v="No"/>
    <s v="Yes"/>
    <d v="2019-08-15T00:00:00"/>
  </r>
  <r>
    <n v="1207"/>
    <x v="1"/>
    <x v="3"/>
    <n v="0"/>
    <n v="0"/>
    <x v="389"/>
    <s v="No"/>
    <s v="No"/>
    <d v="2020-09-24T00:00:00"/>
  </r>
  <r>
    <n v="1208"/>
    <x v="4"/>
    <x v="5"/>
    <n v="0.64"/>
    <n v="4"/>
    <x v="390"/>
    <s v="No"/>
    <s v="Yes"/>
    <d v="2018-04-21T00:00:00"/>
  </r>
  <r>
    <n v="1209"/>
    <x v="2"/>
    <x v="1"/>
    <n v="0.81"/>
    <n v="1"/>
    <x v="391"/>
    <s v="No"/>
    <s v="Yes"/>
    <d v="2018-01-01T00:00:00"/>
  </r>
  <r>
    <n v="1210"/>
    <x v="0"/>
    <x v="2"/>
    <n v="0.12"/>
    <n v="1"/>
    <x v="392"/>
    <s v="No"/>
    <s v="No"/>
    <d v="2018-12-21T00:00:00"/>
  </r>
  <r>
    <n v="1211"/>
    <x v="1"/>
    <x v="7"/>
    <n v="0.77"/>
    <n v="0"/>
    <x v="393"/>
    <s v="No"/>
    <s v="No"/>
    <d v="2019-08-02T00:00:00"/>
  </r>
  <r>
    <n v="1212"/>
    <x v="4"/>
    <x v="6"/>
    <n v="0.8"/>
    <n v="5"/>
    <x v="394"/>
    <s v="No"/>
    <s v="Yes"/>
    <d v="2020-03-22T00:00:00"/>
  </r>
  <r>
    <n v="1213"/>
    <x v="0"/>
    <x v="4"/>
    <n v="0.93"/>
    <n v="0"/>
    <x v="395"/>
    <s v="No"/>
    <s v="Yes"/>
    <d v="2019-06-21T00:00:00"/>
  </r>
  <r>
    <n v="1214"/>
    <x v="5"/>
    <x v="1"/>
    <n v="0.85"/>
    <n v="5"/>
    <x v="396"/>
    <s v="No"/>
    <s v="Yes"/>
    <d v="2018-03-15T00:00:00"/>
  </r>
  <r>
    <n v="1215"/>
    <x v="4"/>
    <x v="2"/>
    <n v="0.87"/>
    <n v="2"/>
    <x v="397"/>
    <s v="No"/>
    <s v="No"/>
    <d v="2017-07-16T00:00:00"/>
  </r>
  <r>
    <n v="1216"/>
    <x v="2"/>
    <x v="7"/>
    <n v="0.77"/>
    <n v="0"/>
    <x v="398"/>
    <s v="No"/>
    <s v="Yes"/>
    <d v="2018-10-14T00:00:00"/>
  </r>
  <r>
    <n v="1217"/>
    <x v="4"/>
    <x v="5"/>
    <n v="0.83"/>
    <n v="1"/>
    <x v="399"/>
    <s v="No"/>
    <s v="Yes"/>
    <d v="2017-08-22T00:00:00"/>
  </r>
  <r>
    <n v="1218"/>
    <x v="4"/>
    <x v="6"/>
    <n v="0.09"/>
    <n v="1"/>
    <x v="400"/>
    <s v="No"/>
    <s v="No"/>
    <d v="2020-07-13T00:00:00"/>
  </r>
  <r>
    <n v="1219"/>
    <x v="5"/>
    <x v="1"/>
    <n v="0.47"/>
    <n v="1"/>
    <x v="401"/>
    <s v="No"/>
    <s v="Yes"/>
    <d v="2018-10-21T00:00:00"/>
  </r>
  <r>
    <n v="1221"/>
    <x v="1"/>
    <x v="5"/>
    <n v="0.33"/>
    <n v="5"/>
    <x v="402"/>
    <s v="No"/>
    <s v="Yes"/>
    <d v="2018-05-30T00:00:00"/>
  </r>
  <r>
    <n v="1222"/>
    <x v="5"/>
    <x v="7"/>
    <n v="0.94"/>
    <n v="2"/>
    <x v="403"/>
    <s v="No"/>
    <s v="Yes"/>
    <d v="2019-03-31T00:00:00"/>
  </r>
  <r>
    <n v="1223"/>
    <x v="5"/>
    <x v="1"/>
    <n v="0.36"/>
    <n v="5"/>
    <x v="404"/>
    <s v="No"/>
    <s v="Yes"/>
    <d v="2018-10-23T00:00:00"/>
  </r>
  <r>
    <n v="1224"/>
    <x v="2"/>
    <x v="1"/>
    <n v="0.66"/>
    <n v="3"/>
    <x v="405"/>
    <s v="No"/>
    <s v="No"/>
    <d v="2017-11-06T00:00:00"/>
  </r>
  <r>
    <n v="1225"/>
    <x v="5"/>
    <x v="3"/>
    <n v="0"/>
    <n v="4"/>
    <x v="406"/>
    <s v="No"/>
    <s v="Yes"/>
    <d v="2020-01-05T00:00:00"/>
  </r>
  <r>
    <n v="1226"/>
    <x v="1"/>
    <x v="5"/>
    <n v="0.66"/>
    <n v="5"/>
    <x v="407"/>
    <s v="No"/>
    <s v="Yes"/>
    <d v="2018-04-22T00:00:00"/>
  </r>
  <r>
    <n v="1227"/>
    <x v="2"/>
    <x v="5"/>
    <n v="0.15"/>
    <n v="1"/>
    <x v="408"/>
    <s v="No"/>
    <s v="No"/>
    <d v="2019-04-26T00:00:00"/>
  </r>
  <r>
    <n v="1228"/>
    <x v="5"/>
    <x v="7"/>
    <n v="0.62"/>
    <n v="1"/>
    <x v="409"/>
    <s v="No"/>
    <s v="No"/>
    <d v="2018-02-08T00:00:00"/>
  </r>
  <r>
    <n v="1229"/>
    <x v="1"/>
    <x v="6"/>
    <n v="0.71"/>
    <n v="0"/>
    <x v="410"/>
    <s v="No"/>
    <s v="No"/>
    <d v="2020-06-21T00:00:00"/>
  </r>
  <r>
    <n v="1230"/>
    <x v="4"/>
    <x v="2"/>
    <n v="0.57999999999999996"/>
    <n v="4"/>
    <x v="411"/>
    <s v="No"/>
    <s v="Yes"/>
    <d v="2017-10-05T00:00:00"/>
  </r>
  <r>
    <n v="1232"/>
    <x v="4"/>
    <x v="5"/>
    <n v="0.17"/>
    <n v="2"/>
    <x v="412"/>
    <s v="No"/>
    <s v="No"/>
    <d v="2019-08-24T00:00:00"/>
  </r>
  <r>
    <n v="1233"/>
    <x v="5"/>
    <x v="1"/>
    <n v="0.99"/>
    <n v="3"/>
    <x v="413"/>
    <s v="No"/>
    <s v="No"/>
    <d v="2020-10-17T00:00:00"/>
  </r>
  <r>
    <n v="1234"/>
    <x v="0"/>
    <x v="3"/>
    <n v="0"/>
    <n v="0"/>
    <x v="414"/>
    <s v="No"/>
    <s v="No"/>
    <d v="2018-05-20T00:00:00"/>
  </r>
  <r>
    <n v="1235"/>
    <x v="1"/>
    <x v="5"/>
    <n v="0.85"/>
    <n v="2"/>
    <x v="415"/>
    <s v="No"/>
    <s v="Yes"/>
    <d v="2019-08-22T00:00:00"/>
  </r>
  <r>
    <n v="1236"/>
    <x v="1"/>
    <x v="2"/>
    <n v="0.38"/>
    <n v="3"/>
    <x v="416"/>
    <s v="No"/>
    <s v="Yes"/>
    <d v="2018-07-30T00:00:00"/>
  </r>
  <r>
    <n v="1237"/>
    <x v="5"/>
    <x v="2"/>
    <n v="0.33"/>
    <n v="4"/>
    <x v="417"/>
    <s v="No"/>
    <s v="Yes"/>
    <d v="2017-09-26T00:00:00"/>
  </r>
  <r>
    <n v="1238"/>
    <x v="4"/>
    <x v="6"/>
    <n v="0.15"/>
    <n v="1"/>
    <x v="418"/>
    <s v="No"/>
    <s v="No"/>
    <d v="2018-05-09T00:00:00"/>
  </r>
  <r>
    <n v="1239"/>
    <x v="0"/>
    <x v="0"/>
    <n v="0.87"/>
    <n v="0"/>
    <x v="419"/>
    <s v="No"/>
    <s v="No"/>
    <d v="2017-05-04T00:00:00"/>
  </r>
  <r>
    <n v="1240"/>
    <x v="2"/>
    <x v="0"/>
    <n v="0.44"/>
    <n v="3"/>
    <x v="420"/>
    <s v="No"/>
    <s v="Yes"/>
    <d v="2019-12-24T00:00:00"/>
  </r>
  <r>
    <n v="1241"/>
    <x v="5"/>
    <x v="2"/>
    <n v="1"/>
    <n v="3"/>
    <x v="421"/>
    <s v="No"/>
    <s v="Yes"/>
    <d v="2020-09-30T00:00:00"/>
  </r>
  <r>
    <n v="1244"/>
    <x v="1"/>
    <x v="5"/>
    <n v="0.9"/>
    <n v="1"/>
    <x v="422"/>
    <s v="No"/>
    <s v="No"/>
    <d v="2018-02-27T00:00:00"/>
  </r>
  <r>
    <n v="1245"/>
    <x v="1"/>
    <x v="1"/>
    <n v="0.45"/>
    <n v="5"/>
    <x v="423"/>
    <s v="No"/>
    <s v="Yes"/>
    <d v="2018-07-23T00:00:00"/>
  </r>
  <r>
    <n v="1246"/>
    <x v="4"/>
    <x v="1"/>
    <n v="0.94"/>
    <n v="1"/>
    <x v="424"/>
    <s v="No"/>
    <s v="No"/>
    <d v="2018-07-11T00:00:00"/>
  </r>
  <r>
    <n v="1247"/>
    <x v="5"/>
    <x v="0"/>
    <n v="0.89"/>
    <n v="2"/>
    <x v="425"/>
    <s v="No"/>
    <s v="Yes"/>
    <d v="2017-06-16T00:00:00"/>
  </r>
  <r>
    <n v="1248"/>
    <x v="2"/>
    <x v="4"/>
    <n v="0.83"/>
    <n v="0"/>
    <x v="426"/>
    <s v="No"/>
    <s v="Yes"/>
    <d v="2020-05-31T00:00:00"/>
  </r>
  <r>
    <n v="1249"/>
    <x v="0"/>
    <x v="0"/>
    <n v="0"/>
    <n v="2"/>
    <x v="427"/>
    <s v="No"/>
    <s v="No"/>
    <d v="2018-11-11T00:00:00"/>
  </r>
  <r>
    <n v="1250"/>
    <x v="5"/>
    <x v="5"/>
    <n v="0.9"/>
    <n v="1"/>
    <x v="428"/>
    <s v="No"/>
    <s v="Yes"/>
    <d v="2018-09-10T00:00:00"/>
  </r>
  <r>
    <n v="1251"/>
    <x v="1"/>
    <x v="4"/>
    <n v="0.94"/>
    <n v="4"/>
    <x v="429"/>
    <s v="No"/>
    <s v="Yes"/>
    <d v="2020-04-05T00:00:00"/>
  </r>
  <r>
    <n v="1252"/>
    <x v="0"/>
    <x v="4"/>
    <n v="0.83"/>
    <n v="5"/>
    <x v="430"/>
    <s v="No"/>
    <s v="Yes"/>
    <d v="2018-12-13T00:00:00"/>
  </r>
  <r>
    <n v="1254"/>
    <x v="1"/>
    <x v="0"/>
    <n v="0.54"/>
    <n v="3"/>
    <x v="431"/>
    <s v="No"/>
    <s v="Yes"/>
    <d v="2019-07-25T00:00:00"/>
  </r>
  <r>
    <n v="1256"/>
    <x v="4"/>
    <x v="2"/>
    <n v="0.56000000000000005"/>
    <n v="2"/>
    <x v="432"/>
    <s v="No"/>
    <s v="Yes"/>
    <d v="2020-01-05T00:00:00"/>
  </r>
  <r>
    <n v="1257"/>
    <x v="0"/>
    <x v="2"/>
    <n v="0.53"/>
    <n v="3"/>
    <x v="433"/>
    <s v="No"/>
    <s v="Yes"/>
    <d v="2017-07-11T00:00:00"/>
  </r>
  <r>
    <n v="1258"/>
    <x v="1"/>
    <x v="5"/>
    <n v="0.28999999999999998"/>
    <n v="2"/>
    <x v="434"/>
    <s v="No"/>
    <s v="No"/>
    <d v="2019-03-19T00:00:00"/>
  </r>
  <r>
    <n v="1261"/>
    <x v="1"/>
    <x v="6"/>
    <n v="0.45"/>
    <n v="5"/>
    <x v="435"/>
    <s v="No"/>
    <s v="Yes"/>
    <d v="2019-02-09T00:00:00"/>
  </r>
  <r>
    <n v="1262"/>
    <x v="1"/>
    <x v="6"/>
    <n v="0.71"/>
    <n v="1"/>
    <x v="436"/>
    <s v="No"/>
    <s v="Yes"/>
    <d v="2017-12-31T00:00:00"/>
  </r>
  <r>
    <n v="1263"/>
    <x v="4"/>
    <x v="7"/>
    <n v="0.19"/>
    <n v="2"/>
    <x v="437"/>
    <s v="No"/>
    <s v="No"/>
    <d v="2020-10-22T00:00:00"/>
  </r>
  <r>
    <n v="1264"/>
    <x v="0"/>
    <x v="1"/>
    <n v="0.17"/>
    <n v="3"/>
    <x v="438"/>
    <s v="No"/>
    <s v="No"/>
    <d v="2017-07-10T00:00:00"/>
  </r>
  <r>
    <n v="1265"/>
    <x v="1"/>
    <x v="5"/>
    <n v="0.99"/>
    <n v="2"/>
    <x v="439"/>
    <s v="No"/>
    <s v="No"/>
    <d v="2017-11-11T00:00:00"/>
  </r>
  <r>
    <n v="1266"/>
    <x v="0"/>
    <x v="3"/>
    <n v="0"/>
    <n v="2"/>
    <x v="440"/>
    <s v="No"/>
    <s v="Yes"/>
    <d v="2018-12-16T00:00:00"/>
  </r>
  <r>
    <n v="1267"/>
    <x v="1"/>
    <x v="6"/>
    <n v="0.18"/>
    <n v="0"/>
    <x v="441"/>
    <s v="No"/>
    <s v="No"/>
    <d v="2020-11-25T00:00:00"/>
  </r>
  <r>
    <n v="1268"/>
    <x v="5"/>
    <x v="1"/>
    <n v="0.51"/>
    <n v="5"/>
    <x v="442"/>
    <s v="No"/>
    <s v="Yes"/>
    <d v="2020-04-21T00:00:00"/>
  </r>
  <r>
    <n v="1269"/>
    <x v="4"/>
    <x v="1"/>
    <n v="0.34"/>
    <n v="0"/>
    <x v="443"/>
    <s v="No"/>
    <s v="No"/>
    <d v="2020-02-04T00:00:00"/>
  </r>
  <r>
    <n v="1270"/>
    <x v="5"/>
    <x v="4"/>
    <n v="0.61"/>
    <n v="2"/>
    <x v="444"/>
    <s v="No"/>
    <s v="No"/>
    <d v="2019-11-28T00:00:00"/>
  </r>
  <r>
    <n v="1271"/>
    <x v="4"/>
    <x v="4"/>
    <n v="0.91"/>
    <n v="1"/>
    <x v="445"/>
    <s v="No"/>
    <s v="Yes"/>
    <d v="2018-10-23T00:00:00"/>
  </r>
  <r>
    <n v="1272"/>
    <x v="5"/>
    <x v="0"/>
    <n v="0.8"/>
    <n v="4"/>
    <x v="446"/>
    <s v="No"/>
    <s v="Yes"/>
    <d v="2019-11-14T00:00:00"/>
  </r>
  <r>
    <n v="1273"/>
    <x v="0"/>
    <x v="0"/>
    <n v="1"/>
    <n v="4"/>
    <x v="447"/>
    <s v="No"/>
    <s v="Yes"/>
    <d v="2017-07-14T00:00:00"/>
  </r>
  <r>
    <n v="1274"/>
    <x v="5"/>
    <x v="6"/>
    <n v="0.73"/>
    <n v="5"/>
    <x v="30"/>
    <s v="No"/>
    <s v="Yes"/>
    <d v="2020-01-29T00:00:00"/>
  </r>
  <r>
    <n v="1275"/>
    <x v="5"/>
    <x v="5"/>
    <n v="0.35"/>
    <n v="4"/>
    <x v="448"/>
    <s v="No"/>
    <s v="Yes"/>
    <d v="2018-05-24T00:00:00"/>
  </r>
  <r>
    <n v="1276"/>
    <x v="4"/>
    <x v="4"/>
    <n v="0.23"/>
    <n v="0"/>
    <x v="449"/>
    <s v="No"/>
    <s v="No"/>
    <d v="2017-10-09T00:00:00"/>
  </r>
  <r>
    <n v="1277"/>
    <x v="5"/>
    <x v="5"/>
    <n v="0.67"/>
    <n v="3"/>
    <x v="450"/>
    <s v="No"/>
    <s v="No"/>
    <d v="2018-10-25T00:00:00"/>
  </r>
  <r>
    <n v="1278"/>
    <x v="4"/>
    <x v="3"/>
    <n v="0"/>
    <n v="1"/>
    <x v="451"/>
    <s v="No"/>
    <s v="No"/>
    <d v="2018-08-27T00:00:00"/>
  </r>
  <r>
    <n v="1279"/>
    <x v="4"/>
    <x v="6"/>
    <n v="0.42"/>
    <n v="3"/>
    <x v="452"/>
    <s v="No"/>
    <s v="Yes"/>
    <d v="2020-05-14T00:00:00"/>
  </r>
  <r>
    <n v="1280"/>
    <x v="1"/>
    <x v="2"/>
    <n v="0.63"/>
    <n v="2"/>
    <x v="453"/>
    <s v="No"/>
    <s v="Yes"/>
    <d v="2019-04-18T00:00:00"/>
  </r>
  <r>
    <n v="1281"/>
    <x v="0"/>
    <x v="2"/>
    <n v="0.39"/>
    <n v="1"/>
    <x v="454"/>
    <s v="No"/>
    <s v="No"/>
    <d v="2019-12-05T00:00:00"/>
  </r>
  <r>
    <n v="1282"/>
    <x v="4"/>
    <x v="5"/>
    <n v="0.68"/>
    <n v="0"/>
    <x v="455"/>
    <s v="No"/>
    <s v="Yes"/>
    <d v="2019-10-05T00:00:00"/>
  </r>
  <r>
    <n v="1284"/>
    <x v="0"/>
    <x v="6"/>
    <n v="0.55000000000000004"/>
    <n v="0"/>
    <x v="456"/>
    <s v="No"/>
    <s v="Yes"/>
    <d v="2020-03-30T00:00:00"/>
  </r>
  <r>
    <n v="1285"/>
    <x v="5"/>
    <x v="5"/>
    <n v="0.96"/>
    <n v="0"/>
    <x v="457"/>
    <s v="No"/>
    <s v="No"/>
    <d v="2019-10-04T00:00:00"/>
  </r>
  <r>
    <n v="1286"/>
    <x v="1"/>
    <x v="5"/>
    <n v="0.96"/>
    <n v="3"/>
    <x v="458"/>
    <s v="No"/>
    <s v="Yes"/>
    <d v="2017-10-02T00:00:00"/>
  </r>
  <r>
    <n v="1287"/>
    <x v="1"/>
    <x v="1"/>
    <n v="0.56999999999999995"/>
    <n v="5"/>
    <x v="459"/>
    <s v="No"/>
    <s v="Yes"/>
    <d v="2019-08-04T00:00:00"/>
  </r>
  <r>
    <n v="1288"/>
    <x v="1"/>
    <x v="2"/>
    <n v="0.87"/>
    <n v="2"/>
    <x v="460"/>
    <s v="No"/>
    <s v="No"/>
    <d v="2018-06-11T00:00:00"/>
  </r>
  <r>
    <n v="1289"/>
    <x v="0"/>
    <x v="6"/>
    <n v="0.72"/>
    <n v="2"/>
    <x v="461"/>
    <s v="No"/>
    <s v="No"/>
    <d v="2020-04-12T00:00:00"/>
  </r>
  <r>
    <n v="1291"/>
    <x v="5"/>
    <x v="5"/>
    <n v="0.68"/>
    <n v="0"/>
    <x v="462"/>
    <s v="No"/>
    <s v="No"/>
    <d v="2018-11-21T00:00:00"/>
  </r>
  <r>
    <n v="1292"/>
    <x v="0"/>
    <x v="7"/>
    <n v="0.37"/>
    <n v="3"/>
    <x v="463"/>
    <s v="No"/>
    <s v="Yes"/>
    <d v="2019-02-13T00:00:00"/>
  </r>
  <r>
    <n v="1293"/>
    <x v="4"/>
    <x v="0"/>
    <n v="0.67"/>
    <n v="5"/>
    <x v="464"/>
    <s v="No"/>
    <s v="Yes"/>
    <d v="2020-02-11T00:00:00"/>
  </r>
  <r>
    <n v="1294"/>
    <x v="0"/>
    <x v="5"/>
    <n v="0.99"/>
    <n v="0"/>
    <x v="465"/>
    <s v="No"/>
    <s v="Yes"/>
    <d v="2018-10-29T00:00:00"/>
  </r>
  <r>
    <n v="1295"/>
    <x v="4"/>
    <x v="0"/>
    <n v="0.82"/>
    <n v="0"/>
    <x v="466"/>
    <s v="No"/>
    <s v="No"/>
    <d v="2019-03-10T00:00:00"/>
  </r>
  <r>
    <n v="1296"/>
    <x v="5"/>
    <x v="0"/>
    <n v="0.45"/>
    <n v="0"/>
    <x v="467"/>
    <s v="No"/>
    <s v="No"/>
    <d v="2020-05-04T00:00:00"/>
  </r>
  <r>
    <n v="1297"/>
    <x v="0"/>
    <x v="7"/>
    <n v="0.4"/>
    <n v="0"/>
    <x v="468"/>
    <s v="No"/>
    <s v="No"/>
    <d v="2018-10-08T00:00:00"/>
  </r>
  <r>
    <n v="1298"/>
    <x v="0"/>
    <x v="0"/>
    <n v="0.65"/>
    <n v="2"/>
    <x v="469"/>
    <s v="No"/>
    <s v="No"/>
    <d v="2019-03-03T00:00:00"/>
  </r>
  <r>
    <n v="1299"/>
    <x v="4"/>
    <x v="4"/>
    <n v="0.68"/>
    <n v="0"/>
    <x v="470"/>
    <s v="No"/>
    <s v="No"/>
    <d v="2018-09-01T00:00:00"/>
  </r>
  <r>
    <n v="1301"/>
    <x v="4"/>
    <x v="0"/>
    <n v="0.71"/>
    <n v="2"/>
    <x v="471"/>
    <s v="No"/>
    <s v="Yes"/>
    <d v="2017-08-04T00:00:00"/>
  </r>
  <r>
    <n v="1304"/>
    <x v="0"/>
    <x v="1"/>
    <n v="0.72"/>
    <n v="3"/>
    <x v="472"/>
    <s v="No"/>
    <s v="Yes"/>
    <d v="2018-06-24T00:00:00"/>
  </r>
  <r>
    <n v="1305"/>
    <x v="5"/>
    <x v="6"/>
    <n v="0.19"/>
    <n v="0"/>
    <x v="473"/>
    <s v="No"/>
    <s v="No"/>
    <d v="2018-05-30T00:00:00"/>
  </r>
  <r>
    <n v="1306"/>
    <x v="4"/>
    <x v="7"/>
    <n v="0.98"/>
    <n v="0"/>
    <x v="474"/>
    <s v="No"/>
    <s v="Yes"/>
    <d v="2020-07-25T00:00:00"/>
  </r>
  <r>
    <n v="1307"/>
    <x v="2"/>
    <x v="3"/>
    <n v="0"/>
    <n v="2"/>
    <x v="475"/>
    <s v="No"/>
    <s v="Yes"/>
    <d v="2020-08-12T00:00:00"/>
  </r>
  <r>
    <n v="1308"/>
    <x v="0"/>
    <x v="5"/>
    <n v="0.43"/>
    <n v="4"/>
    <x v="476"/>
    <s v="No"/>
    <s v="Yes"/>
    <d v="2018-07-26T00:00:00"/>
  </r>
  <r>
    <n v="1309"/>
    <x v="5"/>
    <x v="4"/>
    <n v="0.01"/>
    <n v="2"/>
    <x v="477"/>
    <s v="No"/>
    <s v="No"/>
    <d v="2018-11-26T00:00:00"/>
  </r>
  <r>
    <n v="1310"/>
    <x v="0"/>
    <x v="4"/>
    <n v="0.86"/>
    <n v="0"/>
    <x v="478"/>
    <s v="No"/>
    <s v="Yes"/>
    <d v="2019-02-24T00:00:00"/>
  </r>
  <r>
    <n v="1311"/>
    <x v="1"/>
    <x v="4"/>
    <n v="0.91"/>
    <n v="1"/>
    <x v="479"/>
    <s v="No"/>
    <s v="Yes"/>
    <d v="2018-08-07T00:00:00"/>
  </r>
  <r>
    <n v="1314"/>
    <x v="0"/>
    <x v="2"/>
    <n v="0.7"/>
    <n v="4"/>
    <x v="480"/>
    <s v="No"/>
    <s v="Yes"/>
    <d v="2018-11-07T00:00:00"/>
  </r>
  <r>
    <n v="1315"/>
    <x v="1"/>
    <x v="1"/>
    <n v="0.04"/>
    <n v="1"/>
    <x v="481"/>
    <s v="No"/>
    <s v="No"/>
    <d v="2020-02-04T00:00:00"/>
  </r>
  <r>
    <n v="1316"/>
    <x v="0"/>
    <x v="6"/>
    <n v="0.79"/>
    <n v="3"/>
    <x v="482"/>
    <s v="No"/>
    <s v="Yes"/>
    <d v="2019-12-07T00:00:00"/>
  </r>
  <r>
    <n v="1318"/>
    <x v="5"/>
    <x v="1"/>
    <n v="0.57999999999999996"/>
    <n v="3"/>
    <x v="483"/>
    <s v="No"/>
    <s v="Yes"/>
    <d v="2018-03-07T00:00:00"/>
  </r>
  <r>
    <n v="1319"/>
    <x v="2"/>
    <x v="4"/>
    <n v="0.95"/>
    <n v="2"/>
    <x v="484"/>
    <s v="No"/>
    <s v="No"/>
    <d v="2020-10-22T00:00:00"/>
  </r>
  <r>
    <n v="1320"/>
    <x v="5"/>
    <x v="0"/>
    <n v="0.09"/>
    <n v="0"/>
    <x v="485"/>
    <s v="No"/>
    <s v="No"/>
    <d v="2020-11-03T00:00:00"/>
  </r>
  <r>
    <n v="1321"/>
    <x v="2"/>
    <x v="4"/>
    <n v="0.66"/>
    <n v="1"/>
    <x v="486"/>
    <s v="No"/>
    <s v="Yes"/>
    <d v="2019-08-17T00:00:00"/>
  </r>
  <r>
    <n v="1322"/>
    <x v="1"/>
    <x v="4"/>
    <n v="0.75"/>
    <n v="5"/>
    <x v="487"/>
    <s v="No"/>
    <s v="Yes"/>
    <d v="2020-12-07T00:00:00"/>
  </r>
  <r>
    <n v="1323"/>
    <x v="0"/>
    <x v="3"/>
    <n v="0"/>
    <n v="2"/>
    <x v="488"/>
    <s v="No"/>
    <s v="No"/>
    <d v="2020-09-17T00:00:00"/>
  </r>
  <r>
    <n v="1325"/>
    <x v="1"/>
    <x v="5"/>
    <n v="0.25"/>
    <n v="2"/>
    <x v="489"/>
    <s v="No"/>
    <s v="No"/>
    <d v="2018-12-28T00:00:00"/>
  </r>
  <r>
    <n v="1326"/>
    <x v="0"/>
    <x v="2"/>
    <n v="0.32"/>
    <n v="0"/>
    <x v="490"/>
    <s v="No"/>
    <s v="Yes"/>
    <d v="2020-08-27T00:00:00"/>
  </r>
  <r>
    <n v="1327"/>
    <x v="1"/>
    <x v="1"/>
    <n v="0.61"/>
    <n v="0"/>
    <x v="491"/>
    <s v="No"/>
    <s v="No"/>
    <d v="2017-09-20T00:00:00"/>
  </r>
  <r>
    <n v="1328"/>
    <x v="2"/>
    <x v="5"/>
    <n v="0.6"/>
    <n v="5"/>
    <x v="492"/>
    <s v="No"/>
    <s v="Yes"/>
    <d v="2017-04-29T00:00:00"/>
  </r>
  <r>
    <n v="1329"/>
    <x v="4"/>
    <x v="4"/>
    <n v="0.74"/>
    <n v="0"/>
    <x v="493"/>
    <s v="No"/>
    <s v="Yes"/>
    <d v="2018-07-01T00:00:00"/>
  </r>
  <r>
    <n v="1330"/>
    <x v="4"/>
    <x v="6"/>
    <n v="0.8"/>
    <n v="4"/>
    <x v="494"/>
    <s v="No"/>
    <s v="Yes"/>
    <d v="2018-05-25T00:00:00"/>
  </r>
  <r>
    <n v="1331"/>
    <x v="5"/>
    <x v="2"/>
    <n v="0.54"/>
    <n v="4"/>
    <x v="495"/>
    <s v="No"/>
    <s v="Yes"/>
    <d v="2020-01-01T00:00:00"/>
  </r>
  <r>
    <n v="1332"/>
    <x v="1"/>
    <x v="7"/>
    <n v="0.94"/>
    <n v="0"/>
    <x v="496"/>
    <s v="No"/>
    <s v="No"/>
    <d v="2020-07-04T00:00:00"/>
  </r>
  <r>
    <n v="1333"/>
    <x v="1"/>
    <x v="7"/>
    <n v="0.48"/>
    <n v="0"/>
    <x v="497"/>
    <s v="No"/>
    <s v="Yes"/>
    <d v="2018-03-28T00:00:00"/>
  </r>
  <r>
    <n v="1334"/>
    <x v="4"/>
    <x v="1"/>
    <n v="0.32"/>
    <n v="3"/>
    <x v="498"/>
    <s v="No"/>
    <s v="Yes"/>
    <d v="2018-05-25T00:00:00"/>
  </r>
  <r>
    <n v="1335"/>
    <x v="2"/>
    <x v="6"/>
    <n v="0.17"/>
    <n v="3"/>
    <x v="499"/>
    <s v="No"/>
    <s v="No"/>
    <d v="2019-04-20T00:00:00"/>
  </r>
  <r>
    <n v="1337"/>
    <x v="4"/>
    <x v="0"/>
    <n v="0.11"/>
    <n v="2"/>
    <x v="500"/>
    <s v="No"/>
    <s v="No"/>
    <d v="2017-05-16T00:00:00"/>
  </r>
  <r>
    <n v="1339"/>
    <x v="1"/>
    <x v="1"/>
    <n v="0.36"/>
    <n v="4"/>
    <x v="501"/>
    <s v="No"/>
    <s v="Yes"/>
    <d v="2019-07-14T00:00:00"/>
  </r>
  <r>
    <n v="1340"/>
    <x v="5"/>
    <x v="1"/>
    <n v="0.5"/>
    <n v="1"/>
    <x v="502"/>
    <s v="No"/>
    <s v="No"/>
    <d v="2018-01-06T00:00:00"/>
  </r>
  <r>
    <n v="1341"/>
    <x v="0"/>
    <x v="3"/>
    <n v="0"/>
    <n v="1"/>
    <x v="503"/>
    <s v="No"/>
    <s v="Yes"/>
    <d v="2019-11-17T00:00:00"/>
  </r>
  <r>
    <n v="1342"/>
    <x v="1"/>
    <x v="3"/>
    <n v="0"/>
    <n v="3"/>
    <x v="504"/>
    <s v="No"/>
    <s v="No"/>
    <d v="2020-09-06T00:00:00"/>
  </r>
  <r>
    <n v="1343"/>
    <x v="0"/>
    <x v="1"/>
    <n v="0.88"/>
    <n v="4"/>
    <x v="505"/>
    <s v="No"/>
    <s v="Yes"/>
    <d v="2020-03-06T00:00:00"/>
  </r>
  <r>
    <n v="1345"/>
    <x v="4"/>
    <x v="4"/>
    <n v="0.74"/>
    <n v="4"/>
    <x v="506"/>
    <s v="No"/>
    <s v="Yes"/>
    <d v="2020-09-01T00:00:00"/>
  </r>
  <r>
    <n v="1346"/>
    <x v="0"/>
    <x v="2"/>
    <n v="0.88"/>
    <n v="4"/>
    <x v="507"/>
    <s v="No"/>
    <s v="Yes"/>
    <d v="2020-02-06T00:00:00"/>
  </r>
  <r>
    <n v="1347"/>
    <x v="0"/>
    <x v="7"/>
    <n v="0.66"/>
    <n v="3"/>
    <x v="508"/>
    <s v="No"/>
    <s v="No"/>
    <d v="2017-12-12T00:00:00"/>
  </r>
  <r>
    <n v="1348"/>
    <x v="1"/>
    <x v="6"/>
    <n v="0.01"/>
    <n v="2"/>
    <x v="509"/>
    <s v="No"/>
    <s v="No"/>
    <d v="2018-05-30T00:00:00"/>
  </r>
  <r>
    <n v="1349"/>
    <x v="2"/>
    <x v="2"/>
    <n v="0.85"/>
    <n v="3"/>
    <x v="510"/>
    <s v="No"/>
    <s v="Yes"/>
    <d v="2020-08-12T00:00:00"/>
  </r>
  <r>
    <n v="1350"/>
    <x v="2"/>
    <x v="7"/>
    <n v="0.63"/>
    <n v="5"/>
    <x v="511"/>
    <s v="No"/>
    <s v="Yes"/>
    <d v="2019-03-0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38ACC-17F7-4869-B70E-99BB77B4CAD0}" name="tsk10_tbl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5:I25" firstHeaderRow="1" firstDataRow="2" firstDataCol="1"/>
  <pivotFields count="9">
    <pivotField compact="0" outline="0" showAll="0"/>
    <pivotField axis="axisCol" compact="0" outline="0" showAll="0">
      <items count="9">
        <item x="7"/>
        <item x="3"/>
        <item x="4"/>
        <item x="5"/>
        <item x="2"/>
        <item x="0"/>
        <item x="1"/>
        <item x="6"/>
        <item t="default"/>
      </items>
    </pivotField>
    <pivotField axis="axisRow" compact="0" outline="0" showAll="0" sortType="descending">
      <items count="10">
        <item x="8"/>
        <item x="4"/>
        <item x="5"/>
        <item x="6"/>
        <item x="7"/>
        <item x="3"/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compact="0" numFmtId="9" outline="0" showAll="0"/>
    <pivotField compact="0" outline="0" showAll="0"/>
    <pivotField dataField="1" compact="0" outline="0" showAll="0">
      <items count="513">
        <item x="5"/>
        <item x="357"/>
        <item x="208"/>
        <item x="106"/>
        <item x="140"/>
        <item x="399"/>
        <item x="91"/>
        <item x="466"/>
        <item x="128"/>
        <item x="187"/>
        <item x="289"/>
        <item x="500"/>
        <item x="443"/>
        <item x="51"/>
        <item x="35"/>
        <item x="418"/>
        <item x="247"/>
        <item x="118"/>
        <item x="382"/>
        <item x="43"/>
        <item x="381"/>
        <item x="41"/>
        <item x="394"/>
        <item x="56"/>
        <item x="33"/>
        <item x="90"/>
        <item x="134"/>
        <item x="142"/>
        <item x="390"/>
        <item x="400"/>
        <item x="49"/>
        <item x="69"/>
        <item x="305"/>
        <item x="265"/>
        <item x="412"/>
        <item x="273"/>
        <item x="385"/>
        <item x="498"/>
        <item x="193"/>
        <item x="424"/>
        <item x="363"/>
        <item x="154"/>
        <item x="494"/>
        <item x="471"/>
        <item x="148"/>
        <item x="344"/>
        <item x="449"/>
        <item x="437"/>
        <item x="166"/>
        <item x="383"/>
        <item x="176"/>
        <item x="374"/>
        <item x="8"/>
        <item x="411"/>
        <item x="361"/>
        <item x="387"/>
        <item x="207"/>
        <item x="493"/>
        <item x="184"/>
        <item x="397"/>
        <item x="464"/>
        <item x="164"/>
        <item x="27"/>
        <item x="335"/>
        <item x="97"/>
        <item x="161"/>
        <item x="300"/>
        <item x="452"/>
        <item x="451"/>
        <item x="133"/>
        <item x="506"/>
        <item x="334"/>
        <item x="241"/>
        <item x="470"/>
        <item x="445"/>
        <item x="116"/>
        <item x="204"/>
        <item x="13"/>
        <item x="197"/>
        <item x="474"/>
        <item x="311"/>
        <item x="160"/>
        <item x="455"/>
        <item x="432"/>
        <item x="182"/>
        <item x="73"/>
        <item x="233"/>
        <item x="221"/>
        <item x="113"/>
        <item x="12"/>
        <item x="144"/>
        <item x="302"/>
        <item x="122"/>
        <item x="237"/>
        <item x="461"/>
        <item x="117"/>
        <item x="115"/>
        <item x="181"/>
        <item x="326"/>
        <item x="264"/>
        <item x="34"/>
        <item x="376"/>
        <item x="76"/>
        <item x="4"/>
        <item x="218"/>
        <item x="150"/>
        <item x="367"/>
        <item x="430"/>
        <item x="87"/>
        <item x="52"/>
        <item x="482"/>
        <item x="94"/>
        <item x="227"/>
        <item x="339"/>
        <item x="480"/>
        <item x="120"/>
        <item x="488"/>
        <item x="191"/>
        <item x="490"/>
        <item x="11"/>
        <item x="203"/>
        <item x="42"/>
        <item x="101"/>
        <item x="478"/>
        <item x="240"/>
        <item x="298"/>
        <item x="100"/>
        <item x="503"/>
        <item x="323"/>
        <item x="46"/>
        <item x="79"/>
        <item x="505"/>
        <item x="274"/>
        <item x="173"/>
        <item x="279"/>
        <item x="216"/>
        <item x="375"/>
        <item x="351"/>
        <item x="220"/>
        <item x="205"/>
        <item x="83"/>
        <item x="447"/>
        <item x="340"/>
        <item x="472"/>
        <item x="463"/>
        <item x="202"/>
        <item x="129"/>
        <item x="260"/>
        <item x="47"/>
        <item x="454"/>
        <item x="282"/>
        <item x="244"/>
        <item x="507"/>
        <item x="172"/>
        <item x="469"/>
        <item x="395"/>
        <item x="156"/>
        <item x="433"/>
        <item x="508"/>
        <item x="215"/>
        <item x="123"/>
        <item x="232"/>
        <item x="24"/>
        <item x="306"/>
        <item x="297"/>
        <item x="196"/>
        <item x="414"/>
        <item x="285"/>
        <item x="137"/>
        <item x="476"/>
        <item x="392"/>
        <item x="72"/>
        <item x="427"/>
        <item x="84"/>
        <item x="238"/>
        <item x="37"/>
        <item x="29"/>
        <item x="283"/>
        <item x="284"/>
        <item x="159"/>
        <item x="59"/>
        <item x="281"/>
        <item x="0"/>
        <item x="267"/>
        <item x="468"/>
        <item x="419"/>
        <item x="98"/>
        <item x="438"/>
        <item x="85"/>
        <item x="89"/>
        <item x="99"/>
        <item x="296"/>
        <item x="136"/>
        <item x="210"/>
        <item x="32"/>
        <item x="149"/>
        <item x="224"/>
        <item x="286"/>
        <item x="92"/>
        <item x="456"/>
        <item x="465"/>
        <item x="81"/>
        <item x="440"/>
        <item x="396"/>
        <item x="64"/>
        <item x="243"/>
        <item x="421"/>
        <item x="293"/>
        <item x="338"/>
        <item x="138"/>
        <item x="348"/>
        <item x="450"/>
        <item x="462"/>
        <item x="404"/>
        <item x="343"/>
        <item x="345"/>
        <item x="250"/>
        <item x="406"/>
        <item x="477"/>
        <item x="48"/>
        <item x="331"/>
        <item x="230"/>
        <item x="446"/>
        <item x="31"/>
        <item x="428"/>
        <item x="75"/>
        <item x="189"/>
        <item x="222"/>
        <item x="365"/>
        <item x="145"/>
        <item x="186"/>
        <item x="249"/>
        <item x="378"/>
        <item x="448"/>
        <item x="28"/>
        <item x="444"/>
        <item x="125"/>
        <item x="212"/>
        <item x="417"/>
        <item x="110"/>
        <item x="316"/>
        <item x="163"/>
        <item x="442"/>
        <item x="275"/>
        <item x="502"/>
        <item x="246"/>
        <item x="58"/>
        <item x="268"/>
        <item x="104"/>
        <item x="485"/>
        <item x="457"/>
        <item x="371"/>
        <item x="30"/>
        <item x="195"/>
        <item x="384"/>
        <item x="198"/>
        <item x="157"/>
        <item x="192"/>
        <item x="245"/>
        <item x="14"/>
        <item x="403"/>
        <item x="121"/>
        <item x="219"/>
        <item x="409"/>
        <item x="495"/>
        <item x="352"/>
        <item x="95"/>
        <item x="206"/>
        <item x="158"/>
        <item x="401"/>
        <item x="373"/>
        <item x="147"/>
        <item x="109"/>
        <item x="62"/>
        <item x="63"/>
        <item x="312"/>
        <item x="349"/>
        <item x="467"/>
        <item x="139"/>
        <item x="310"/>
        <item x="17"/>
        <item x="20"/>
        <item x="290"/>
        <item x="126"/>
        <item x="413"/>
        <item x="483"/>
        <item x="304"/>
        <item x="280"/>
        <item x="200"/>
        <item x="10"/>
        <item x="111"/>
        <item x="23"/>
        <item x="211"/>
        <item x="127"/>
        <item x="294"/>
        <item x="355"/>
        <item x="425"/>
        <item x="18"/>
        <item x="473"/>
        <item x="459"/>
        <item x="439"/>
        <item x="259"/>
        <item x="179"/>
        <item x="324"/>
        <item x="368"/>
        <item x="269"/>
        <item x="174"/>
        <item x="481"/>
        <item x="342"/>
        <item x="288"/>
        <item x="141"/>
        <item x="119"/>
        <item x="124"/>
        <item x="416"/>
        <item x="251"/>
        <item x="252"/>
        <item x="423"/>
        <item x="303"/>
        <item x="353"/>
        <item x="364"/>
        <item x="114"/>
        <item x="253"/>
        <item x="369"/>
        <item x="336"/>
        <item x="415"/>
        <item x="96"/>
        <item x="152"/>
        <item x="333"/>
        <item x="102"/>
        <item x="434"/>
        <item x="496"/>
        <item x="271"/>
        <item x="435"/>
        <item x="190"/>
        <item x="223"/>
        <item x="57"/>
        <item x="234"/>
        <item x="356"/>
        <item x="165"/>
        <item x="278"/>
        <item x="9"/>
        <item x="370"/>
        <item x="491"/>
        <item x="199"/>
        <item x="315"/>
        <item x="7"/>
        <item x="162"/>
        <item x="322"/>
        <item x="287"/>
        <item x="460"/>
        <item x="388"/>
        <item x="393"/>
        <item x="177"/>
        <item x="509"/>
        <item x="1"/>
        <item x="379"/>
        <item x="146"/>
        <item x="487"/>
        <item x="153"/>
        <item x="82"/>
        <item x="386"/>
        <item x="36"/>
        <item x="389"/>
        <item x="317"/>
        <item x="66"/>
        <item x="346"/>
        <item x="497"/>
        <item x="228"/>
        <item x="410"/>
        <item x="441"/>
        <item x="320"/>
        <item x="301"/>
        <item x="130"/>
        <item x="347"/>
        <item x="407"/>
        <item x="307"/>
        <item x="327"/>
        <item x="372"/>
        <item x="429"/>
        <item x="299"/>
        <item x="103"/>
        <item x="501"/>
        <item x="295"/>
        <item x="422"/>
        <item x="458"/>
        <item x="402"/>
        <item x="479"/>
        <item x="329"/>
        <item x="504"/>
        <item x="366"/>
        <item x="22"/>
        <item x="108"/>
        <item x="341"/>
        <item x="78"/>
        <item x="377"/>
        <item x="453"/>
        <item x="235"/>
        <item x="112"/>
        <item x="175"/>
        <item x="258"/>
        <item x="229"/>
        <item x="65"/>
        <item x="436"/>
        <item x="239"/>
        <item x="38"/>
        <item x="80"/>
        <item x="489"/>
        <item x="226"/>
        <item x="292"/>
        <item x="431"/>
        <item x="131"/>
        <item x="171"/>
        <item x="169"/>
        <item x="167"/>
        <item x="276"/>
        <item x="314"/>
        <item x="54"/>
        <item x="88"/>
        <item x="359"/>
        <item x="2"/>
        <item x="321"/>
        <item x="337"/>
        <item x="55"/>
        <item x="257"/>
        <item x="510"/>
        <item x="277"/>
        <item x="254"/>
        <item x="21"/>
        <item x="492"/>
        <item x="256"/>
        <item x="358"/>
        <item x="178"/>
        <item x="362"/>
        <item x="266"/>
        <item x="291"/>
        <item x="486"/>
        <item x="354"/>
        <item x="398"/>
        <item x="168"/>
        <item x="255"/>
        <item x="330"/>
        <item x="380"/>
        <item x="261"/>
        <item x="180"/>
        <item x="185"/>
        <item x="143"/>
        <item x="209"/>
        <item x="426"/>
        <item x="213"/>
        <item x="272"/>
        <item x="71"/>
        <item x="263"/>
        <item x="188"/>
        <item x="194"/>
        <item x="217"/>
        <item x="50"/>
        <item x="360"/>
        <item x="391"/>
        <item x="135"/>
        <item x="74"/>
        <item x="408"/>
        <item x="319"/>
        <item x="475"/>
        <item x="332"/>
        <item x="183"/>
        <item x="214"/>
        <item x="242"/>
        <item x="405"/>
        <item x="309"/>
        <item x="107"/>
        <item x="308"/>
        <item x="350"/>
        <item x="231"/>
        <item x="155"/>
        <item x="325"/>
        <item x="499"/>
        <item x="151"/>
        <item x="16"/>
        <item x="318"/>
        <item x="170"/>
        <item x="236"/>
        <item x="132"/>
        <item x="105"/>
        <item x="328"/>
        <item x="511"/>
        <item x="420"/>
        <item x="262"/>
        <item x="225"/>
        <item x="248"/>
        <item x="484"/>
        <item x="270"/>
        <item x="313"/>
        <item x="201"/>
        <item x="68"/>
        <item x="61"/>
        <item x="77"/>
        <item x="53"/>
        <item x="44"/>
        <item x="6"/>
        <item x="3"/>
        <item x="39"/>
        <item x="19"/>
        <item x="60"/>
        <item x="25"/>
        <item x="40"/>
        <item x="67"/>
        <item x="15"/>
        <item x="70"/>
        <item x="45"/>
        <item x="86"/>
        <item x="26"/>
        <item x="93"/>
        <item t="default"/>
      </items>
    </pivotField>
    <pivotField compact="0" outline="0" showAll="0"/>
    <pivotField compact="0" outline="0" showAll="0"/>
    <pivotField compact="0" numFmtId="14" outline="0" showAll="0"/>
  </pivotFields>
  <rowFields count="1">
    <field x="2"/>
  </rowFields>
  <rowItems count="9">
    <i>
      <x v="3"/>
    </i>
    <i>
      <x v="5"/>
    </i>
    <i>
      <x v="1"/>
    </i>
    <i>
      <x v="6"/>
    </i>
    <i>
      <x v="2"/>
    </i>
    <i>
      <x v="7"/>
    </i>
    <i>
      <x v="8"/>
    </i>
    <i>
      <x/>
    </i>
    <i>
      <x v="4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Salary $ (Yearly)" fld="5" subtotal="average" baseField="2" baseItem="0" numFmtId="164"/>
  </dataFields>
  <formats count="3">
    <format dxfId="4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onditionalFormats count="8">
    <conditionalFormat priority="8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3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4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5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6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7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ABF5BA-DC8E-4639-81FC-A8E66D21DEC4}" name="tsk09_tbl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compact="0" compactData="0" multipleFieldFilters="0">
  <location ref="A1:B9" firstHeaderRow="1" firstDataRow="1" firstDataCol="1"/>
  <pivotFields count="9">
    <pivotField compact="0" outline="0" showAll="0"/>
    <pivotField axis="axisRow" compact="0" outline="0" showAll="0" sortType="descending">
      <items count="9">
        <item x="7"/>
        <item x="3"/>
        <item x="4"/>
        <item x="5"/>
        <item x="2"/>
        <item x="0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9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14" outline="0" showAll="0"/>
  </pivotFields>
  <rowFields count="1">
    <field x="1"/>
  </rowFields>
  <rowItems count="8">
    <i>
      <x v="6"/>
    </i>
    <i>
      <x v="4"/>
    </i>
    <i>
      <x v="3"/>
    </i>
    <i>
      <x v="5"/>
    </i>
    <i>
      <x v="2"/>
    </i>
    <i>
      <x v="1"/>
    </i>
    <i>
      <x v="7"/>
    </i>
    <i>
      <x/>
    </i>
  </rowItems>
  <colItems count="1">
    <i/>
  </colItems>
  <dataFields count="1">
    <dataField name="Sum of Salary $ (Yearly)" fld="5" baseField="0" baseItem="0" numFmtId="164"/>
  </dataFields>
  <formats count="3">
    <format dxfId="7">
      <pivotArea grandRow="1" outline="0" collapsedLevelsAreSubtotals="1" fieldPosition="0"/>
    </format>
    <format dxfId="6">
      <pivotArea outline="0" fieldPosition="0">
        <references count="1">
          <reference field="1" count="1" selected="0">
            <x v="6"/>
          </reference>
        </references>
      </pivotArea>
    </format>
    <format dxfId="5">
      <pivotArea outline="0" collapsedLevelsAreSubtotals="1" fieldPosition="0"/>
    </format>
  </formats>
  <conditionalFormats count="1">
    <conditionalFormat priority="9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8" selected="0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514">
  <tableColumns count="9">
    <tableColumn id="1" xr3:uid="{00000000-0010-0000-0000-000001000000}" name="Employee ID"/>
    <tableColumn id="2" xr3:uid="{00000000-0010-0000-0000-000002000000}" name="Rank"/>
    <tableColumn id="3" xr3:uid="{00000000-0010-0000-0000-000003000000}" name="Department"/>
    <tableColumn id="4" xr3:uid="{00000000-0010-0000-0000-000004000000}" name="WFH % in 2020"/>
    <tableColumn id="5" xr3:uid="{00000000-0010-0000-0000-000005000000}" name="Number of kids"/>
    <tableColumn id="6" xr3:uid="{00000000-0010-0000-0000-000006000000}" name="Salary $ (Yearly)"/>
    <tableColumn id="7" xr3:uid="{00000000-0010-0000-0000-000007000000}" name="Received Bonus in 2020?"/>
    <tableColumn id="8" xr3:uid="{00000000-0010-0000-0000-000008000000}" name="Satisfied from job"/>
    <tableColumn id="9" xr3:uid="{00000000-0010-0000-0000-000009000000}" name="Employment Start Date"/>
  </tableColumns>
  <tableStyleInfo name="Data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50" zoomScaleNormal="150" workbookViewId="0">
      <selection activeCell="B20" sqref="B20"/>
    </sheetView>
  </sheetViews>
  <sheetFormatPr defaultColWidth="7.19921875" defaultRowHeight="15" customHeight="1"/>
  <cols>
    <col min="1" max="4" width="8.33203125" customWidth="1"/>
    <col min="5" max="5" width="15.796875" customWidth="1"/>
    <col min="6" max="26" width="8.33203125" customWidth="1"/>
  </cols>
  <sheetData>
    <row r="1" spans="1:10" ht="26.25" customHeight="1">
      <c r="A1" s="1" t="s">
        <v>0</v>
      </c>
      <c r="B1" s="2"/>
      <c r="C1" s="2"/>
      <c r="D1" s="2"/>
      <c r="E1" s="2"/>
      <c r="F1" s="2"/>
      <c r="G1" s="2"/>
    </row>
    <row r="2" spans="1:10" ht="26.25" customHeight="1">
      <c r="A2" s="1"/>
      <c r="B2" s="2"/>
      <c r="C2" s="2"/>
      <c r="D2" s="2"/>
      <c r="E2" s="2"/>
      <c r="F2" s="2"/>
      <c r="G2" s="2"/>
    </row>
    <row r="3" spans="1:10" ht="26.2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26.25" customHeight="1">
      <c r="A4" s="4"/>
      <c r="B4" s="5" t="s">
        <v>2</v>
      </c>
      <c r="C4" s="5"/>
      <c r="D4" s="4"/>
      <c r="E4" s="4"/>
      <c r="F4" s="4"/>
      <c r="G4" s="4"/>
      <c r="H4" s="4"/>
      <c r="I4" s="4"/>
      <c r="J4" s="4"/>
    </row>
    <row r="5" spans="1:10" ht="26.25" customHeight="1">
      <c r="A5" s="6" t="s">
        <v>3</v>
      </c>
      <c r="B5" s="57" t="str">
        <f>VLOOKUP("Jane Doe",A12:D21,4,0)</f>
        <v>Data Scientist</v>
      </c>
      <c r="C5" s="4"/>
      <c r="D5" s="56"/>
      <c r="E5" s="58" t="str">
        <f ca="1">_xlfn.FORMULATEXT(B5)</f>
        <v>=VLOOKUP("Jane Doe",A12:D21,4,0)</v>
      </c>
      <c r="F5" s="4"/>
      <c r="G5" s="4"/>
      <c r="H5" s="4"/>
      <c r="I5" s="4"/>
      <c r="J5" s="4"/>
    </row>
    <row r="6" spans="1:10" ht="26.2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6.25" customHeight="1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ht="26.25" customHeight="1">
      <c r="A8" s="4"/>
      <c r="B8" s="5" t="s">
        <v>2</v>
      </c>
      <c r="C8" s="5"/>
      <c r="D8" s="4"/>
      <c r="E8" s="4"/>
      <c r="F8" s="4"/>
      <c r="G8" s="4"/>
      <c r="H8" s="4"/>
      <c r="I8" s="4"/>
      <c r="J8" s="4"/>
    </row>
    <row r="9" spans="1:10" ht="26.25" customHeight="1">
      <c r="A9" s="6" t="s">
        <v>3</v>
      </c>
      <c r="B9" s="57">
        <f>VLOOKUP("Mike Lee",A12:D21,2,0)</f>
        <v>45</v>
      </c>
      <c r="C9" s="4"/>
      <c r="D9" s="4"/>
      <c r="E9" s="58" t="str">
        <f ca="1">_xlfn.FORMULATEXT(B9)</f>
        <v>=VLOOKUP("Mike Lee",A12:D21,2,0)</v>
      </c>
      <c r="F9" s="4"/>
      <c r="G9" s="4"/>
      <c r="H9" s="4"/>
      <c r="I9" s="4"/>
      <c r="J9" s="4"/>
    </row>
    <row r="10" spans="1:10" ht="26.25" customHeight="1">
      <c r="A10" s="6" t="s">
        <v>5</v>
      </c>
      <c r="B10" s="4"/>
      <c r="C10" s="4"/>
      <c r="D10" s="4"/>
      <c r="E10" s="4" t="s">
        <v>5</v>
      </c>
      <c r="F10" s="4"/>
      <c r="G10" s="4"/>
      <c r="H10" s="4"/>
      <c r="I10" s="4"/>
      <c r="J10" s="4"/>
    </row>
    <row r="11" spans="1:10" ht="26.25" customHeight="1">
      <c r="A11" s="7" t="s">
        <v>6</v>
      </c>
      <c r="B11" s="7" t="s">
        <v>7</v>
      </c>
      <c r="C11" s="7" t="s">
        <v>8</v>
      </c>
      <c r="D11" s="7" t="s">
        <v>9</v>
      </c>
      <c r="E11" s="4"/>
      <c r="F11" s="4"/>
      <c r="G11" s="4"/>
      <c r="H11" s="4"/>
      <c r="I11" s="4"/>
      <c r="J11" s="4"/>
    </row>
    <row r="12" spans="1:10" ht="26.25" customHeight="1">
      <c r="A12" s="8" t="s">
        <v>10</v>
      </c>
      <c r="B12" s="8">
        <v>35</v>
      </c>
      <c r="C12" s="8" t="s">
        <v>11</v>
      </c>
      <c r="D12" s="8" t="s">
        <v>12</v>
      </c>
      <c r="E12" s="4"/>
      <c r="F12" s="4"/>
      <c r="G12" s="4"/>
      <c r="H12" s="4"/>
      <c r="I12" s="4"/>
      <c r="J12" s="4"/>
    </row>
    <row r="13" spans="1:10" ht="26.25" customHeight="1">
      <c r="A13" s="8" t="s">
        <v>13</v>
      </c>
      <c r="B13" s="8">
        <v>42</v>
      </c>
      <c r="C13" s="8" t="s">
        <v>14</v>
      </c>
      <c r="D13" s="8" t="s">
        <v>15</v>
      </c>
      <c r="E13" s="4"/>
      <c r="F13" s="4"/>
      <c r="G13" s="4"/>
      <c r="H13" s="4"/>
      <c r="I13" s="4"/>
      <c r="J13" s="4"/>
    </row>
    <row r="14" spans="1:10" ht="26.25" customHeight="1">
      <c r="A14" s="8" t="s">
        <v>16</v>
      </c>
      <c r="B14" s="8">
        <v>28</v>
      </c>
      <c r="C14" s="8" t="s">
        <v>11</v>
      </c>
      <c r="D14" s="8" t="s">
        <v>17</v>
      </c>
      <c r="E14" s="4"/>
      <c r="F14" s="4"/>
      <c r="G14" s="4"/>
      <c r="H14" s="4"/>
      <c r="I14" s="4"/>
      <c r="J14" s="4"/>
    </row>
    <row r="15" spans="1:10" ht="26.25" customHeight="1">
      <c r="A15" s="8" t="s">
        <v>18</v>
      </c>
      <c r="B15" s="8">
        <v>25</v>
      </c>
      <c r="C15" s="8" t="s">
        <v>14</v>
      </c>
      <c r="D15" s="8" t="s">
        <v>19</v>
      </c>
      <c r="E15" s="4"/>
      <c r="F15" s="4"/>
      <c r="G15" s="4"/>
      <c r="H15" s="4"/>
      <c r="I15" s="4"/>
      <c r="J15" s="4"/>
    </row>
    <row r="16" spans="1:10" ht="26.25" customHeight="1">
      <c r="A16" s="8" t="s">
        <v>20</v>
      </c>
      <c r="B16" s="8">
        <v>31</v>
      </c>
      <c r="C16" s="8" t="s">
        <v>11</v>
      </c>
      <c r="D16" s="8" t="s">
        <v>21</v>
      </c>
      <c r="E16" s="4"/>
      <c r="F16" s="4"/>
      <c r="G16" s="4"/>
      <c r="H16" s="4"/>
      <c r="I16" s="4"/>
      <c r="J16" s="4"/>
    </row>
    <row r="17" spans="1:10" ht="26.25" customHeight="1">
      <c r="A17" s="8" t="s">
        <v>22</v>
      </c>
      <c r="B17" s="8">
        <v>27</v>
      </c>
      <c r="C17" s="8" t="s">
        <v>14</v>
      </c>
      <c r="D17" s="8" t="s">
        <v>23</v>
      </c>
      <c r="E17" s="4"/>
      <c r="F17" s="4"/>
      <c r="G17" s="4"/>
      <c r="H17" s="4"/>
      <c r="I17" s="4"/>
      <c r="J17" s="4"/>
    </row>
    <row r="18" spans="1:10" ht="26.25" customHeight="1">
      <c r="A18" s="8" t="s">
        <v>24</v>
      </c>
      <c r="B18" s="8">
        <v>38</v>
      </c>
      <c r="C18" s="8" t="s">
        <v>11</v>
      </c>
      <c r="D18" s="8" t="s">
        <v>25</v>
      </c>
      <c r="E18" s="4"/>
      <c r="F18" s="4"/>
      <c r="G18" s="4"/>
      <c r="H18" s="4"/>
      <c r="I18" s="4"/>
      <c r="J18" s="4"/>
    </row>
    <row r="19" spans="1:10" ht="26.25" customHeight="1">
      <c r="A19" s="8" t="s">
        <v>26</v>
      </c>
      <c r="B19" s="8">
        <v>29</v>
      </c>
      <c r="C19" s="8" t="s">
        <v>14</v>
      </c>
      <c r="D19" s="8" t="s">
        <v>27</v>
      </c>
      <c r="E19" s="4"/>
      <c r="F19" s="4"/>
      <c r="G19" s="4"/>
      <c r="H19" s="4"/>
      <c r="I19" s="4"/>
      <c r="J19" s="4"/>
    </row>
    <row r="20" spans="1:10" ht="26.25" customHeight="1">
      <c r="A20" s="8" t="s">
        <v>28</v>
      </c>
      <c r="B20" s="8">
        <v>45</v>
      </c>
      <c r="C20" s="8" t="s">
        <v>11</v>
      </c>
      <c r="D20" s="8" t="s">
        <v>29</v>
      </c>
      <c r="E20" s="4"/>
      <c r="F20" s="4"/>
      <c r="G20" s="4"/>
      <c r="H20" s="4"/>
      <c r="I20" s="4"/>
      <c r="J20" s="4"/>
    </row>
    <row r="21" spans="1:10" ht="26.25" customHeight="1">
      <c r="A21" s="8" t="s">
        <v>30</v>
      </c>
      <c r="B21" s="8">
        <v>33</v>
      </c>
      <c r="C21" s="8" t="s">
        <v>14</v>
      </c>
      <c r="D21" s="8" t="s">
        <v>31</v>
      </c>
      <c r="E21" s="4"/>
      <c r="F21" s="4"/>
      <c r="G21" s="4"/>
      <c r="H21" s="4"/>
      <c r="I21" s="4"/>
      <c r="J21" s="4"/>
    </row>
    <row r="22" spans="1:10" ht="26.2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26.2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26.25" customHeight="1">
      <c r="A24" s="4"/>
      <c r="B24" s="4"/>
      <c r="C24" s="4"/>
      <c r="D24" s="4"/>
      <c r="E24" s="4"/>
      <c r="F24" s="4" t="s">
        <v>32</v>
      </c>
      <c r="G24" s="4"/>
      <c r="H24" s="4"/>
      <c r="I24" s="4"/>
      <c r="J24" s="4"/>
    </row>
    <row r="25" spans="1:10" ht="26.2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26.2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26.25" customHeight="1"/>
    <row r="28" spans="1:10" ht="26.25" customHeight="1"/>
    <row r="29" spans="1:10" ht="26.25" customHeight="1"/>
    <row r="30" spans="1:10" ht="26.25" customHeight="1"/>
    <row r="31" spans="1:10" ht="26.25" customHeight="1"/>
    <row r="32" spans="1:10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150" zoomScaleNormal="150" workbookViewId="0">
      <selection activeCell="E6" sqref="E6"/>
    </sheetView>
  </sheetViews>
  <sheetFormatPr defaultColWidth="7.19921875" defaultRowHeight="15" customHeight="1"/>
  <cols>
    <col min="1" max="4" width="8.33203125" customWidth="1"/>
    <col min="5" max="5" width="10" customWidth="1"/>
    <col min="6" max="26" width="8.33203125" customWidth="1"/>
  </cols>
  <sheetData>
    <row r="1" spans="1:6" ht="26.25" customHeight="1">
      <c r="A1" s="9" t="s">
        <v>33</v>
      </c>
      <c r="B1" s="10"/>
      <c r="C1" s="10"/>
      <c r="D1" s="10"/>
      <c r="E1" s="10"/>
      <c r="F1" s="10"/>
    </row>
    <row r="2" spans="1:6" ht="26.25" customHeight="1">
      <c r="A2" s="9" t="s">
        <v>34</v>
      </c>
      <c r="B2" s="10"/>
      <c r="C2" s="10"/>
      <c r="D2" s="10"/>
      <c r="E2" s="10"/>
      <c r="F2" s="10"/>
    </row>
    <row r="3" spans="1:6" ht="26.25" customHeight="1">
      <c r="A3" s="3" t="s">
        <v>35</v>
      </c>
      <c r="B3" s="3" t="s">
        <v>36</v>
      </c>
      <c r="C3" s="3"/>
      <c r="D3" s="3"/>
      <c r="E3" s="10"/>
      <c r="F3" s="10"/>
    </row>
    <row r="4" spans="1:6" ht="26.25" customHeight="1">
      <c r="A4" s="9" t="s">
        <v>37</v>
      </c>
      <c r="B4" s="60">
        <f>COUNT(C9:C22)</f>
        <v>10</v>
      </c>
      <c r="C4" s="10"/>
      <c r="D4" s="10"/>
      <c r="E4" s="61" t="str">
        <f ca="1">_xlfn.FORMULATEXT(B4)</f>
        <v>=COUNT(C9:C22)</v>
      </c>
      <c r="F4" s="10"/>
    </row>
    <row r="5" spans="1:6" ht="26.25" customHeight="1">
      <c r="A5" s="3" t="s">
        <v>38</v>
      </c>
      <c r="B5" s="3" t="s">
        <v>39</v>
      </c>
      <c r="C5" s="3"/>
      <c r="D5" s="3"/>
      <c r="E5" s="3"/>
      <c r="F5" s="10"/>
    </row>
    <row r="6" spans="1:6" ht="26.25" customHeight="1">
      <c r="A6" s="10" t="s">
        <v>37</v>
      </c>
      <c r="B6" s="60">
        <f>COUNTA(C9:C22)</f>
        <v>12</v>
      </c>
      <c r="C6" s="10"/>
      <c r="D6" s="10"/>
      <c r="E6" s="61" t="str">
        <f ca="1">_xlfn.FORMULATEXT(B6)</f>
        <v>=COUNTA(C9:C22)</v>
      </c>
      <c r="F6" s="10"/>
    </row>
    <row r="7" spans="1:6" ht="26.25" customHeight="1">
      <c r="A7" s="9" t="s">
        <v>40</v>
      </c>
      <c r="B7" s="10"/>
      <c r="C7" s="10"/>
      <c r="D7" s="10"/>
      <c r="E7" s="10"/>
      <c r="F7" s="10"/>
    </row>
    <row r="8" spans="1:6" ht="26.25" customHeight="1">
      <c r="A8" s="11" t="s">
        <v>41</v>
      </c>
      <c r="B8" s="11" t="s">
        <v>42</v>
      </c>
      <c r="C8" s="11" t="s">
        <v>43</v>
      </c>
      <c r="D8" s="10"/>
      <c r="E8" s="10"/>
      <c r="F8" s="10"/>
    </row>
    <row r="9" spans="1:6" ht="26.25" customHeight="1">
      <c r="A9" s="12">
        <v>101</v>
      </c>
      <c r="B9" s="12" t="s">
        <v>44</v>
      </c>
      <c r="C9" s="13">
        <v>78022</v>
      </c>
      <c r="D9" s="10"/>
      <c r="E9" s="10"/>
      <c r="F9" s="10"/>
    </row>
    <row r="10" spans="1:6" ht="26.25" customHeight="1">
      <c r="A10" s="12">
        <v>102</v>
      </c>
      <c r="B10" s="12" t="s">
        <v>45</v>
      </c>
      <c r="C10" s="13">
        <v>99819</v>
      </c>
      <c r="D10" s="10"/>
      <c r="E10" s="10"/>
      <c r="F10" s="10"/>
    </row>
    <row r="11" spans="1:6" ht="26.25" customHeight="1">
      <c r="A11" s="12">
        <v>103</v>
      </c>
      <c r="B11" s="12" t="s">
        <v>46</v>
      </c>
      <c r="C11" s="12" t="s">
        <v>47</v>
      </c>
      <c r="D11" s="10"/>
      <c r="E11" s="10"/>
      <c r="F11" s="10"/>
    </row>
    <row r="12" spans="1:6" ht="26.25" customHeight="1">
      <c r="A12" s="12">
        <v>104</v>
      </c>
      <c r="B12" s="12" t="s">
        <v>48</v>
      </c>
      <c r="C12" s="13">
        <v>27522</v>
      </c>
      <c r="D12" s="10"/>
      <c r="E12" s="10"/>
      <c r="F12" s="10"/>
    </row>
    <row r="13" spans="1:6" ht="26.25" customHeight="1">
      <c r="A13" s="12">
        <v>105</v>
      </c>
      <c r="B13" s="12" t="s">
        <v>49</v>
      </c>
      <c r="C13" s="12">
        <v>0</v>
      </c>
      <c r="D13" s="10"/>
      <c r="E13" s="10"/>
      <c r="F13" s="10"/>
    </row>
    <row r="14" spans="1:6" ht="26.25" customHeight="1">
      <c r="A14" s="12">
        <v>106</v>
      </c>
      <c r="B14" s="12" t="s">
        <v>50</v>
      </c>
      <c r="C14" s="12"/>
      <c r="D14" s="10"/>
      <c r="E14" s="10"/>
      <c r="F14" s="10"/>
    </row>
    <row r="15" spans="1:6" ht="26.25" customHeight="1">
      <c r="A15" s="12">
        <v>107</v>
      </c>
      <c r="B15" s="12" t="s">
        <v>51</v>
      </c>
      <c r="C15" s="12">
        <v>0</v>
      </c>
      <c r="D15" s="10"/>
      <c r="E15" s="10"/>
      <c r="F15" s="10"/>
    </row>
    <row r="16" spans="1:6" ht="26.25" customHeight="1">
      <c r="A16" s="12">
        <v>108</v>
      </c>
      <c r="B16" s="12" t="s">
        <v>52</v>
      </c>
      <c r="C16" s="13">
        <v>88041</v>
      </c>
      <c r="D16" s="10"/>
      <c r="E16" s="10"/>
      <c r="F16" s="10"/>
    </row>
    <row r="17" spans="1:6" ht="26.25" customHeight="1">
      <c r="A17" s="12">
        <v>109</v>
      </c>
      <c r="B17" s="12" t="s">
        <v>53</v>
      </c>
      <c r="C17" s="13">
        <v>81831</v>
      </c>
      <c r="D17" s="10"/>
      <c r="E17" s="10"/>
      <c r="F17" s="10"/>
    </row>
    <row r="18" spans="1:6" ht="26.25" customHeight="1">
      <c r="A18" s="12">
        <v>110</v>
      </c>
      <c r="B18" s="12" t="s">
        <v>54</v>
      </c>
      <c r="C18" s="12" t="s">
        <v>47</v>
      </c>
      <c r="D18" s="10"/>
      <c r="E18" s="10"/>
      <c r="F18" s="10"/>
    </row>
    <row r="19" spans="1:6" ht="26.25" customHeight="1">
      <c r="A19" s="12">
        <v>111</v>
      </c>
      <c r="B19" s="12" t="s">
        <v>55</v>
      </c>
      <c r="C19" s="14"/>
      <c r="D19" s="10"/>
      <c r="E19" s="10"/>
      <c r="F19" s="10"/>
    </row>
    <row r="20" spans="1:6" ht="26.25" customHeight="1">
      <c r="A20" s="12">
        <v>112</v>
      </c>
      <c r="B20" s="12" t="s">
        <v>56</v>
      </c>
      <c r="C20" s="13">
        <v>26624</v>
      </c>
      <c r="D20" s="10"/>
      <c r="E20" s="10"/>
      <c r="F20" s="10"/>
    </row>
    <row r="21" spans="1:6" ht="26.25" customHeight="1">
      <c r="A21" s="12">
        <v>113</v>
      </c>
      <c r="B21" s="12" t="s">
        <v>57</v>
      </c>
      <c r="C21" s="13">
        <v>92885</v>
      </c>
      <c r="D21" s="10"/>
      <c r="E21" s="10"/>
      <c r="F21" s="10"/>
    </row>
    <row r="22" spans="1:6" ht="26.25" customHeight="1">
      <c r="A22" s="12">
        <v>114</v>
      </c>
      <c r="B22" s="12" t="s">
        <v>58</v>
      </c>
      <c r="C22" s="12">
        <v>0</v>
      </c>
      <c r="D22" s="10"/>
      <c r="E22" s="10"/>
      <c r="F22" s="10"/>
    </row>
    <row r="23" spans="1:6" ht="26.25" customHeight="1">
      <c r="A23" s="10"/>
      <c r="B23" s="10"/>
      <c r="C23" s="10"/>
      <c r="D23" s="10"/>
      <c r="E23" s="10"/>
      <c r="F23" s="10"/>
    </row>
    <row r="24" spans="1:6" ht="26.25" customHeight="1"/>
    <row r="25" spans="1:6" ht="26.25" customHeight="1"/>
    <row r="26" spans="1:6" ht="26.25" customHeight="1"/>
    <row r="27" spans="1:6" ht="26.25" customHeight="1"/>
    <row r="28" spans="1:6" ht="26.25" customHeight="1"/>
    <row r="29" spans="1:6" ht="26.25" customHeight="1"/>
    <row r="30" spans="1:6" ht="26.25" customHeight="1"/>
    <row r="31" spans="1:6" ht="26.25" customHeight="1"/>
    <row r="32" spans="1:6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zoomScale="150" zoomScaleNormal="150" workbookViewId="0">
      <selection activeCell="H6" sqref="H6"/>
    </sheetView>
  </sheetViews>
  <sheetFormatPr defaultColWidth="7.19921875" defaultRowHeight="15" customHeight="1"/>
  <cols>
    <col min="1" max="2" width="8.33203125" customWidth="1"/>
    <col min="3" max="3" width="11.9296875" customWidth="1"/>
    <col min="4" max="4" width="8.33203125" customWidth="1"/>
    <col min="5" max="5" width="8.265625" customWidth="1"/>
    <col min="6" max="8" width="8.33203125" customWidth="1"/>
    <col min="9" max="9" width="20.9296875" customWidth="1"/>
    <col min="10" max="26" width="8.33203125" customWidth="1"/>
  </cols>
  <sheetData>
    <row r="1" spans="1:9" ht="26.25" customHeight="1">
      <c r="A1" s="1" t="s">
        <v>59</v>
      </c>
      <c r="B1" s="2"/>
      <c r="C1" s="2"/>
      <c r="D1" s="2"/>
      <c r="E1" s="2"/>
      <c r="F1" s="2"/>
      <c r="G1" s="2"/>
    </row>
    <row r="2" spans="1:9" ht="26.25" customHeight="1">
      <c r="A2" s="15" t="s">
        <v>60</v>
      </c>
      <c r="B2" s="2"/>
      <c r="C2" s="2"/>
      <c r="D2" s="2"/>
      <c r="E2" s="2"/>
      <c r="G2" s="16" t="s">
        <v>37</v>
      </c>
    </row>
    <row r="3" spans="1:9" ht="26.25" customHeight="1">
      <c r="A3" s="17" t="s">
        <v>61</v>
      </c>
      <c r="B3" s="2"/>
      <c r="C3" s="2"/>
      <c r="D3" s="18"/>
      <c r="E3" s="2"/>
      <c r="G3" s="59">
        <f>SUMIFS(D7:D36,B7:B36,"Europe",F7:F36,"EUR")</f>
        <v>257566863</v>
      </c>
      <c r="I3" s="58" t="str">
        <f ca="1">_xlfn.FORMULATEXT(G3)</f>
        <v>=SUMIFS(D7:D36,B7:B36,"Europe",F7:F36,"EUR")</v>
      </c>
    </row>
    <row r="4" spans="1:9" ht="26.25" customHeight="1">
      <c r="A4" s="17" t="s">
        <v>62</v>
      </c>
      <c r="B4" s="2"/>
      <c r="C4" s="2"/>
      <c r="D4" s="18"/>
      <c r="E4" s="2"/>
      <c r="G4" s="59">
        <f>SUMIFS(D7:D36,B7:B36,"Asia",G7:G36,"&gt;1000")</f>
        <v>3212310700</v>
      </c>
      <c r="I4" s="58" t="str">
        <f ca="1">_xlfn.FORMULATEXT(G4)</f>
        <v>=SUMIFS(D7:D36,B7:B36,"Asia",G7:G36,"&gt;1000")</v>
      </c>
    </row>
    <row r="5" spans="1:9" ht="26.25" customHeight="1">
      <c r="A5" s="2"/>
      <c r="B5" s="2"/>
      <c r="C5" s="2"/>
      <c r="D5" s="2"/>
      <c r="E5" s="2"/>
      <c r="F5" s="2"/>
      <c r="G5" s="2"/>
    </row>
    <row r="6" spans="1:9" ht="26.25" customHeight="1">
      <c r="A6" s="19" t="s">
        <v>63</v>
      </c>
      <c r="B6" s="20" t="s">
        <v>64</v>
      </c>
      <c r="C6" s="21" t="s">
        <v>65</v>
      </c>
      <c r="D6" s="21" t="s">
        <v>66</v>
      </c>
      <c r="E6" s="21" t="s">
        <v>67</v>
      </c>
      <c r="F6" s="21" t="s">
        <v>68</v>
      </c>
      <c r="G6" s="22" t="s">
        <v>69</v>
      </c>
    </row>
    <row r="7" spans="1:9" ht="26.25" customHeight="1">
      <c r="A7" s="23" t="s">
        <v>70</v>
      </c>
      <c r="B7" s="23" t="s">
        <v>71</v>
      </c>
      <c r="C7" s="24" t="s">
        <v>72</v>
      </c>
      <c r="D7" s="25">
        <v>1397715000</v>
      </c>
      <c r="E7" s="25">
        <v>9596960</v>
      </c>
      <c r="F7" s="24" t="s">
        <v>73</v>
      </c>
      <c r="G7" s="25">
        <v>14343</v>
      </c>
    </row>
    <row r="8" spans="1:9" ht="26.25" customHeight="1">
      <c r="A8" s="23" t="s">
        <v>74</v>
      </c>
      <c r="B8" s="23" t="s">
        <v>71</v>
      </c>
      <c r="C8" s="24" t="s">
        <v>75</v>
      </c>
      <c r="D8" s="25">
        <v>1366417754</v>
      </c>
      <c r="E8" s="25">
        <v>3287263</v>
      </c>
      <c r="F8" s="24" t="s">
        <v>76</v>
      </c>
      <c r="G8" s="25">
        <v>2611</v>
      </c>
    </row>
    <row r="9" spans="1:9" ht="26.25" customHeight="1">
      <c r="A9" s="23" t="s">
        <v>77</v>
      </c>
      <c r="B9" s="23" t="s">
        <v>78</v>
      </c>
      <c r="C9" s="24" t="s">
        <v>79</v>
      </c>
      <c r="D9" s="25">
        <v>328239523</v>
      </c>
      <c r="E9" s="25">
        <v>9833517</v>
      </c>
      <c r="F9" s="24" t="s">
        <v>80</v>
      </c>
      <c r="G9" s="25">
        <v>22675</v>
      </c>
    </row>
    <row r="10" spans="1:9" ht="26.25" customHeight="1">
      <c r="A10" s="23" t="s">
        <v>81</v>
      </c>
      <c r="B10" s="23" t="s">
        <v>71</v>
      </c>
      <c r="C10" s="24" t="s">
        <v>82</v>
      </c>
      <c r="D10" s="25">
        <v>270203917</v>
      </c>
      <c r="E10" s="25">
        <v>1904569</v>
      </c>
      <c r="F10" s="24" t="s">
        <v>83</v>
      </c>
      <c r="G10" s="25">
        <v>1119</v>
      </c>
    </row>
    <row r="11" spans="1:9" ht="26.25" customHeight="1">
      <c r="A11" s="23" t="s">
        <v>84</v>
      </c>
      <c r="B11" s="23" t="s">
        <v>71</v>
      </c>
      <c r="C11" s="24" t="s">
        <v>85</v>
      </c>
      <c r="D11" s="25">
        <v>216565318</v>
      </c>
      <c r="E11" s="25">
        <v>796095</v>
      </c>
      <c r="F11" s="24" t="s">
        <v>86</v>
      </c>
      <c r="G11" s="24">
        <v>304</v>
      </c>
    </row>
    <row r="12" spans="1:9" ht="26.25" customHeight="1">
      <c r="A12" s="23" t="s">
        <v>87</v>
      </c>
      <c r="B12" s="23" t="s">
        <v>88</v>
      </c>
      <c r="C12" s="24" t="s">
        <v>89</v>
      </c>
      <c r="D12" s="25">
        <v>212559417</v>
      </c>
      <c r="E12" s="25">
        <v>8515770</v>
      </c>
      <c r="F12" s="24" t="s">
        <v>90</v>
      </c>
      <c r="G12" s="25">
        <v>1840</v>
      </c>
    </row>
    <row r="13" spans="1:9" ht="26.25" customHeight="1">
      <c r="A13" s="23" t="s">
        <v>91</v>
      </c>
      <c r="B13" s="23" t="s">
        <v>92</v>
      </c>
      <c r="C13" s="24" t="s">
        <v>79</v>
      </c>
      <c r="D13" s="25">
        <v>200963599</v>
      </c>
      <c r="E13" s="25">
        <v>923768</v>
      </c>
      <c r="F13" s="24" t="s">
        <v>93</v>
      </c>
      <c r="G13" s="24">
        <v>448</v>
      </c>
    </row>
    <row r="14" spans="1:9" ht="26.25" customHeight="1">
      <c r="A14" s="23" t="s">
        <v>94</v>
      </c>
      <c r="B14" s="23" t="s">
        <v>71</v>
      </c>
      <c r="C14" s="24" t="s">
        <v>95</v>
      </c>
      <c r="D14" s="25">
        <v>163046161</v>
      </c>
      <c r="E14" s="25">
        <v>148460</v>
      </c>
      <c r="F14" s="24" t="s">
        <v>96</v>
      </c>
      <c r="G14" s="24">
        <v>303</v>
      </c>
    </row>
    <row r="15" spans="1:9" ht="26.25" customHeight="1">
      <c r="A15" s="23" t="s">
        <v>97</v>
      </c>
      <c r="B15" s="23" t="s">
        <v>98</v>
      </c>
      <c r="C15" s="24" t="s">
        <v>99</v>
      </c>
      <c r="D15" s="25">
        <v>144373535</v>
      </c>
      <c r="E15" s="25">
        <v>17098240</v>
      </c>
      <c r="F15" s="24" t="s">
        <v>100</v>
      </c>
      <c r="G15" s="25">
        <v>1700</v>
      </c>
    </row>
    <row r="16" spans="1:9" ht="26.25" customHeight="1">
      <c r="A16" s="23" t="s">
        <v>101</v>
      </c>
      <c r="B16" s="23" t="s">
        <v>78</v>
      </c>
      <c r="C16" s="24" t="s">
        <v>102</v>
      </c>
      <c r="D16" s="25">
        <v>126014024</v>
      </c>
      <c r="E16" s="25">
        <v>1964375</v>
      </c>
      <c r="F16" s="24" t="s">
        <v>103</v>
      </c>
      <c r="G16" s="25">
        <v>1258</v>
      </c>
    </row>
    <row r="17" spans="1:7" ht="26.25" customHeight="1">
      <c r="A17" s="23" t="s">
        <v>104</v>
      </c>
      <c r="B17" s="23" t="s">
        <v>71</v>
      </c>
      <c r="C17" s="24" t="s">
        <v>105</v>
      </c>
      <c r="D17" s="25">
        <v>126264931</v>
      </c>
      <c r="E17" s="25">
        <v>377944</v>
      </c>
      <c r="F17" s="24" t="s">
        <v>106</v>
      </c>
      <c r="G17" s="25">
        <v>5082</v>
      </c>
    </row>
    <row r="18" spans="1:7" ht="26.25" customHeight="1">
      <c r="A18" s="23" t="s">
        <v>107</v>
      </c>
      <c r="B18" s="23" t="s">
        <v>92</v>
      </c>
      <c r="C18" s="24" t="s">
        <v>108</v>
      </c>
      <c r="D18" s="25">
        <v>112078730</v>
      </c>
      <c r="E18" s="25">
        <v>1104300</v>
      </c>
      <c r="F18" s="24" t="s">
        <v>109</v>
      </c>
      <c r="G18" s="24">
        <v>96</v>
      </c>
    </row>
    <row r="19" spans="1:7" ht="26.25" customHeight="1">
      <c r="A19" s="23" t="s">
        <v>110</v>
      </c>
      <c r="B19" s="23" t="s">
        <v>71</v>
      </c>
      <c r="C19" s="24" t="s">
        <v>111</v>
      </c>
      <c r="D19" s="25">
        <v>108116615</v>
      </c>
      <c r="E19" s="25">
        <v>300000</v>
      </c>
      <c r="F19" s="24" t="s">
        <v>112</v>
      </c>
      <c r="G19" s="24">
        <v>377</v>
      </c>
    </row>
    <row r="20" spans="1:7" ht="26.25" customHeight="1">
      <c r="A20" s="23" t="s">
        <v>113</v>
      </c>
      <c r="B20" s="23" t="s">
        <v>92</v>
      </c>
      <c r="C20" s="24" t="s">
        <v>114</v>
      </c>
      <c r="D20" s="25">
        <v>100388073</v>
      </c>
      <c r="E20" s="25">
        <v>1001450</v>
      </c>
      <c r="F20" s="24" t="s">
        <v>115</v>
      </c>
      <c r="G20" s="24">
        <v>303</v>
      </c>
    </row>
    <row r="21" spans="1:7" ht="26.25" customHeight="1">
      <c r="A21" s="23" t="s">
        <v>116</v>
      </c>
      <c r="B21" s="23" t="s">
        <v>71</v>
      </c>
      <c r="C21" s="24" t="s">
        <v>117</v>
      </c>
      <c r="D21" s="25">
        <v>96462106</v>
      </c>
      <c r="E21" s="25">
        <v>331210</v>
      </c>
      <c r="F21" s="24" t="s">
        <v>118</v>
      </c>
      <c r="G21" s="24">
        <v>262</v>
      </c>
    </row>
    <row r="22" spans="1:7" ht="26.25" customHeight="1">
      <c r="A22" s="23" t="s">
        <v>119</v>
      </c>
      <c r="B22" s="23" t="s">
        <v>92</v>
      </c>
      <c r="C22" s="24" t="s">
        <v>120</v>
      </c>
      <c r="D22" s="25">
        <v>86790567</v>
      </c>
      <c r="E22" s="25">
        <v>2344858</v>
      </c>
      <c r="F22" s="24" t="s">
        <v>121</v>
      </c>
      <c r="G22" s="24">
        <v>47</v>
      </c>
    </row>
    <row r="23" spans="1:7" ht="26.25" customHeight="1">
      <c r="A23" s="23" t="s">
        <v>122</v>
      </c>
      <c r="B23" s="23" t="s">
        <v>71</v>
      </c>
      <c r="C23" s="24" t="s">
        <v>123</v>
      </c>
      <c r="D23" s="25">
        <v>82913906</v>
      </c>
      <c r="E23" s="25">
        <v>1648195</v>
      </c>
      <c r="F23" s="24" t="s">
        <v>124</v>
      </c>
      <c r="G23" s="24">
        <v>445</v>
      </c>
    </row>
    <row r="24" spans="1:7" ht="26.25" customHeight="1">
      <c r="A24" s="23" t="s">
        <v>125</v>
      </c>
      <c r="B24" s="23" t="s">
        <v>71</v>
      </c>
      <c r="C24" s="24" t="s">
        <v>126</v>
      </c>
      <c r="D24" s="25">
        <v>83429615</v>
      </c>
      <c r="E24" s="25">
        <v>783562</v>
      </c>
      <c r="F24" s="24" t="s">
        <v>127</v>
      </c>
      <c r="G24" s="24">
        <v>754</v>
      </c>
    </row>
    <row r="25" spans="1:7" ht="26.25" customHeight="1">
      <c r="A25" s="23" t="s">
        <v>128</v>
      </c>
      <c r="B25" s="23" t="s">
        <v>98</v>
      </c>
      <c r="C25" s="24" t="s">
        <v>129</v>
      </c>
      <c r="D25" s="25">
        <v>83132799</v>
      </c>
      <c r="E25" s="25">
        <v>357022</v>
      </c>
      <c r="F25" s="24" t="s">
        <v>130</v>
      </c>
      <c r="G25" s="25">
        <v>3846</v>
      </c>
    </row>
    <row r="26" spans="1:7" ht="26.25" customHeight="1">
      <c r="A26" s="23" t="s">
        <v>131</v>
      </c>
      <c r="B26" s="23" t="s">
        <v>98</v>
      </c>
      <c r="C26" s="24" t="s">
        <v>120</v>
      </c>
      <c r="D26" s="25">
        <v>67059887</v>
      </c>
      <c r="E26" s="25">
        <v>643801</v>
      </c>
      <c r="F26" s="24" t="s">
        <v>130</v>
      </c>
      <c r="G26" s="25">
        <v>2716</v>
      </c>
    </row>
    <row r="27" spans="1:7" ht="26.25" customHeight="1">
      <c r="A27" s="23" t="s">
        <v>132</v>
      </c>
      <c r="B27" s="23" t="s">
        <v>98</v>
      </c>
      <c r="C27" s="24" t="s">
        <v>79</v>
      </c>
      <c r="D27" s="25">
        <v>66834405</v>
      </c>
      <c r="E27" s="25">
        <v>243610</v>
      </c>
      <c r="F27" s="24" t="s">
        <v>133</v>
      </c>
      <c r="G27" s="25">
        <v>2827</v>
      </c>
    </row>
    <row r="28" spans="1:7" ht="26.25" customHeight="1">
      <c r="A28" s="23" t="s">
        <v>134</v>
      </c>
      <c r="B28" s="23" t="s">
        <v>71</v>
      </c>
      <c r="C28" s="24" t="s">
        <v>135</v>
      </c>
      <c r="D28" s="25">
        <v>69625582</v>
      </c>
      <c r="E28" s="25">
        <v>513120</v>
      </c>
      <c r="F28" s="24" t="s">
        <v>136</v>
      </c>
      <c r="G28" s="24">
        <v>544</v>
      </c>
    </row>
    <row r="29" spans="1:7" ht="26.25" customHeight="1">
      <c r="A29" s="23" t="s">
        <v>137</v>
      </c>
      <c r="B29" s="23" t="s">
        <v>92</v>
      </c>
      <c r="C29" s="24" t="s">
        <v>138</v>
      </c>
      <c r="D29" s="25">
        <v>58558270</v>
      </c>
      <c r="E29" s="25">
        <v>1219090</v>
      </c>
      <c r="F29" s="24" t="s">
        <v>139</v>
      </c>
      <c r="G29" s="24">
        <v>351</v>
      </c>
    </row>
    <row r="30" spans="1:7" ht="26.25" customHeight="1">
      <c r="A30" s="23" t="s">
        <v>140</v>
      </c>
      <c r="B30" s="23" t="s">
        <v>92</v>
      </c>
      <c r="C30" s="24" t="s">
        <v>141</v>
      </c>
      <c r="D30" s="25">
        <v>58005463</v>
      </c>
      <c r="E30" s="25">
        <v>947300</v>
      </c>
      <c r="F30" s="24" t="s">
        <v>142</v>
      </c>
      <c r="G30" s="24">
        <v>63</v>
      </c>
    </row>
    <row r="31" spans="1:7" ht="26.25" customHeight="1">
      <c r="A31" s="23" t="s">
        <v>143</v>
      </c>
      <c r="B31" s="23" t="s">
        <v>98</v>
      </c>
      <c r="C31" s="24" t="s">
        <v>144</v>
      </c>
      <c r="D31" s="25">
        <v>60297396</v>
      </c>
      <c r="E31" s="25">
        <v>301340</v>
      </c>
      <c r="F31" s="24" t="s">
        <v>130</v>
      </c>
      <c r="G31" s="25">
        <v>2001</v>
      </c>
    </row>
    <row r="32" spans="1:7" ht="26.25" customHeight="1">
      <c r="A32" s="23" t="s">
        <v>145</v>
      </c>
      <c r="B32" s="23" t="s">
        <v>71</v>
      </c>
      <c r="C32" s="24" t="s">
        <v>146</v>
      </c>
      <c r="D32" s="25">
        <v>54045420</v>
      </c>
      <c r="E32" s="25">
        <v>676578</v>
      </c>
      <c r="F32" s="24" t="s">
        <v>147</v>
      </c>
      <c r="G32" s="24">
        <v>76</v>
      </c>
    </row>
    <row r="33" spans="1:7" ht="26.25" customHeight="1">
      <c r="A33" s="23" t="s">
        <v>148</v>
      </c>
      <c r="B33" s="23" t="s">
        <v>71</v>
      </c>
      <c r="C33" s="24" t="s">
        <v>149</v>
      </c>
      <c r="D33" s="25">
        <v>51709098</v>
      </c>
      <c r="E33" s="25">
        <v>99720</v>
      </c>
      <c r="F33" s="24" t="s">
        <v>150</v>
      </c>
      <c r="G33" s="25">
        <v>2029</v>
      </c>
    </row>
    <row r="34" spans="1:7" ht="26.25" customHeight="1">
      <c r="A34" s="23" t="s">
        <v>151</v>
      </c>
      <c r="B34" s="23" t="s">
        <v>88</v>
      </c>
      <c r="C34" s="24" t="s">
        <v>102</v>
      </c>
      <c r="D34" s="25">
        <v>50339443</v>
      </c>
      <c r="E34" s="25">
        <v>1138910</v>
      </c>
      <c r="F34" s="24" t="s">
        <v>152</v>
      </c>
      <c r="G34" s="24">
        <v>324</v>
      </c>
    </row>
    <row r="35" spans="1:7" ht="26.25" customHeight="1">
      <c r="A35" s="23" t="s">
        <v>153</v>
      </c>
      <c r="B35" s="23" t="s">
        <v>92</v>
      </c>
      <c r="C35" s="24" t="s">
        <v>154</v>
      </c>
      <c r="D35" s="25">
        <v>52573973</v>
      </c>
      <c r="E35" s="25">
        <v>580367</v>
      </c>
      <c r="F35" s="24" t="s">
        <v>155</v>
      </c>
      <c r="G35" s="24">
        <v>96</v>
      </c>
    </row>
    <row r="36" spans="1:7" ht="26.25" customHeight="1">
      <c r="A36" s="23" t="s">
        <v>156</v>
      </c>
      <c r="B36" s="23" t="s">
        <v>98</v>
      </c>
      <c r="C36" s="24" t="s">
        <v>102</v>
      </c>
      <c r="D36" s="25">
        <v>47076781</v>
      </c>
      <c r="E36" s="25">
        <v>505370</v>
      </c>
      <c r="F36" s="24" t="s">
        <v>130</v>
      </c>
      <c r="G36" s="25">
        <v>1394</v>
      </c>
    </row>
    <row r="37" spans="1:7" ht="26.25" customHeight="1"/>
    <row r="38" spans="1:7" ht="26.25" customHeight="1"/>
    <row r="39" spans="1:7" ht="26.25" customHeight="1"/>
    <row r="40" spans="1:7" ht="26.25" customHeight="1"/>
    <row r="41" spans="1:7" ht="26.25" customHeight="1"/>
    <row r="42" spans="1:7" ht="26.25" customHeight="1"/>
    <row r="43" spans="1:7" ht="26.25" customHeight="1"/>
    <row r="44" spans="1:7" ht="26.25" customHeight="1"/>
    <row r="45" spans="1:7" ht="26.25" customHeight="1"/>
    <row r="46" spans="1:7" ht="26.25" customHeight="1"/>
    <row r="47" spans="1:7" ht="26.25" customHeight="1"/>
    <row r="48" spans="1:7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24" zoomScale="130" zoomScaleNormal="130" workbookViewId="0">
      <selection activeCell="E15" sqref="E15"/>
    </sheetView>
  </sheetViews>
  <sheetFormatPr defaultColWidth="7.19921875" defaultRowHeight="15" customHeight="1"/>
  <cols>
    <col min="1" max="1" width="13.9296875" customWidth="1"/>
    <col min="2" max="2" width="11.6640625" customWidth="1"/>
    <col min="3" max="3" width="13.1328125" customWidth="1"/>
    <col min="4" max="4" width="7" bestFit="1" customWidth="1"/>
    <col min="5" max="5" width="20.796875" bestFit="1" customWidth="1"/>
    <col min="6" max="6" width="25.46484375" bestFit="1" customWidth="1"/>
    <col min="7" max="26" width="8.33203125" customWidth="1"/>
  </cols>
  <sheetData>
    <row r="1" spans="1:6" ht="26.25" customHeight="1">
      <c r="A1" s="15" t="s">
        <v>157</v>
      </c>
      <c r="B1" s="2"/>
      <c r="C1" s="2"/>
      <c r="D1" s="2"/>
    </row>
    <row r="2" spans="1:6" ht="26.25" customHeight="1">
      <c r="A2" s="2"/>
      <c r="B2" s="2"/>
      <c r="C2" s="2"/>
      <c r="D2" s="2"/>
    </row>
    <row r="3" spans="1:6" ht="26.25" customHeight="1">
      <c r="A3" s="26" t="s">
        <v>158</v>
      </c>
      <c r="B3" s="27" t="s">
        <v>159</v>
      </c>
      <c r="C3" s="28" t="s">
        <v>160</v>
      </c>
      <c r="D3" s="2"/>
    </row>
    <row r="4" spans="1:6" ht="26.25" customHeight="1">
      <c r="A4" s="29" t="s">
        <v>161</v>
      </c>
      <c r="B4" s="30" t="s">
        <v>162</v>
      </c>
      <c r="C4" s="31">
        <v>18</v>
      </c>
      <c r="D4" s="2"/>
    </row>
    <row r="5" spans="1:6" ht="26.25" customHeight="1">
      <c r="A5" s="29" t="s">
        <v>163</v>
      </c>
      <c r="B5" s="30" t="s">
        <v>164</v>
      </c>
      <c r="C5" s="31">
        <v>18</v>
      </c>
      <c r="D5" s="2"/>
    </row>
    <row r="6" spans="1:6" ht="26.25" customHeight="1">
      <c r="A6" s="29" t="s">
        <v>165</v>
      </c>
      <c r="B6" s="30" t="s">
        <v>166</v>
      </c>
      <c r="C6" s="31">
        <v>18</v>
      </c>
      <c r="D6" s="2"/>
    </row>
    <row r="7" spans="1:6" ht="26.25" customHeight="1">
      <c r="A7" s="29" t="s">
        <v>167</v>
      </c>
      <c r="B7" s="30" t="s">
        <v>168</v>
      </c>
      <c r="C7" s="31">
        <v>17</v>
      </c>
      <c r="D7" s="2"/>
    </row>
    <row r="8" spans="1:6" ht="26.25" customHeight="1">
      <c r="A8" s="29" t="s">
        <v>169</v>
      </c>
      <c r="B8" s="30" t="s">
        <v>166</v>
      </c>
      <c r="C8" s="31">
        <v>17</v>
      </c>
      <c r="D8" s="2"/>
    </row>
    <row r="9" spans="1:6" ht="26.25" customHeight="1">
      <c r="A9" s="29" t="s">
        <v>170</v>
      </c>
      <c r="B9" s="30" t="s">
        <v>171</v>
      </c>
      <c r="C9" s="31">
        <v>15</v>
      </c>
      <c r="D9" s="2"/>
    </row>
    <row r="10" spans="1:6" ht="26.25" customHeight="1">
      <c r="A10" s="29" t="s">
        <v>172</v>
      </c>
      <c r="B10" s="30" t="s">
        <v>173</v>
      </c>
      <c r="C10" s="31">
        <v>14</v>
      </c>
      <c r="D10" s="2"/>
    </row>
    <row r="11" spans="1:6" ht="26.25" customHeight="1">
      <c r="A11" s="29" t="s">
        <v>174</v>
      </c>
      <c r="B11" s="30" t="s">
        <v>164</v>
      </c>
      <c r="C11" s="31">
        <v>14</v>
      </c>
      <c r="D11" s="2"/>
    </row>
    <row r="12" spans="1:6" ht="26.25" customHeight="1">
      <c r="A12" s="29" t="s">
        <v>175</v>
      </c>
      <c r="B12" s="30" t="s">
        <v>173</v>
      </c>
      <c r="C12" s="31">
        <v>14</v>
      </c>
      <c r="D12" s="2"/>
    </row>
    <row r="13" spans="1:6" ht="26.25" customHeight="1" thickBot="1">
      <c r="A13" s="32" t="s">
        <v>176</v>
      </c>
      <c r="B13" s="33" t="s">
        <v>177</v>
      </c>
      <c r="C13" s="34">
        <v>14</v>
      </c>
      <c r="D13" s="2"/>
    </row>
    <row r="14" spans="1:6" ht="26.25" customHeight="1">
      <c r="A14" s="35"/>
      <c r="B14" s="35"/>
      <c r="C14" s="35"/>
      <c r="D14" s="2"/>
    </row>
    <row r="15" spans="1:6" ht="26.25" customHeight="1">
      <c r="A15" s="36" t="s">
        <v>178</v>
      </c>
      <c r="B15" s="35"/>
      <c r="C15" s="35"/>
      <c r="D15" s="2"/>
    </row>
    <row r="16" spans="1:6" ht="26.25" customHeight="1">
      <c r="A16" s="37" t="s">
        <v>179</v>
      </c>
      <c r="B16" s="2"/>
      <c r="C16" s="2"/>
      <c r="D16" s="2"/>
      <c r="E16" s="98" t="str">
        <f ca="1">_xlfn.FORMULATEXT(B19)</f>
        <v>=COUNTIF(B4:B13,A19)</v>
      </c>
      <c r="F16" s="98" t="str">
        <f ca="1">_xlfn.FORMULATEXT(C19)</f>
        <v>=SUMIF(B4:C13,A19,C4:C13)</v>
      </c>
    </row>
    <row r="17" spans="1:6" ht="26.25" customHeight="1" thickBot="1">
      <c r="A17" s="2"/>
      <c r="B17" s="2"/>
      <c r="C17" s="2"/>
      <c r="D17" s="2"/>
      <c r="E17" s="98" t="str">
        <f ca="1">_xlfn.FORMULATEXT(B20)</f>
        <v>=COUNTIF(B5:B14,A20)</v>
      </c>
      <c r="F17" s="98" t="str">
        <f ca="1">_xlfn.FORMULATEXT(C20)</f>
        <v>=SUMIF(B5:C14,A20,C5:C14)</v>
      </c>
    </row>
    <row r="18" spans="1:6" ht="26.25" customHeight="1" thickBot="1">
      <c r="A18" s="97" t="s">
        <v>159</v>
      </c>
      <c r="B18" s="96" t="s">
        <v>180</v>
      </c>
      <c r="C18" s="91" t="s">
        <v>181</v>
      </c>
      <c r="D18" s="2"/>
    </row>
    <row r="19" spans="1:6" ht="26.25" customHeight="1" thickBot="1">
      <c r="A19" s="93" t="s">
        <v>166</v>
      </c>
      <c r="B19" s="92">
        <f>COUNTIF(B4:B13,A19)</f>
        <v>2</v>
      </c>
      <c r="C19" s="95">
        <f ca="1">SUMIF(B4:C13,A19,C4:C13)</f>
        <v>35</v>
      </c>
      <c r="D19" s="2"/>
    </row>
    <row r="20" spans="1:6" ht="26.25" customHeight="1" thickBot="1">
      <c r="A20" s="93" t="s">
        <v>164</v>
      </c>
      <c r="B20" s="94">
        <f>COUNTIF(B5:B14,A20)</f>
        <v>2</v>
      </c>
      <c r="C20" s="95">
        <f ca="1">SUMIF(B5:C14,A20,C5:C14)</f>
        <v>32</v>
      </c>
      <c r="D20" s="2"/>
    </row>
    <row r="21" spans="1:6" ht="26.25" customHeight="1">
      <c r="A21" s="2"/>
      <c r="B21" s="2"/>
      <c r="C21" s="2"/>
      <c r="D21" s="2"/>
    </row>
    <row r="22" spans="1:6" ht="26.25" customHeight="1">
      <c r="A22" s="36" t="s">
        <v>182</v>
      </c>
      <c r="B22" s="2"/>
      <c r="C22" s="2"/>
      <c r="D22" s="2"/>
    </row>
    <row r="23" spans="1:6" ht="26.25" customHeight="1">
      <c r="A23" s="37" t="s">
        <v>183</v>
      </c>
      <c r="B23" s="2"/>
      <c r="C23" s="2"/>
      <c r="D23" s="2"/>
    </row>
    <row r="24" spans="1:6" ht="26.25" customHeight="1" thickBot="1">
      <c r="A24" s="2"/>
      <c r="B24" s="2"/>
      <c r="C24" s="2"/>
      <c r="D24" s="2"/>
    </row>
    <row r="25" spans="1:6" ht="26.25" customHeight="1">
      <c r="A25" s="38" t="s">
        <v>184</v>
      </c>
      <c r="B25" s="39" t="s">
        <v>185</v>
      </c>
      <c r="C25" s="2"/>
      <c r="D25" s="85" t="s">
        <v>185</v>
      </c>
      <c r="E25" s="86" t="s">
        <v>184</v>
      </c>
    </row>
    <row r="26" spans="1:6" ht="26.25" customHeight="1">
      <c r="A26" s="40">
        <v>26240</v>
      </c>
      <c r="B26" s="41" t="s">
        <v>186</v>
      </c>
      <c r="C26" s="2"/>
      <c r="D26" s="87" t="s">
        <v>186</v>
      </c>
      <c r="E26" s="88">
        <v>26240</v>
      </c>
    </row>
    <row r="27" spans="1:6" ht="26.25" customHeight="1">
      <c r="A27" s="40">
        <v>29203</v>
      </c>
      <c r="B27" s="41" t="s">
        <v>187</v>
      </c>
      <c r="C27" s="2"/>
      <c r="D27" s="87" t="s">
        <v>187</v>
      </c>
      <c r="E27" s="88">
        <v>29203</v>
      </c>
    </row>
    <row r="28" spans="1:6" ht="26.25" customHeight="1">
      <c r="A28" s="40">
        <v>27041</v>
      </c>
      <c r="B28" s="41" t="s">
        <v>188</v>
      </c>
      <c r="C28" s="2"/>
      <c r="D28" s="87" t="s">
        <v>188</v>
      </c>
      <c r="E28" s="88">
        <v>27041</v>
      </c>
    </row>
    <row r="29" spans="1:6" ht="26.25" customHeight="1">
      <c r="A29" s="40">
        <v>27493</v>
      </c>
      <c r="B29" s="41" t="s">
        <v>189</v>
      </c>
      <c r="C29" s="2"/>
      <c r="D29" s="87" t="s">
        <v>189</v>
      </c>
      <c r="E29" s="88">
        <v>27493</v>
      </c>
    </row>
    <row r="30" spans="1:6" ht="26.25" customHeight="1" thickBot="1">
      <c r="A30" s="42">
        <v>25793</v>
      </c>
      <c r="B30" s="43" t="s">
        <v>190</v>
      </c>
      <c r="C30" s="2"/>
      <c r="D30" s="89" t="s">
        <v>190</v>
      </c>
      <c r="E30" s="90">
        <v>25793</v>
      </c>
    </row>
    <row r="31" spans="1:6" ht="26.25" customHeight="1" thickBot="1">
      <c r="A31" s="2"/>
      <c r="B31" s="2"/>
      <c r="C31" s="2"/>
      <c r="D31" s="2"/>
    </row>
    <row r="32" spans="1:6" ht="26.25" customHeight="1">
      <c r="A32" s="44" t="s">
        <v>158</v>
      </c>
      <c r="B32" s="45" t="s">
        <v>184</v>
      </c>
      <c r="C32" s="46" t="s">
        <v>5</v>
      </c>
      <c r="D32" s="46" t="s">
        <v>5</v>
      </c>
    </row>
    <row r="33" spans="1:4" ht="26.25" customHeight="1">
      <c r="A33" s="29" t="s">
        <v>187</v>
      </c>
      <c r="B33" s="75">
        <f>_xlfn.XLOOKUP(A33,D26:D30,E26:E30)</f>
        <v>29203</v>
      </c>
    </row>
    <row r="34" spans="1:4" ht="26.25" customHeight="1">
      <c r="A34" s="47" t="s">
        <v>189</v>
      </c>
      <c r="B34" s="74">
        <f>_xlfn.XLOOKUP(A34,D26:D30,E26:E30)</f>
        <v>27493</v>
      </c>
    </row>
    <row r="35" spans="1:4" ht="26.25" customHeight="1">
      <c r="A35" s="2"/>
      <c r="B35" s="2"/>
      <c r="C35" s="2"/>
      <c r="D35" s="2"/>
    </row>
    <row r="36" spans="1:4" ht="26.25" customHeight="1"/>
    <row r="37" spans="1:4" ht="26.25" customHeight="1"/>
    <row r="38" spans="1:4" ht="26.25" customHeight="1"/>
    <row r="39" spans="1:4" ht="26.25" customHeight="1"/>
    <row r="40" spans="1:4" ht="26.25" customHeight="1"/>
    <row r="41" spans="1:4" ht="26.25" customHeight="1"/>
    <row r="42" spans="1:4" ht="26.25" customHeight="1"/>
    <row r="43" spans="1:4" ht="26.25" customHeight="1"/>
    <row r="44" spans="1:4" ht="26.25" customHeight="1"/>
    <row r="45" spans="1:4" ht="26.25" customHeight="1"/>
    <row r="46" spans="1:4" ht="26.25" customHeight="1"/>
    <row r="47" spans="1:4" ht="26.25" customHeight="1"/>
    <row r="48" spans="1:4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Normal="100" workbookViewId="0">
      <selection activeCell="E32" sqref="E32"/>
    </sheetView>
  </sheetViews>
  <sheetFormatPr defaultColWidth="7.19921875" defaultRowHeight="15" customHeight="1"/>
  <cols>
    <col min="1" max="1" width="1.53125" customWidth="1"/>
    <col min="2" max="4" width="9.1328125" customWidth="1"/>
    <col min="5" max="5" width="39.6640625" customWidth="1"/>
    <col min="6" max="8" width="9.1328125" customWidth="1"/>
    <col min="9" max="26" width="8.33203125" customWidth="1"/>
  </cols>
  <sheetData>
    <row r="1" spans="1:26" ht="14.25" customHeight="1">
      <c r="A1" s="48" t="s">
        <v>191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4.2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4.25" customHeight="1">
      <c r="A3" s="76" t="s">
        <v>192</v>
      </c>
      <c r="B3" s="77"/>
      <c r="C3" s="77"/>
      <c r="D3" s="77"/>
      <c r="E3" s="77"/>
      <c r="F3" s="77"/>
      <c r="G3" s="77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>
      <c r="A5" s="78" t="s">
        <v>193</v>
      </c>
      <c r="B5" s="77"/>
      <c r="C5" s="77"/>
      <c r="D5" s="77"/>
      <c r="E5" s="77"/>
      <c r="F5" s="77"/>
      <c r="G5" s="77"/>
      <c r="H5" s="77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>
      <c r="A7" s="78" t="s">
        <v>194</v>
      </c>
      <c r="B7" s="77"/>
      <c r="C7" s="77"/>
      <c r="D7" s="77"/>
      <c r="E7" s="77"/>
      <c r="F7" s="77"/>
      <c r="G7" s="77"/>
      <c r="H7" s="77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4.2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4.25" customHeight="1">
      <c r="A10" s="48" t="s">
        <v>195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4.2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4.25" customHeight="1">
      <c r="A12" s="49"/>
      <c r="B12" s="49"/>
      <c r="C12" s="79" t="s">
        <v>223</v>
      </c>
      <c r="D12" s="80"/>
      <c r="E12" s="81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4.25" customHeight="1">
      <c r="A13" s="49"/>
      <c r="B13" s="49"/>
      <c r="C13" s="82"/>
      <c r="D13" s="83"/>
      <c r="E13" s="84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4.2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4.2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4.2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4.2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4.2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4.2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4.2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4.2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4.2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4.2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4.2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4.2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4.2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4.2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4.2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4.2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4.2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4.2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4.2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4.2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4.2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4.2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4.2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4.2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4.2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4.2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4.2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4.2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4.2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4.2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4.2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4.2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4.2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4.2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4.2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4.2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4.2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4.2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4.2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4.2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4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4.2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4.2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4.2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4.2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4.2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4.2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4.2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4.2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4.2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4.2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4.2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4.2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4.2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4.2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4.2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4.2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4.2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4.2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4.2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4.2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4.2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4.2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4.2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4.2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4.2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4.2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4.2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4.2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4.2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4.2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4.2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4.2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4.2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4.2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4.2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4.2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4.2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4.2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4.2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4.2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4.2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4.2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4.2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4.2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4.2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4.2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4.2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4.2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4.2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4.2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4.2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4.2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4.2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4.2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4.2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4.2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4.2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4.2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4.2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4.2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4.2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4.2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4.2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4.2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4.2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4.2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4.2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4.2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4.2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4.2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4.2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4.2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4.2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4.2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4.2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4.2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4.2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4.2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4.2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4.2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4.2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4.2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4.2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4.2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4.2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4.2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4.2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4.2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4.2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4.2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4.2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4.2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4.2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4.2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4.2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4.2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4.2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4.2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4.2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4.2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4.2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4.2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4.2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4.2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4.2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4.2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4.2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4.2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4.2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4.2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4.2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4.2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4.2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4.2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4.2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4.2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4.2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4.2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4.2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4.2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4.2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4.2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4.2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4.2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4.2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4.2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4.2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4.2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4.2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4.2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4.2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4.2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4.2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4.2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4.2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4.2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4.2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4.2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4.2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4.2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4.2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4.2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4.2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4.2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4.2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4.2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4.2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4.2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4.2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4.2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4.2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4.2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4.2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4.2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4.2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4.2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4.2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4.2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4.2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4.2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4.2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4.2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4.2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4.2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4.2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4.2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4.2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4.2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4.2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4.2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4.2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4.2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4.2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4.2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4.2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4.2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4.2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4.2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4.2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4.2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4.2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4.2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4.2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4.2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4.2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4.2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4.2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4.2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4.2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4.2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4.2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4.2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4.2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4.2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4.2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4.2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4.2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4.2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4.2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4.2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4.2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4.2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4.2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4.2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4.2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4.2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4.2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4.2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4.2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4.2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4.2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4.2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4.2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4.2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4.2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4.2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4.2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4.2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4.2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4.2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4.2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4.2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4.2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4.2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4.2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4.2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4.2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4.2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4.2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4.2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4.2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4.2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4.2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4.2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4.2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4.2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4.2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4.2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4.2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4.2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4.2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4.2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4.2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4.2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4.2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4.2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4.2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4.2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4.2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4.2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4.2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4.2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4.2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4.2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4.2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4.2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4.2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4.2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4.2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4.2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4.2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4.2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4.2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4.2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4.2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4.2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4.2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4.2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4.2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4.2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4.2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4.2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4.2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4.2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4.2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4.2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4.2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4.2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4.2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4.2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4.2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4.2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4.2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4.2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4.2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4.2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4.2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4.2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4.2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4.2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4.2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4.2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4.2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4.2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4.2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4.2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4.2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4.2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4.2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4.2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4.2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4.2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4.2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4.2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4.2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4.2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4.2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4.2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4.2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4.2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4.2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4.2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4.2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4.2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4.2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4.2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4.2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4.2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4.2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4.2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4.2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4.2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4.2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4.2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4.2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4.2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4.2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4.2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4.2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4.2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4.2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4.2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4.2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4.2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4.2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4.2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4.2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4.2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4.2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4.2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4.2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4.2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4.2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4.2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4.2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4.2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4.2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4.2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4.2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4.2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4.2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4.2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4.2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4.2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4.2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4.2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4.2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4.2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4.2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4.2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4.2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4.2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4.2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4.2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4.2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4.2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4.2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4.2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4.2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4.2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4.2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4.2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4.2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4.2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4.2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4.2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4.2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4.2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4.2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4.2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4.2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4.2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4.2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4.2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4.2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4.2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4.2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4.2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4.2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4.2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4.2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4.2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4.2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4.2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4.2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4.2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4.2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4.2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4.2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4.2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4.2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4.2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4.2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4.2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4.2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4.2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4.2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4.2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4.2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4.2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4.2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4.2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4.2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4.2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4.2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4.2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4.2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4.2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4.2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4.2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4.2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4.2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4.2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4.2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4.2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4.2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4.2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4.2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4.2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4.2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4.2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4.2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4.2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4.2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4.2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4.2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4.2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4.2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4.2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4.2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4.2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4.2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4.2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4.2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4.2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4.2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4.2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4.2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4.2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4.2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4.2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4.2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4.2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4.2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4.2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4.2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4.2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4.2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4.2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4.2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4.2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4.2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4.2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4.2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4.2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4.2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4.2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4.2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4.2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4.2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4.2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4.2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4.2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4.2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4.2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4.2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4.2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4.2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4.2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4.2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4.2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4.2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4.2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4.2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4.2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4.2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4.2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4.2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4.2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4.2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4.2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4.2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4.2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4.2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4.2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4.2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4.2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4.2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4.2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4.2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4.2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4.2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4.2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4.2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4.2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4.2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4.2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4.2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4.2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4.2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4.2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4.2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4.2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4.2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4.2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4.2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4.2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4.2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4.2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4.2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4.2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4.2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4.2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4.2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4.2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4.2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4.2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4.2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4.2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4.2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4.2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4.2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4.2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4.2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4.2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4.2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4.2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4.2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4.2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4.2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4.2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4.2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4.2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4.2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4.2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4.2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4.2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4.2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4.2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4.2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4.2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4.2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4.2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4.2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4.2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4.2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4.2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4.2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4.2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4.2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4.2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4.2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4.2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4.2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4.2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4.2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4.2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4.2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4.2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4.2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4.2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4.2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4.2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4.2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4.2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4.2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4.2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4.2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4.2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4.2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4.2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4.2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4.2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4.2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4.2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4.2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4.2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4.2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4.2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4.2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4.2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4.2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4.2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4.2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4.2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4.2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4.2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4.2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4.2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4.2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4.2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4.2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4.2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4.2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4.2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4.2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4.2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4.2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4.2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4.2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4.2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4.2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4.2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4.2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4.2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4.2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4.2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4.2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4.2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4.2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4.2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4.2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4.2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4.2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4.2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4.2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4.2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4.2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4.2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4.2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4.2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4.2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4.2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4.2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4.2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4.2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4.2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4.2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4.2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4.2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4.2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4.2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4.2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4.2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4.2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4.2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4.2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4.2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4.2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4.2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4.2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4.2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4.2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4.2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4.2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4.2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4.2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4.2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4.2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4.2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4.2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4.2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4.2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4.2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4.2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4.2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4.2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4.2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4.2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4.2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4.2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4.2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4.2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4.2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4.2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4.2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4.2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4.2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4.2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4.2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4.2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4.2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4.2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4.2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4.2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4.2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4.2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4.2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4.2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4.2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4.2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4.2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4.2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4.2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4.2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4.2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4.2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4.2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4.2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4.2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4.2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4.2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4.2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4.2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4.2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4.2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4.2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4.2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4.2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4.2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4.2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4.2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4.2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4.2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4.2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4.2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4.2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4.2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4.2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4.2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4.2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4.2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4.2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4.2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4.2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4.2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4.2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4.2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4.2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4.2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4.2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4.2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4.2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4.2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4.2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4.2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4.2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4.2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4.2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4.2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4.2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4.2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4.2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4.2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4.2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4.2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4.2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4.2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4.2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4.2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4.2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4.2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4.2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4.2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4.2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4.2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4.2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4.2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4.2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4.2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4.2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4.2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4.2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4.2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4.2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4.2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4.2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4.2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4.2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4.2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4.2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4.2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4.2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4.2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4.2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4.2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4.2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4.2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4.2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4.2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4.2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4.2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4.2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4.2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4.2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4.2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4.2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4.2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4.2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4.2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4.2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4.2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4.2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4.2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4.2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4.2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4.2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4.2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4.2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4.2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4.2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4.2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4.2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4.2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4.2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4.2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4.2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4.2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4.2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4.2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4.2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4.2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4.2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4.2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4.2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4.2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4.2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4.2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4.2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4.2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4.2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4.2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4.2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4.2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4.2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4.2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4.2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4.2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4.2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4.2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4.2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4.2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4.2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4.2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4.2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4.2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4.2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4.2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4.2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4.2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4.2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4.2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4.2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4.2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4.2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4.2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4.2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4.2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4.2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4.2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4.2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4.2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4.2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4.2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4.2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4.2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4.2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4.2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4.2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4.2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4.2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4.2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4.2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4.2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4.2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4.2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4.2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4.2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4.2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4.2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4.2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4.2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4.2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4.2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4.2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4.2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4.2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4.2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4">
    <mergeCell ref="A3:G3"/>
    <mergeCell ref="A5:H5"/>
    <mergeCell ref="A7:H7"/>
    <mergeCell ref="C12:E1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3C17-9585-4129-9BF3-FA652487BAE3}">
  <dimension ref="A1:I25"/>
  <sheetViews>
    <sheetView zoomScaleNormal="100" workbookViewId="0">
      <selection activeCell="H12" sqref="H12"/>
    </sheetView>
  </sheetViews>
  <sheetFormatPr defaultRowHeight="25.5"/>
  <cols>
    <col min="1" max="1" width="23.6640625" bestFit="1" customWidth="1"/>
    <col min="2" max="2" width="13.46484375" customWidth="1"/>
    <col min="3" max="3" width="9.19921875" customWidth="1"/>
    <col min="4" max="4" width="9.46484375" customWidth="1"/>
    <col min="5" max="5" width="8.46484375" bestFit="1" customWidth="1"/>
    <col min="6" max="6" width="8.86328125" customWidth="1"/>
    <col min="7" max="7" width="8.46484375" bestFit="1" customWidth="1"/>
    <col min="8" max="8" width="13.86328125" customWidth="1"/>
    <col min="9" max="9" width="8.46484375" bestFit="1" customWidth="1"/>
    <col min="10" max="10" width="11.73046875" bestFit="1" customWidth="1"/>
    <col min="11" max="89" width="5.73046875" bestFit="1" customWidth="1"/>
    <col min="90" max="513" width="6.73046875" bestFit="1" customWidth="1"/>
    <col min="514" max="514" width="10.1328125" bestFit="1" customWidth="1"/>
  </cols>
  <sheetData>
    <row r="1" spans="1:9">
      <c r="A1" s="66" t="s">
        <v>197</v>
      </c>
      <c r="B1" s="65" t="s">
        <v>221</v>
      </c>
    </row>
    <row r="2" spans="1:9">
      <c r="A2" s="62" t="s">
        <v>209</v>
      </c>
      <c r="B2" s="71">
        <v>26228053</v>
      </c>
    </row>
    <row r="3" spans="1:9">
      <c r="A3" s="67" t="s">
        <v>211</v>
      </c>
      <c r="B3" s="72">
        <v>21879140</v>
      </c>
    </row>
    <row r="4" spans="1:9">
      <c r="A4" s="67" t="s">
        <v>218</v>
      </c>
      <c r="B4" s="72">
        <v>18917193</v>
      </c>
      <c r="D4" s="108" t="s">
        <v>224</v>
      </c>
      <c r="E4" s="108"/>
      <c r="F4" s="108"/>
    </row>
    <row r="5" spans="1:9">
      <c r="A5" s="67" t="s">
        <v>205</v>
      </c>
      <c r="B5" s="72">
        <v>14434763</v>
      </c>
      <c r="D5" s="108"/>
      <c r="E5" s="108"/>
      <c r="F5" s="108"/>
    </row>
    <row r="6" spans="1:9">
      <c r="A6" s="67" t="s">
        <v>215</v>
      </c>
      <c r="B6" s="72">
        <v>7071649</v>
      </c>
    </row>
    <row r="7" spans="1:9">
      <c r="A7" s="67" t="s">
        <v>212</v>
      </c>
      <c r="B7" s="72">
        <v>4056600</v>
      </c>
    </row>
    <row r="8" spans="1:9">
      <c r="A8" s="67" t="s">
        <v>220</v>
      </c>
      <c r="B8" s="72">
        <v>1289145</v>
      </c>
    </row>
    <row r="9" spans="1:9">
      <c r="A9" s="70" t="s">
        <v>29</v>
      </c>
      <c r="B9" s="73">
        <v>350000</v>
      </c>
    </row>
    <row r="11" spans="1:9">
      <c r="D11" s="108" t="s">
        <v>225</v>
      </c>
      <c r="E11" s="108"/>
      <c r="F11" s="108"/>
    </row>
    <row r="12" spans="1:9">
      <c r="D12" s="108"/>
      <c r="E12" s="108"/>
      <c r="F12" s="108"/>
    </row>
    <row r="15" spans="1:9">
      <c r="A15" s="66" t="s">
        <v>222</v>
      </c>
      <c r="B15" s="66" t="s">
        <v>197</v>
      </c>
      <c r="C15" s="63"/>
      <c r="D15" s="63"/>
      <c r="E15" s="63"/>
      <c r="F15" s="63"/>
      <c r="G15" s="63"/>
      <c r="H15" s="63"/>
      <c r="I15" s="64"/>
    </row>
    <row r="16" spans="1:9">
      <c r="A16" s="66" t="s">
        <v>198</v>
      </c>
      <c r="B16" s="62" t="s">
        <v>29</v>
      </c>
      <c r="C16" s="68" t="s">
        <v>212</v>
      </c>
      <c r="D16" s="68" t="s">
        <v>215</v>
      </c>
      <c r="E16" s="68" t="s">
        <v>218</v>
      </c>
      <c r="F16" s="68" t="s">
        <v>211</v>
      </c>
      <c r="G16" s="68" t="s">
        <v>205</v>
      </c>
      <c r="H16" s="68" t="s">
        <v>209</v>
      </c>
      <c r="I16" s="69" t="s">
        <v>220</v>
      </c>
    </row>
    <row r="17" spans="1:9">
      <c r="A17" s="62" t="s">
        <v>217</v>
      </c>
      <c r="B17" s="99"/>
      <c r="C17" s="100">
        <v>293469</v>
      </c>
      <c r="D17" s="100">
        <v>77905.461538461532</v>
      </c>
      <c r="E17" s="100">
        <v>198769.18181818182</v>
      </c>
      <c r="F17" s="100">
        <v>262674</v>
      </c>
      <c r="G17" s="100">
        <v>121982.45454545454</v>
      </c>
      <c r="H17" s="100">
        <v>237629.88235294117</v>
      </c>
      <c r="I17" s="101"/>
    </row>
    <row r="18" spans="1:9">
      <c r="A18" s="67" t="s">
        <v>214</v>
      </c>
      <c r="B18" s="102"/>
      <c r="C18" s="103">
        <v>292891</v>
      </c>
      <c r="D18" s="103">
        <v>84278</v>
      </c>
      <c r="E18" s="103">
        <v>195433.8</v>
      </c>
      <c r="F18" s="103">
        <v>261352</v>
      </c>
      <c r="G18" s="103">
        <v>123560.72222222222</v>
      </c>
      <c r="H18" s="103">
        <v>237551.5</v>
      </c>
      <c r="I18" s="104"/>
    </row>
    <row r="19" spans="1:9">
      <c r="A19" s="67" t="s">
        <v>216</v>
      </c>
      <c r="B19" s="102"/>
      <c r="C19" s="103">
        <v>290949</v>
      </c>
      <c r="D19" s="103">
        <v>83510.166666666672</v>
      </c>
      <c r="E19" s="103">
        <v>195693.27272727274</v>
      </c>
      <c r="F19" s="103">
        <v>263958.41666666669</v>
      </c>
      <c r="G19" s="103">
        <v>123004.1875</v>
      </c>
      <c r="H19" s="103">
        <v>241511.42857142858</v>
      </c>
      <c r="I19" s="104"/>
    </row>
    <row r="20" spans="1:9">
      <c r="A20" s="67" t="s">
        <v>213</v>
      </c>
      <c r="B20" s="102"/>
      <c r="C20" s="103">
        <v>290377</v>
      </c>
      <c r="D20" s="103">
        <v>82273.100000000006</v>
      </c>
      <c r="E20" s="103">
        <v>191081.07142857142</v>
      </c>
      <c r="F20" s="103">
        <v>259439.2</v>
      </c>
      <c r="G20" s="103">
        <v>121194.71428571429</v>
      </c>
      <c r="H20" s="103">
        <v>233565.66666666666</v>
      </c>
      <c r="I20" s="104">
        <v>325389</v>
      </c>
    </row>
    <row r="21" spans="1:9">
      <c r="A21" s="67" t="s">
        <v>19</v>
      </c>
      <c r="B21" s="102"/>
      <c r="C21" s="103">
        <v>290212.75</v>
      </c>
      <c r="D21" s="103">
        <v>82433.78571428571</v>
      </c>
      <c r="E21" s="103">
        <v>192241.54545454544</v>
      </c>
      <c r="F21" s="103">
        <v>262550.08333333331</v>
      </c>
      <c r="G21" s="103">
        <v>125963</v>
      </c>
      <c r="H21" s="103">
        <v>237768.2</v>
      </c>
      <c r="I21" s="104">
        <v>320142</v>
      </c>
    </row>
    <row r="22" spans="1:9">
      <c r="A22" s="67" t="s">
        <v>210</v>
      </c>
      <c r="B22" s="102"/>
      <c r="C22" s="103">
        <v>286684.25</v>
      </c>
      <c r="D22" s="103">
        <v>74729.545454545456</v>
      </c>
      <c r="E22" s="103">
        <v>194867.57142857142</v>
      </c>
      <c r="F22" s="103">
        <v>265638.3125</v>
      </c>
      <c r="G22" s="103">
        <v>127973.21428571429</v>
      </c>
      <c r="H22" s="103">
        <v>232037.61538461538</v>
      </c>
      <c r="I22" s="104">
        <v>315486</v>
      </c>
    </row>
    <row r="23" spans="1:9">
      <c r="A23" s="67" t="s">
        <v>206</v>
      </c>
      <c r="B23" s="102"/>
      <c r="C23" s="103"/>
      <c r="D23" s="103">
        <v>79358.21428571429</v>
      </c>
      <c r="E23" s="103">
        <v>194635.09090909091</v>
      </c>
      <c r="F23" s="103">
        <v>267707.44444444444</v>
      </c>
      <c r="G23" s="103">
        <v>132954</v>
      </c>
      <c r="H23" s="103">
        <v>237290.76923076922</v>
      </c>
      <c r="I23" s="104"/>
    </row>
    <row r="24" spans="1:9">
      <c r="A24" s="67" t="s">
        <v>29</v>
      </c>
      <c r="B24" s="102">
        <v>350000</v>
      </c>
      <c r="C24" s="103"/>
      <c r="D24" s="103"/>
      <c r="E24" s="103"/>
      <c r="F24" s="103"/>
      <c r="G24" s="103"/>
      <c r="H24" s="103"/>
      <c r="I24" s="104"/>
    </row>
    <row r="25" spans="1:9">
      <c r="A25" s="70" t="s">
        <v>219</v>
      </c>
      <c r="B25" s="105"/>
      <c r="C25" s="106"/>
      <c r="D25" s="106">
        <v>78781.333333333328</v>
      </c>
      <c r="E25" s="106">
        <v>197656.26666666666</v>
      </c>
      <c r="F25" s="106">
        <v>262668.18181818182</v>
      </c>
      <c r="G25" s="106">
        <v>128894.30769230769</v>
      </c>
      <c r="H25" s="106">
        <v>235339.23529411765</v>
      </c>
      <c r="I25" s="107">
        <v>328128</v>
      </c>
    </row>
  </sheetData>
  <mergeCells count="2">
    <mergeCell ref="D4:F5"/>
    <mergeCell ref="D11:F12"/>
  </mergeCells>
  <conditionalFormatting pivot="1" sqref="B2:B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:C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17:D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7:E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17:F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7:B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7:G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17:H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17:I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D494" workbookViewId="0">
      <selection activeCell="K499" sqref="K499"/>
    </sheetView>
  </sheetViews>
  <sheetFormatPr defaultColWidth="7.19921875" defaultRowHeight="15" customHeight="1"/>
  <cols>
    <col min="1" max="1" width="6" bestFit="1" customWidth="1"/>
    <col min="2" max="2" width="7.265625" bestFit="1" customWidth="1"/>
    <col min="3" max="3" width="11.6640625" bestFit="1" customWidth="1"/>
    <col min="4" max="4" width="13.6640625" bestFit="1" customWidth="1"/>
    <col min="5" max="5" width="7" bestFit="1" customWidth="1"/>
    <col min="6" max="6" width="15.73046875" customWidth="1"/>
    <col min="7" max="7" width="24.53125" customWidth="1"/>
    <col min="8" max="8" width="16.46484375" customWidth="1"/>
    <col min="9" max="9" width="18.265625" customWidth="1"/>
    <col min="10" max="26" width="8.33203125" customWidth="1"/>
  </cols>
  <sheetData>
    <row r="1" spans="1:26" ht="26.25" customHeight="1">
      <c r="A1" s="51" t="s">
        <v>196</v>
      </c>
      <c r="B1" s="51" t="s">
        <v>197</v>
      </c>
      <c r="C1" s="51" t="s">
        <v>198</v>
      </c>
      <c r="D1" s="52" t="s">
        <v>199</v>
      </c>
      <c r="E1" s="51" t="s">
        <v>200</v>
      </c>
      <c r="F1" s="51" t="s">
        <v>201</v>
      </c>
      <c r="G1" s="51" t="s">
        <v>202</v>
      </c>
      <c r="H1" s="51" t="s">
        <v>203</v>
      </c>
      <c r="I1" s="51" t="s">
        <v>204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26.25" customHeight="1">
      <c r="A2" s="51">
        <v>1</v>
      </c>
      <c r="B2" s="51" t="s">
        <v>205</v>
      </c>
      <c r="C2" s="51" t="s">
        <v>206</v>
      </c>
      <c r="D2" s="52">
        <v>0.37</v>
      </c>
      <c r="E2" s="51">
        <v>0</v>
      </c>
      <c r="F2" s="51">
        <v>141193</v>
      </c>
      <c r="G2" s="51" t="s">
        <v>207</v>
      </c>
      <c r="H2" s="51" t="s">
        <v>208</v>
      </c>
      <c r="I2" s="54">
        <v>43879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26.25" customHeight="1">
      <c r="A3" s="51">
        <v>2</v>
      </c>
      <c r="B3" s="51" t="s">
        <v>209</v>
      </c>
      <c r="C3" s="51" t="s">
        <v>210</v>
      </c>
      <c r="D3" s="52">
        <v>0.52</v>
      </c>
      <c r="E3" s="51">
        <v>3</v>
      </c>
      <c r="F3" s="51">
        <v>236495</v>
      </c>
      <c r="G3" s="51" t="s">
        <v>208</v>
      </c>
      <c r="H3" s="51" t="s">
        <v>208</v>
      </c>
      <c r="I3" s="54">
        <v>43583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26.25" customHeight="1">
      <c r="A4" s="51">
        <v>3</v>
      </c>
      <c r="B4" s="51" t="s">
        <v>211</v>
      </c>
      <c r="C4" s="51" t="s">
        <v>206</v>
      </c>
      <c r="D4" s="52">
        <v>0.5</v>
      </c>
      <c r="E4" s="51">
        <v>3</v>
      </c>
      <c r="F4" s="51">
        <v>253259</v>
      </c>
      <c r="G4" s="51" t="s">
        <v>208</v>
      </c>
      <c r="H4" s="51" t="s">
        <v>207</v>
      </c>
      <c r="I4" s="54">
        <v>43551</v>
      </c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26.25" customHeight="1">
      <c r="A5" s="51">
        <v>4</v>
      </c>
      <c r="B5" s="51" t="s">
        <v>212</v>
      </c>
      <c r="C5" s="51" t="s">
        <v>213</v>
      </c>
      <c r="D5" s="52">
        <v>0.83</v>
      </c>
      <c r="E5" s="51">
        <v>1</v>
      </c>
      <c r="F5" s="51">
        <v>287793</v>
      </c>
      <c r="G5" s="51" t="s">
        <v>207</v>
      </c>
      <c r="H5" s="51" t="s">
        <v>207</v>
      </c>
      <c r="I5" s="54">
        <v>42887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26.25" customHeight="1">
      <c r="A6" s="51">
        <v>5</v>
      </c>
      <c r="B6" s="51" t="s">
        <v>205</v>
      </c>
      <c r="C6" s="51" t="s">
        <v>214</v>
      </c>
      <c r="D6" s="52">
        <v>0</v>
      </c>
      <c r="E6" s="51">
        <v>2</v>
      </c>
      <c r="F6" s="51">
        <v>108008</v>
      </c>
      <c r="G6" s="51" t="s">
        <v>208</v>
      </c>
      <c r="H6" s="51" t="s">
        <v>208</v>
      </c>
      <c r="I6" s="54">
        <v>43950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26.25" customHeight="1">
      <c r="A7" s="51">
        <v>6</v>
      </c>
      <c r="B7" s="51" t="s">
        <v>215</v>
      </c>
      <c r="C7" s="51" t="s">
        <v>216</v>
      </c>
      <c r="D7" s="52">
        <v>0.48</v>
      </c>
      <c r="E7" s="51">
        <v>4</v>
      </c>
      <c r="F7" s="51">
        <v>60578</v>
      </c>
      <c r="G7" s="51" t="s">
        <v>208</v>
      </c>
      <c r="H7" s="51" t="s">
        <v>207</v>
      </c>
      <c r="I7" s="54">
        <v>43807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26.25" customHeight="1">
      <c r="A8" s="51">
        <v>7</v>
      </c>
      <c r="B8" s="51" t="s">
        <v>212</v>
      </c>
      <c r="C8" s="51" t="s">
        <v>216</v>
      </c>
      <c r="D8" s="52">
        <v>0.88</v>
      </c>
      <c r="E8" s="51">
        <v>1</v>
      </c>
      <c r="F8" s="51">
        <v>286794</v>
      </c>
      <c r="G8" s="51" t="s">
        <v>207</v>
      </c>
      <c r="H8" s="51" t="s">
        <v>208</v>
      </c>
      <c r="I8" s="54">
        <v>43647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26.25" customHeight="1">
      <c r="A9" s="51">
        <v>8</v>
      </c>
      <c r="B9" s="51" t="s">
        <v>209</v>
      </c>
      <c r="C9" s="51" t="s">
        <v>19</v>
      </c>
      <c r="D9" s="52">
        <v>0.54</v>
      </c>
      <c r="E9" s="51">
        <v>2</v>
      </c>
      <c r="F9" s="51">
        <v>234369</v>
      </c>
      <c r="G9" s="51" t="s">
        <v>208</v>
      </c>
      <c r="H9" s="51" t="s">
        <v>208</v>
      </c>
      <c r="I9" s="54">
        <v>43833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26.25" customHeight="1">
      <c r="A10" s="51">
        <v>9</v>
      </c>
      <c r="B10" s="51" t="s">
        <v>215</v>
      </c>
      <c r="C10" s="51" t="s">
        <v>216</v>
      </c>
      <c r="D10" s="52">
        <v>0.63</v>
      </c>
      <c r="E10" s="51">
        <v>3</v>
      </c>
      <c r="F10" s="51">
        <v>83474</v>
      </c>
      <c r="G10" s="51" t="s">
        <v>208</v>
      </c>
      <c r="H10" s="51" t="s">
        <v>208</v>
      </c>
      <c r="I10" s="54">
        <v>43660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26.25" customHeight="1">
      <c r="A11" s="51">
        <v>10</v>
      </c>
      <c r="B11" s="51" t="s">
        <v>209</v>
      </c>
      <c r="C11" s="51" t="s">
        <v>217</v>
      </c>
      <c r="D11" s="52">
        <v>0.98</v>
      </c>
      <c r="E11" s="51">
        <v>3</v>
      </c>
      <c r="F11" s="51">
        <v>233661</v>
      </c>
      <c r="G11" s="51" t="s">
        <v>208</v>
      </c>
      <c r="H11" s="51" t="s">
        <v>207</v>
      </c>
      <c r="I11" s="54">
        <v>42946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26.25" customHeight="1">
      <c r="A12" s="51">
        <v>11</v>
      </c>
      <c r="B12" s="51" t="s">
        <v>218</v>
      </c>
      <c r="C12" s="51" t="s">
        <v>210</v>
      </c>
      <c r="D12" s="52">
        <v>0.98</v>
      </c>
      <c r="E12" s="51">
        <v>2</v>
      </c>
      <c r="F12" s="51">
        <v>207309</v>
      </c>
      <c r="G12" s="51" t="s">
        <v>208</v>
      </c>
      <c r="H12" s="51" t="s">
        <v>208</v>
      </c>
      <c r="I12" s="54">
        <v>42903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26.25" customHeight="1">
      <c r="A13" s="51">
        <v>12</v>
      </c>
      <c r="B13" s="51" t="s">
        <v>205</v>
      </c>
      <c r="C13" s="51" t="s">
        <v>19</v>
      </c>
      <c r="D13" s="52">
        <v>0.45</v>
      </c>
      <c r="E13" s="51">
        <v>4</v>
      </c>
      <c r="F13" s="51">
        <v>114883</v>
      </c>
      <c r="G13" s="51" t="s">
        <v>208</v>
      </c>
      <c r="H13" s="51" t="s">
        <v>207</v>
      </c>
      <c r="I13" s="54">
        <v>43830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26.25" customHeight="1">
      <c r="A14" s="51">
        <v>13</v>
      </c>
      <c r="B14" s="51" t="s">
        <v>205</v>
      </c>
      <c r="C14" s="51" t="s">
        <v>214</v>
      </c>
      <c r="D14" s="52">
        <v>0</v>
      </c>
      <c r="E14" s="51">
        <v>0</v>
      </c>
      <c r="F14" s="51">
        <v>101023</v>
      </c>
      <c r="G14" s="51" t="s">
        <v>208</v>
      </c>
      <c r="H14" s="51" t="s">
        <v>208</v>
      </c>
      <c r="I14" s="54">
        <v>43674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26.25" customHeight="1">
      <c r="A15" s="51">
        <v>14</v>
      </c>
      <c r="B15" s="51" t="s">
        <v>215</v>
      </c>
      <c r="C15" s="51" t="s">
        <v>216</v>
      </c>
      <c r="D15" s="52">
        <v>0.68</v>
      </c>
      <c r="E15" s="51">
        <v>3</v>
      </c>
      <c r="F15" s="51">
        <v>93128</v>
      </c>
      <c r="G15" s="51" t="s">
        <v>208</v>
      </c>
      <c r="H15" s="51" t="s">
        <v>208</v>
      </c>
      <c r="I15" s="54">
        <v>43782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26.25" customHeight="1">
      <c r="A16" s="51">
        <v>15</v>
      </c>
      <c r="B16" s="51" t="s">
        <v>218</v>
      </c>
      <c r="C16" s="51" t="s">
        <v>210</v>
      </c>
      <c r="D16" s="52">
        <v>0.98</v>
      </c>
      <c r="E16" s="51">
        <v>1</v>
      </c>
      <c r="F16" s="51">
        <v>197812</v>
      </c>
      <c r="G16" s="51" t="s">
        <v>208</v>
      </c>
      <c r="H16" s="51" t="s">
        <v>208</v>
      </c>
      <c r="I16" s="54">
        <v>43324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26.25" customHeight="1">
      <c r="A17" s="51">
        <v>16</v>
      </c>
      <c r="B17" s="51" t="s">
        <v>212</v>
      </c>
      <c r="C17" s="51" t="s">
        <v>19</v>
      </c>
      <c r="D17" s="52">
        <v>0.2</v>
      </c>
      <c r="E17" s="51">
        <v>1</v>
      </c>
      <c r="F17" s="51">
        <v>299936</v>
      </c>
      <c r="G17" s="51" t="s">
        <v>208</v>
      </c>
      <c r="H17" s="51" t="s">
        <v>208</v>
      </c>
      <c r="I17" s="54">
        <v>42969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26.25" customHeight="1">
      <c r="A18" s="51">
        <v>17</v>
      </c>
      <c r="B18" s="51" t="s">
        <v>211</v>
      </c>
      <c r="C18" s="51" t="s">
        <v>210</v>
      </c>
      <c r="D18" s="52">
        <v>0.39</v>
      </c>
      <c r="E18" s="51">
        <v>0</v>
      </c>
      <c r="F18" s="51">
        <v>271743</v>
      </c>
      <c r="G18" s="51" t="s">
        <v>208</v>
      </c>
      <c r="H18" s="51" t="s">
        <v>207</v>
      </c>
      <c r="I18" s="54">
        <v>43578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26.25" customHeight="1">
      <c r="A19" s="51">
        <v>18</v>
      </c>
      <c r="B19" s="51" t="s">
        <v>218</v>
      </c>
      <c r="C19" s="51" t="s">
        <v>219</v>
      </c>
      <c r="D19" s="52">
        <v>0.37</v>
      </c>
      <c r="E19" s="51">
        <v>1</v>
      </c>
      <c r="F19" s="51">
        <v>204698</v>
      </c>
      <c r="G19" s="51" t="s">
        <v>208</v>
      </c>
      <c r="H19" s="51" t="s">
        <v>208</v>
      </c>
      <c r="I19" s="54">
        <v>44077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26.25" customHeight="1">
      <c r="A20" s="51">
        <v>19</v>
      </c>
      <c r="B20" s="51" t="s">
        <v>218</v>
      </c>
      <c r="C20" s="51" t="s">
        <v>217</v>
      </c>
      <c r="D20" s="52">
        <v>0.06</v>
      </c>
      <c r="E20" s="51">
        <v>0</v>
      </c>
      <c r="F20" s="51">
        <v>209718</v>
      </c>
      <c r="G20" s="51" t="s">
        <v>208</v>
      </c>
      <c r="H20" s="51" t="s">
        <v>208</v>
      </c>
      <c r="I20" s="54">
        <v>44134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26.25" customHeight="1">
      <c r="A21" s="51">
        <v>20</v>
      </c>
      <c r="B21" s="51" t="s">
        <v>212</v>
      </c>
      <c r="C21" s="51" t="s">
        <v>213</v>
      </c>
      <c r="D21" s="52">
        <v>0.63</v>
      </c>
      <c r="E21" s="51">
        <v>3</v>
      </c>
      <c r="F21" s="51">
        <v>292961</v>
      </c>
      <c r="G21" s="51" t="s">
        <v>207</v>
      </c>
      <c r="H21" s="51" t="s">
        <v>207</v>
      </c>
      <c r="I21" s="54">
        <v>43945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26.25" customHeight="1">
      <c r="A22" s="51">
        <v>21</v>
      </c>
      <c r="B22" s="51" t="s">
        <v>218</v>
      </c>
      <c r="C22" s="51" t="s">
        <v>214</v>
      </c>
      <c r="D22" s="52">
        <v>0</v>
      </c>
      <c r="E22" s="51">
        <v>1</v>
      </c>
      <c r="F22" s="51">
        <v>205042</v>
      </c>
      <c r="G22" s="51" t="s">
        <v>208</v>
      </c>
      <c r="H22" s="51" t="s">
        <v>208</v>
      </c>
      <c r="I22" s="54">
        <v>43503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26.25" customHeight="1">
      <c r="A23" s="51">
        <v>22</v>
      </c>
      <c r="B23" s="51" t="s">
        <v>211</v>
      </c>
      <c r="C23" s="51" t="s">
        <v>19</v>
      </c>
      <c r="D23" s="52">
        <v>0.24</v>
      </c>
      <c r="E23" s="51">
        <v>1</v>
      </c>
      <c r="F23" s="51">
        <v>255443</v>
      </c>
      <c r="G23" s="51" t="s">
        <v>207</v>
      </c>
      <c r="H23" s="51" t="s">
        <v>208</v>
      </c>
      <c r="I23" s="54">
        <v>44148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26.25" customHeight="1">
      <c r="A24" s="51">
        <v>23</v>
      </c>
      <c r="B24" s="51" t="s">
        <v>209</v>
      </c>
      <c r="C24" s="51" t="s">
        <v>206</v>
      </c>
      <c r="D24" s="52">
        <v>0.56999999999999995</v>
      </c>
      <c r="E24" s="51">
        <v>4</v>
      </c>
      <c r="F24" s="51">
        <v>244910</v>
      </c>
      <c r="G24" s="51" t="s">
        <v>208</v>
      </c>
      <c r="H24" s="51" t="s">
        <v>207</v>
      </c>
      <c r="I24" s="54">
        <v>43866</v>
      </c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26.25" customHeight="1">
      <c r="A25" s="51">
        <v>24</v>
      </c>
      <c r="B25" s="51" t="s">
        <v>218</v>
      </c>
      <c r="C25" s="51" t="s">
        <v>219</v>
      </c>
      <c r="D25" s="52">
        <v>0.4</v>
      </c>
      <c r="E25" s="51">
        <v>3</v>
      </c>
      <c r="F25" s="51">
        <v>208004</v>
      </c>
      <c r="G25" s="51" t="s">
        <v>208</v>
      </c>
      <c r="H25" s="51" t="s">
        <v>208</v>
      </c>
      <c r="I25" s="54">
        <v>43602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26.25" customHeight="1">
      <c r="A26" s="51">
        <v>25</v>
      </c>
      <c r="B26" s="51" t="s">
        <v>205</v>
      </c>
      <c r="C26" s="51" t="s">
        <v>210</v>
      </c>
      <c r="D26" s="52">
        <v>0.41</v>
      </c>
      <c r="E26" s="51">
        <v>4</v>
      </c>
      <c r="F26" s="51">
        <v>132906</v>
      </c>
      <c r="G26" s="51" t="s">
        <v>208</v>
      </c>
      <c r="H26" s="51" t="s">
        <v>207</v>
      </c>
      <c r="I26" s="54">
        <v>43115</v>
      </c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26.25" customHeight="1">
      <c r="A27" s="51">
        <v>26</v>
      </c>
      <c r="B27" s="51" t="s">
        <v>212</v>
      </c>
      <c r="C27" s="51" t="s">
        <v>216</v>
      </c>
      <c r="D27" s="52">
        <v>0.36</v>
      </c>
      <c r="E27" s="51">
        <v>5</v>
      </c>
      <c r="F27" s="51">
        <v>295104</v>
      </c>
      <c r="G27" s="51" t="s">
        <v>207</v>
      </c>
      <c r="H27" s="51" t="s">
        <v>207</v>
      </c>
      <c r="I27" s="54">
        <v>43693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26.25" customHeight="1">
      <c r="A28" s="51">
        <v>27</v>
      </c>
      <c r="B28" s="51" t="s">
        <v>220</v>
      </c>
      <c r="C28" s="51" t="s">
        <v>219</v>
      </c>
      <c r="D28" s="52">
        <v>0.34</v>
      </c>
      <c r="E28" s="51">
        <v>5</v>
      </c>
      <c r="F28" s="51">
        <v>328128</v>
      </c>
      <c r="G28" s="51" t="s">
        <v>207</v>
      </c>
      <c r="H28" s="51" t="s">
        <v>207</v>
      </c>
      <c r="I28" s="54">
        <v>43184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26.25" customHeight="1">
      <c r="A29" s="51">
        <v>28</v>
      </c>
      <c r="B29" s="51" t="s">
        <v>215</v>
      </c>
      <c r="C29" s="51" t="s">
        <v>217</v>
      </c>
      <c r="D29" s="52">
        <v>0.66</v>
      </c>
      <c r="E29" s="51">
        <v>2</v>
      </c>
      <c r="F29" s="51">
        <v>88411</v>
      </c>
      <c r="G29" s="51" t="s">
        <v>208</v>
      </c>
      <c r="H29" s="51" t="s">
        <v>208</v>
      </c>
      <c r="I29" s="54">
        <v>42970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26.25" customHeight="1">
      <c r="A30" s="51">
        <v>29</v>
      </c>
      <c r="B30" s="51" t="s">
        <v>218</v>
      </c>
      <c r="C30" s="51" t="s">
        <v>206</v>
      </c>
      <c r="D30" s="52">
        <v>0.66</v>
      </c>
      <c r="E30" s="51">
        <v>3</v>
      </c>
      <c r="F30" s="51">
        <v>190382</v>
      </c>
      <c r="G30" s="51" t="s">
        <v>208</v>
      </c>
      <c r="H30" s="51" t="s">
        <v>208</v>
      </c>
      <c r="I30" s="54">
        <v>43984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26.25" customHeight="1">
      <c r="A31" s="51">
        <v>30</v>
      </c>
      <c r="B31" s="51" t="s">
        <v>205</v>
      </c>
      <c r="C31" s="51" t="s">
        <v>214</v>
      </c>
      <c r="D31" s="52">
        <v>0</v>
      </c>
      <c r="E31" s="51">
        <v>4</v>
      </c>
      <c r="F31" s="51">
        <v>139018</v>
      </c>
      <c r="G31" s="51" t="s">
        <v>208</v>
      </c>
      <c r="H31" s="51" t="s">
        <v>207</v>
      </c>
      <c r="I31" s="54">
        <v>43529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26.25" customHeight="1">
      <c r="A32" s="51">
        <v>31</v>
      </c>
      <c r="B32" s="51" t="s">
        <v>218</v>
      </c>
      <c r="C32" s="51" t="s">
        <v>217</v>
      </c>
      <c r="D32" s="52">
        <v>0.64</v>
      </c>
      <c r="E32" s="51">
        <v>5</v>
      </c>
      <c r="F32" s="51">
        <v>195631</v>
      </c>
      <c r="G32" s="51" t="s">
        <v>207</v>
      </c>
      <c r="H32" s="51" t="s">
        <v>207</v>
      </c>
      <c r="I32" s="54">
        <v>43425</v>
      </c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26.25" customHeight="1">
      <c r="A33" s="51">
        <v>32</v>
      </c>
      <c r="B33" s="51" t="s">
        <v>218</v>
      </c>
      <c r="C33" s="51" t="s">
        <v>217</v>
      </c>
      <c r="D33" s="52">
        <v>0.73</v>
      </c>
      <c r="E33" s="51">
        <v>4</v>
      </c>
      <c r="F33" s="51">
        <v>186853</v>
      </c>
      <c r="G33" s="51" t="s">
        <v>208</v>
      </c>
      <c r="H33" s="51" t="s">
        <v>207</v>
      </c>
      <c r="I33" s="54">
        <v>42980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26.25" customHeight="1">
      <c r="A34" s="51">
        <v>33</v>
      </c>
      <c r="B34" s="51" t="s">
        <v>205</v>
      </c>
      <c r="C34" s="51" t="s">
        <v>217</v>
      </c>
      <c r="D34" s="52">
        <v>0.37</v>
      </c>
      <c r="E34" s="51">
        <v>3</v>
      </c>
      <c r="F34" s="51">
        <v>145716</v>
      </c>
      <c r="G34" s="51" t="s">
        <v>208</v>
      </c>
      <c r="H34" s="51" t="s">
        <v>208</v>
      </c>
      <c r="I34" s="54">
        <v>43226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26.25" customHeight="1">
      <c r="A35" s="51">
        <v>34</v>
      </c>
      <c r="B35" s="51" t="s">
        <v>215</v>
      </c>
      <c r="C35" s="51" t="s">
        <v>217</v>
      </c>
      <c r="D35" s="52">
        <v>0.55000000000000004</v>
      </c>
      <c r="E35" s="51">
        <v>2</v>
      </c>
      <c r="F35" s="51">
        <v>72790</v>
      </c>
      <c r="G35" s="51" t="s">
        <v>208</v>
      </c>
      <c r="H35" s="51" t="s">
        <v>208</v>
      </c>
      <c r="I35" s="54">
        <v>43392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26.25" customHeight="1">
      <c r="A36" s="51">
        <v>35</v>
      </c>
      <c r="B36" s="51" t="s">
        <v>205</v>
      </c>
      <c r="C36" s="51" t="s">
        <v>214</v>
      </c>
      <c r="D36" s="52">
        <v>0</v>
      </c>
      <c r="E36" s="51">
        <v>5</v>
      </c>
      <c r="F36" s="51">
        <v>107328</v>
      </c>
      <c r="G36" s="51" t="s">
        <v>208</v>
      </c>
      <c r="H36" s="51" t="s">
        <v>208</v>
      </c>
      <c r="I36" s="54">
        <v>42996</v>
      </c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26.25" customHeight="1">
      <c r="A37" s="51">
        <v>36</v>
      </c>
      <c r="B37" s="51" t="s">
        <v>215</v>
      </c>
      <c r="C37" s="51" t="s">
        <v>210</v>
      </c>
      <c r="D37" s="52">
        <v>0.8</v>
      </c>
      <c r="E37" s="51">
        <v>1</v>
      </c>
      <c r="F37" s="51">
        <v>67999</v>
      </c>
      <c r="G37" s="51" t="s">
        <v>208</v>
      </c>
      <c r="H37" s="51" t="s">
        <v>208</v>
      </c>
      <c r="I37" s="54">
        <v>43155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26.25" customHeight="1">
      <c r="A38" s="51">
        <v>37</v>
      </c>
      <c r="B38" s="51" t="s">
        <v>209</v>
      </c>
      <c r="C38" s="51" t="s">
        <v>210</v>
      </c>
      <c r="D38" s="52">
        <v>0.46</v>
      </c>
      <c r="E38" s="51">
        <v>4</v>
      </c>
      <c r="F38" s="51">
        <v>237686</v>
      </c>
      <c r="G38" s="51" t="s">
        <v>208</v>
      </c>
      <c r="H38" s="51" t="s">
        <v>207</v>
      </c>
      <c r="I38" s="54">
        <v>43663</v>
      </c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26.25" customHeight="1">
      <c r="A39" s="51">
        <v>38</v>
      </c>
      <c r="B39" s="51" t="s">
        <v>205</v>
      </c>
      <c r="C39" s="51" t="s">
        <v>216</v>
      </c>
      <c r="D39" s="52">
        <v>0.8</v>
      </c>
      <c r="E39" s="51">
        <v>5</v>
      </c>
      <c r="F39" s="51">
        <v>138854</v>
      </c>
      <c r="G39" s="51" t="s">
        <v>208</v>
      </c>
      <c r="H39" s="51" t="s">
        <v>207</v>
      </c>
      <c r="I39" s="54">
        <v>44185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26.25" customHeight="1">
      <c r="A40" s="51">
        <v>39</v>
      </c>
      <c r="B40" s="51" t="s">
        <v>209</v>
      </c>
      <c r="C40" s="51" t="s">
        <v>214</v>
      </c>
      <c r="D40" s="52">
        <v>0</v>
      </c>
      <c r="E40" s="51">
        <v>3</v>
      </c>
      <c r="F40" s="51">
        <v>248585</v>
      </c>
      <c r="G40" s="51" t="s">
        <v>208</v>
      </c>
      <c r="H40" s="51" t="s">
        <v>208</v>
      </c>
      <c r="I40" s="54">
        <v>43756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26.25" customHeight="1">
      <c r="A41" s="51">
        <v>40</v>
      </c>
      <c r="B41" s="51" t="s">
        <v>212</v>
      </c>
      <c r="C41" s="51" t="s">
        <v>214</v>
      </c>
      <c r="D41" s="52">
        <v>0</v>
      </c>
      <c r="E41" s="51">
        <v>2</v>
      </c>
      <c r="F41" s="51">
        <v>292891</v>
      </c>
      <c r="G41" s="51" t="s">
        <v>207</v>
      </c>
      <c r="H41" s="51" t="s">
        <v>207</v>
      </c>
      <c r="I41" s="54">
        <v>42941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26.25" customHeight="1">
      <c r="A42" s="51">
        <v>41</v>
      </c>
      <c r="B42" s="51" t="s">
        <v>212</v>
      </c>
      <c r="C42" s="51" t="s">
        <v>19</v>
      </c>
      <c r="D42" s="52">
        <v>0.33</v>
      </c>
      <c r="E42" s="51">
        <v>0</v>
      </c>
      <c r="F42" s="51">
        <v>296997</v>
      </c>
      <c r="G42" s="51" t="s">
        <v>207</v>
      </c>
      <c r="H42" s="51" t="s">
        <v>207</v>
      </c>
      <c r="I42" s="54">
        <v>44062</v>
      </c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26.25" customHeight="1">
      <c r="A43" s="51">
        <v>42</v>
      </c>
      <c r="B43" s="51" t="s">
        <v>215</v>
      </c>
      <c r="C43" s="51" t="s">
        <v>206</v>
      </c>
      <c r="D43" s="52">
        <v>0.69</v>
      </c>
      <c r="E43" s="51">
        <v>1</v>
      </c>
      <c r="F43" s="51">
        <v>71975</v>
      </c>
      <c r="G43" s="51" t="s">
        <v>208</v>
      </c>
      <c r="H43" s="51" t="s">
        <v>208</v>
      </c>
      <c r="I43" s="54">
        <v>43794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26.25" customHeight="1">
      <c r="A44" s="51">
        <v>43</v>
      </c>
      <c r="B44" s="51" t="s">
        <v>205</v>
      </c>
      <c r="C44" s="51" t="s">
        <v>216</v>
      </c>
      <c r="D44" s="52">
        <v>0.49</v>
      </c>
      <c r="E44" s="51">
        <v>3</v>
      </c>
      <c r="F44" s="51">
        <v>115432</v>
      </c>
      <c r="G44" s="51" t="s">
        <v>208</v>
      </c>
      <c r="H44" s="51" t="s">
        <v>207</v>
      </c>
      <c r="I44" s="54">
        <v>43920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26.25" customHeight="1">
      <c r="A45" s="51">
        <v>44</v>
      </c>
      <c r="B45" s="51" t="s">
        <v>215</v>
      </c>
      <c r="C45" s="51" t="s">
        <v>217</v>
      </c>
      <c r="D45" s="52">
        <v>0.41</v>
      </c>
      <c r="E45" s="51">
        <v>0</v>
      </c>
      <c r="F45" s="51">
        <v>69941</v>
      </c>
      <c r="G45" s="51" t="s">
        <v>208</v>
      </c>
      <c r="H45" s="51" t="s">
        <v>208</v>
      </c>
      <c r="I45" s="54">
        <v>43031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26.25" customHeight="1">
      <c r="A46" s="51">
        <v>45</v>
      </c>
      <c r="B46" s="51" t="s">
        <v>212</v>
      </c>
      <c r="C46" s="51" t="s">
        <v>210</v>
      </c>
      <c r="D46" s="52">
        <v>0.79</v>
      </c>
      <c r="E46" s="51">
        <v>5</v>
      </c>
      <c r="F46" s="51">
        <v>285584</v>
      </c>
      <c r="G46" s="51" t="s">
        <v>207</v>
      </c>
      <c r="H46" s="51" t="s">
        <v>207</v>
      </c>
      <c r="I46" s="54">
        <v>43614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26.25" customHeight="1">
      <c r="A47" s="51">
        <v>46</v>
      </c>
      <c r="B47" s="51" t="s">
        <v>220</v>
      </c>
      <c r="C47" s="51" t="s">
        <v>19</v>
      </c>
      <c r="D47" s="52">
        <v>0.06</v>
      </c>
      <c r="E47" s="51">
        <v>5</v>
      </c>
      <c r="F47" s="51">
        <v>320142</v>
      </c>
      <c r="G47" s="51" t="s">
        <v>207</v>
      </c>
      <c r="H47" s="51" t="s">
        <v>208</v>
      </c>
      <c r="I47" s="54">
        <v>43629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26.25" customHeight="1">
      <c r="A48" s="51">
        <v>47</v>
      </c>
      <c r="B48" s="51" t="s">
        <v>205</v>
      </c>
      <c r="C48" s="51" t="s">
        <v>216</v>
      </c>
      <c r="D48" s="52">
        <v>0.73</v>
      </c>
      <c r="E48" s="51">
        <v>1</v>
      </c>
      <c r="F48" s="51">
        <v>118023</v>
      </c>
      <c r="G48" s="51" t="s">
        <v>208</v>
      </c>
      <c r="H48" s="51" t="s">
        <v>207</v>
      </c>
      <c r="I48" s="54">
        <v>44038</v>
      </c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26.25" customHeight="1">
      <c r="A49" s="51">
        <v>48</v>
      </c>
      <c r="B49" s="51" t="s">
        <v>205</v>
      </c>
      <c r="C49" s="51" t="s">
        <v>206</v>
      </c>
      <c r="D49" s="52">
        <v>0.46</v>
      </c>
      <c r="E49" s="51">
        <v>4</v>
      </c>
      <c r="F49" s="51">
        <v>126080</v>
      </c>
      <c r="G49" s="51" t="s">
        <v>208</v>
      </c>
      <c r="H49" s="51" t="s">
        <v>207</v>
      </c>
      <c r="I49" s="54">
        <v>44131</v>
      </c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26.25" customHeight="1">
      <c r="A50" s="51">
        <v>49</v>
      </c>
      <c r="B50" s="51" t="s">
        <v>218</v>
      </c>
      <c r="C50" s="51" t="s">
        <v>210</v>
      </c>
      <c r="D50" s="52">
        <v>0.41</v>
      </c>
      <c r="E50" s="51">
        <v>1</v>
      </c>
      <c r="F50" s="51">
        <v>186085</v>
      </c>
      <c r="G50" s="51" t="s">
        <v>208</v>
      </c>
      <c r="H50" s="51" t="s">
        <v>208</v>
      </c>
      <c r="I50" s="54">
        <v>43347</v>
      </c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26.25" customHeight="1">
      <c r="A51" s="51">
        <v>50</v>
      </c>
      <c r="B51" s="51" t="s">
        <v>215</v>
      </c>
      <c r="C51" s="51" t="s">
        <v>214</v>
      </c>
      <c r="D51" s="52">
        <v>0</v>
      </c>
      <c r="E51" s="51">
        <v>4</v>
      </c>
      <c r="F51" s="51">
        <v>75321</v>
      </c>
      <c r="G51" s="51" t="s">
        <v>208</v>
      </c>
      <c r="H51" s="51" t="s">
        <v>208</v>
      </c>
      <c r="I51" s="54">
        <v>43688</v>
      </c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26.25" customHeight="1">
      <c r="A52" s="51">
        <v>51</v>
      </c>
      <c r="B52" s="51" t="s">
        <v>211</v>
      </c>
      <c r="C52" s="51" t="s">
        <v>219</v>
      </c>
      <c r="D52" s="52">
        <v>0.38</v>
      </c>
      <c r="E52" s="51">
        <v>1</v>
      </c>
      <c r="F52" s="51">
        <v>265207</v>
      </c>
      <c r="G52" s="51" t="s">
        <v>208</v>
      </c>
      <c r="H52" s="51" t="s">
        <v>207</v>
      </c>
      <c r="I52" s="54">
        <v>43673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26.25" customHeight="1">
      <c r="A53" s="51">
        <v>52</v>
      </c>
      <c r="B53" s="51" t="s">
        <v>215</v>
      </c>
      <c r="C53" s="51" t="s">
        <v>210</v>
      </c>
      <c r="D53" s="52">
        <v>0.77</v>
      </c>
      <c r="E53" s="51">
        <v>2</v>
      </c>
      <c r="F53" s="51">
        <v>66806</v>
      </c>
      <c r="G53" s="51" t="s">
        <v>208</v>
      </c>
      <c r="H53" s="51" t="s">
        <v>207</v>
      </c>
      <c r="I53" s="54">
        <v>42931</v>
      </c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26.25" customHeight="1">
      <c r="A54" s="51">
        <v>53</v>
      </c>
      <c r="B54" s="51" t="s">
        <v>205</v>
      </c>
      <c r="C54" s="51" t="s">
        <v>216</v>
      </c>
      <c r="D54" s="52">
        <v>0.31</v>
      </c>
      <c r="E54" s="51">
        <v>1</v>
      </c>
      <c r="F54" s="51">
        <v>110091</v>
      </c>
      <c r="G54" s="51" t="s">
        <v>208</v>
      </c>
      <c r="H54" s="51" t="s">
        <v>207</v>
      </c>
      <c r="I54" s="54">
        <v>44113</v>
      </c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26.25" customHeight="1">
      <c r="A55" s="51">
        <v>54</v>
      </c>
      <c r="B55" s="51" t="s">
        <v>212</v>
      </c>
      <c r="C55" s="51" t="s">
        <v>210</v>
      </c>
      <c r="D55" s="52">
        <v>0.28999999999999998</v>
      </c>
      <c r="E55" s="51">
        <v>0</v>
      </c>
      <c r="F55" s="51">
        <v>282839</v>
      </c>
      <c r="G55" s="51" t="s">
        <v>207</v>
      </c>
      <c r="H55" s="51" t="s">
        <v>208</v>
      </c>
      <c r="I55" s="54">
        <v>43934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26.25" customHeight="1">
      <c r="A56" s="51">
        <v>55</v>
      </c>
      <c r="B56" s="51" t="s">
        <v>211</v>
      </c>
      <c r="C56" s="51" t="s">
        <v>219</v>
      </c>
      <c r="D56" s="52">
        <v>0.67</v>
      </c>
      <c r="E56" s="51">
        <v>2</v>
      </c>
      <c r="F56" s="51">
        <v>251895</v>
      </c>
      <c r="G56" s="51" t="s">
        <v>208</v>
      </c>
      <c r="H56" s="51" t="s">
        <v>207</v>
      </c>
      <c r="I56" s="54">
        <v>44175</v>
      </c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26.25" customHeight="1">
      <c r="A57" s="51">
        <v>56</v>
      </c>
      <c r="B57" s="51" t="s">
        <v>211</v>
      </c>
      <c r="C57" s="51" t="s">
        <v>219</v>
      </c>
      <c r="D57" s="52">
        <v>0.42</v>
      </c>
      <c r="E57" s="51">
        <v>3</v>
      </c>
      <c r="F57" s="51">
        <v>254815</v>
      </c>
      <c r="G57" s="51" t="s">
        <v>208</v>
      </c>
      <c r="H57" s="51" t="s">
        <v>207</v>
      </c>
      <c r="I57" s="54">
        <v>44134</v>
      </c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26.25" customHeight="1">
      <c r="A58" s="51">
        <v>57</v>
      </c>
      <c r="B58" s="51" t="s">
        <v>215</v>
      </c>
      <c r="C58" s="51" t="s">
        <v>217</v>
      </c>
      <c r="D58" s="52">
        <v>0.37</v>
      </c>
      <c r="E58" s="51">
        <v>3</v>
      </c>
      <c r="F58" s="51">
        <v>72267</v>
      </c>
      <c r="G58" s="51" t="s">
        <v>208</v>
      </c>
      <c r="H58" s="51" t="s">
        <v>208</v>
      </c>
      <c r="I58" s="54">
        <v>43557</v>
      </c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26.25" customHeight="1">
      <c r="A59" s="51">
        <v>58</v>
      </c>
      <c r="B59" s="51" t="s">
        <v>209</v>
      </c>
      <c r="C59" s="51" t="s">
        <v>213</v>
      </c>
      <c r="D59" s="52">
        <v>0.43</v>
      </c>
      <c r="E59" s="51">
        <v>5</v>
      </c>
      <c r="F59" s="51">
        <v>232760</v>
      </c>
      <c r="G59" s="51" t="s">
        <v>208</v>
      </c>
      <c r="H59" s="51" t="s">
        <v>207</v>
      </c>
      <c r="I59" s="54">
        <v>42844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26.25" customHeight="1">
      <c r="A60" s="51">
        <v>59</v>
      </c>
      <c r="B60" s="51" t="s">
        <v>218</v>
      </c>
      <c r="C60" s="51" t="s">
        <v>219</v>
      </c>
      <c r="D60" s="52">
        <v>0.81</v>
      </c>
      <c r="E60" s="51">
        <v>1</v>
      </c>
      <c r="F60" s="51">
        <v>192600</v>
      </c>
      <c r="G60" s="51" t="s">
        <v>208</v>
      </c>
      <c r="H60" s="51" t="s">
        <v>208</v>
      </c>
      <c r="I60" s="54">
        <v>43494</v>
      </c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26.25" customHeight="1">
      <c r="A61" s="51">
        <v>60</v>
      </c>
      <c r="B61" s="51" t="s">
        <v>205</v>
      </c>
      <c r="C61" s="51" t="s">
        <v>219</v>
      </c>
      <c r="D61" s="52">
        <v>0.36</v>
      </c>
      <c r="E61" s="51">
        <v>2</v>
      </c>
      <c r="F61" s="51">
        <v>139901</v>
      </c>
      <c r="G61" s="51" t="s">
        <v>208</v>
      </c>
      <c r="H61" s="51" t="s">
        <v>208</v>
      </c>
      <c r="I61" s="54">
        <v>43248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26.25" customHeight="1">
      <c r="A62" s="51">
        <v>61</v>
      </c>
      <c r="B62" s="51" t="s">
        <v>212</v>
      </c>
      <c r="C62" s="51" t="s">
        <v>217</v>
      </c>
      <c r="D62" s="52">
        <v>0.57999999999999996</v>
      </c>
      <c r="E62" s="51">
        <v>1</v>
      </c>
      <c r="F62" s="51">
        <v>293469</v>
      </c>
      <c r="G62" s="51" t="s">
        <v>207</v>
      </c>
      <c r="H62" s="51" t="s">
        <v>208</v>
      </c>
      <c r="I62" s="54">
        <v>43365</v>
      </c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26.25" customHeight="1">
      <c r="A63" s="51">
        <v>62</v>
      </c>
      <c r="B63" s="51" t="s">
        <v>212</v>
      </c>
      <c r="C63" s="51" t="s">
        <v>19</v>
      </c>
      <c r="D63" s="52">
        <v>0.34</v>
      </c>
      <c r="E63" s="51">
        <v>4</v>
      </c>
      <c r="F63" s="51">
        <v>281422</v>
      </c>
      <c r="G63" s="51" t="s">
        <v>208</v>
      </c>
      <c r="H63" s="51" t="s">
        <v>207</v>
      </c>
      <c r="I63" s="54">
        <v>44154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26.25" customHeight="1">
      <c r="A64" s="51">
        <v>63</v>
      </c>
      <c r="B64" s="51" t="s">
        <v>218</v>
      </c>
      <c r="C64" s="51" t="s">
        <v>206</v>
      </c>
      <c r="D64" s="52">
        <v>0.63</v>
      </c>
      <c r="E64" s="51">
        <v>2</v>
      </c>
      <c r="F64" s="51">
        <v>201734</v>
      </c>
      <c r="G64" s="51" t="s">
        <v>208</v>
      </c>
      <c r="H64" s="51" t="s">
        <v>208</v>
      </c>
      <c r="I64" s="54">
        <v>43001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26.25" customHeight="1">
      <c r="A65" s="51">
        <v>64</v>
      </c>
      <c r="B65" s="51" t="s">
        <v>218</v>
      </c>
      <c r="C65" s="51" t="s">
        <v>216</v>
      </c>
      <c r="D65" s="52">
        <v>0.89</v>
      </c>
      <c r="E65" s="51">
        <v>0</v>
      </c>
      <c r="F65" s="51">
        <v>201737</v>
      </c>
      <c r="G65" s="51" t="s">
        <v>208</v>
      </c>
      <c r="H65" s="51" t="s">
        <v>207</v>
      </c>
      <c r="I65" s="54">
        <v>43176</v>
      </c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26.25" customHeight="1">
      <c r="A66" s="51">
        <v>65</v>
      </c>
      <c r="B66" s="51" t="s">
        <v>218</v>
      </c>
      <c r="C66" s="51" t="s">
        <v>214</v>
      </c>
      <c r="D66" s="52">
        <v>0</v>
      </c>
      <c r="E66" s="51">
        <v>0</v>
      </c>
      <c r="F66" s="51">
        <v>180506</v>
      </c>
      <c r="G66" s="51" t="s">
        <v>208</v>
      </c>
      <c r="H66" s="51" t="s">
        <v>208</v>
      </c>
      <c r="I66" s="54">
        <v>43244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26.25" customHeight="1">
      <c r="A67" s="51">
        <v>66</v>
      </c>
      <c r="B67" s="51" t="s">
        <v>209</v>
      </c>
      <c r="C67" s="51" t="s">
        <v>206</v>
      </c>
      <c r="D67" s="52">
        <v>0.02</v>
      </c>
      <c r="E67" s="51">
        <v>0</v>
      </c>
      <c r="F67" s="51">
        <v>248144</v>
      </c>
      <c r="G67" s="51" t="s">
        <v>208</v>
      </c>
      <c r="H67" s="51" t="s">
        <v>208</v>
      </c>
      <c r="I67" s="54">
        <v>42879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26.25" customHeight="1">
      <c r="A68" s="51">
        <v>67</v>
      </c>
      <c r="B68" s="51" t="s">
        <v>209</v>
      </c>
      <c r="C68" s="51" t="s">
        <v>219</v>
      </c>
      <c r="D68" s="52">
        <v>0.77</v>
      </c>
      <c r="E68" s="51">
        <v>3</v>
      </c>
      <c r="F68" s="51">
        <v>238338</v>
      </c>
      <c r="G68" s="51" t="s">
        <v>207</v>
      </c>
      <c r="H68" s="51" t="s">
        <v>207</v>
      </c>
      <c r="I68" s="54">
        <v>44018</v>
      </c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26.25" customHeight="1">
      <c r="A69" s="51">
        <v>68</v>
      </c>
      <c r="B69" s="51" t="s">
        <v>212</v>
      </c>
      <c r="C69" s="51" t="s">
        <v>210</v>
      </c>
      <c r="D69" s="52">
        <v>0.3</v>
      </c>
      <c r="E69" s="51">
        <v>1</v>
      </c>
      <c r="F69" s="51">
        <v>298152</v>
      </c>
      <c r="G69" s="51" t="s">
        <v>208</v>
      </c>
      <c r="H69" s="51" t="s">
        <v>208</v>
      </c>
      <c r="I69" s="54">
        <v>43529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26.25" customHeight="1">
      <c r="A70" s="51">
        <v>69</v>
      </c>
      <c r="B70" s="51" t="s">
        <v>212</v>
      </c>
      <c r="C70" s="51" t="s">
        <v>210</v>
      </c>
      <c r="D70" s="52">
        <v>0.51</v>
      </c>
      <c r="E70" s="51">
        <v>4</v>
      </c>
      <c r="F70" s="51">
        <v>280162</v>
      </c>
      <c r="G70" s="51" t="s">
        <v>207</v>
      </c>
      <c r="H70" s="51" t="s">
        <v>207</v>
      </c>
      <c r="I70" s="54">
        <v>43514</v>
      </c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26.25" customHeight="1">
      <c r="A71" s="51">
        <v>70</v>
      </c>
      <c r="B71" s="51" t="s">
        <v>215</v>
      </c>
      <c r="C71" s="51" t="s">
        <v>213</v>
      </c>
      <c r="D71" s="52">
        <v>0.21</v>
      </c>
      <c r="E71" s="51">
        <v>3</v>
      </c>
      <c r="F71" s="51">
        <v>75325</v>
      </c>
      <c r="G71" s="51" t="s">
        <v>208</v>
      </c>
      <c r="H71" s="51" t="s">
        <v>208</v>
      </c>
      <c r="I71" s="54">
        <v>43461</v>
      </c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26.25" customHeight="1">
      <c r="A72" s="51">
        <v>71</v>
      </c>
      <c r="B72" s="51" t="s">
        <v>220</v>
      </c>
      <c r="C72" s="51" t="s">
        <v>210</v>
      </c>
      <c r="D72" s="52">
        <v>0.51</v>
      </c>
      <c r="E72" s="51">
        <v>5</v>
      </c>
      <c r="F72" s="51">
        <v>315486</v>
      </c>
      <c r="G72" s="51" t="s">
        <v>207</v>
      </c>
      <c r="H72" s="51" t="s">
        <v>207</v>
      </c>
      <c r="I72" s="54">
        <v>43165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26.25" customHeight="1">
      <c r="A73" s="51">
        <v>72</v>
      </c>
      <c r="B73" s="51" t="s">
        <v>211</v>
      </c>
      <c r="C73" s="51" t="s">
        <v>19</v>
      </c>
      <c r="D73" s="52">
        <v>7.0000000000000007E-2</v>
      </c>
      <c r="E73" s="51">
        <v>3</v>
      </c>
      <c r="F73" s="51">
        <v>263257</v>
      </c>
      <c r="G73" s="51" t="s">
        <v>208</v>
      </c>
      <c r="H73" s="51" t="s">
        <v>208</v>
      </c>
      <c r="I73" s="54">
        <v>43643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26.25" customHeight="1">
      <c r="A74" s="51">
        <v>73</v>
      </c>
      <c r="B74" s="51" t="s">
        <v>205</v>
      </c>
      <c r="C74" s="51" t="s">
        <v>19</v>
      </c>
      <c r="D74" s="52">
        <v>0.55000000000000004</v>
      </c>
      <c r="E74" s="51">
        <v>2</v>
      </c>
      <c r="F74" s="51">
        <v>136373</v>
      </c>
      <c r="G74" s="51" t="s">
        <v>208</v>
      </c>
      <c r="H74" s="51" t="s">
        <v>207</v>
      </c>
      <c r="I74" s="54">
        <v>43699</v>
      </c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26.25" customHeight="1">
      <c r="A75" s="51">
        <v>74</v>
      </c>
      <c r="B75" s="51" t="s">
        <v>215</v>
      </c>
      <c r="C75" s="51" t="s">
        <v>19</v>
      </c>
      <c r="D75" s="52">
        <v>0.61</v>
      </c>
      <c r="E75" s="51">
        <v>2</v>
      </c>
      <c r="F75" s="51">
        <v>98395</v>
      </c>
      <c r="G75" s="51" t="s">
        <v>208</v>
      </c>
      <c r="H75" s="51" t="s">
        <v>208</v>
      </c>
      <c r="I75" s="54">
        <v>44042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26.25" customHeight="1">
      <c r="A76" s="51">
        <v>75</v>
      </c>
      <c r="B76" s="51" t="s">
        <v>211</v>
      </c>
      <c r="C76" s="51" t="s">
        <v>210</v>
      </c>
      <c r="D76" s="52">
        <v>0.8</v>
      </c>
      <c r="E76" s="51">
        <v>4</v>
      </c>
      <c r="F76" s="51">
        <v>266805</v>
      </c>
      <c r="G76" s="51" t="s">
        <v>208</v>
      </c>
      <c r="H76" s="51" t="s">
        <v>207</v>
      </c>
      <c r="I76" s="54">
        <v>43696</v>
      </c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26.25" customHeight="1">
      <c r="A77" s="51">
        <v>76</v>
      </c>
      <c r="B77" s="51" t="s">
        <v>218</v>
      </c>
      <c r="C77" s="51" t="s">
        <v>206</v>
      </c>
      <c r="D77" s="52">
        <v>0.21</v>
      </c>
      <c r="E77" s="51">
        <v>1</v>
      </c>
      <c r="F77" s="51">
        <v>187122</v>
      </c>
      <c r="G77" s="51" t="s">
        <v>208</v>
      </c>
      <c r="H77" s="51" t="s">
        <v>208</v>
      </c>
      <c r="I77" s="54">
        <v>43571</v>
      </c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26.25" customHeight="1">
      <c r="A78" s="51">
        <v>77</v>
      </c>
      <c r="B78" s="51" t="s">
        <v>205</v>
      </c>
      <c r="C78" s="51" t="s">
        <v>19</v>
      </c>
      <c r="D78" s="52">
        <v>0.36</v>
      </c>
      <c r="E78" s="51">
        <v>0</v>
      </c>
      <c r="F78" s="51">
        <v>107760</v>
      </c>
      <c r="G78" s="51" t="s">
        <v>208</v>
      </c>
      <c r="H78" s="51" t="s">
        <v>207</v>
      </c>
      <c r="I78" s="54">
        <v>43310</v>
      </c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26.25" customHeight="1">
      <c r="A79" s="51">
        <v>78</v>
      </c>
      <c r="B79" s="51" t="s">
        <v>212</v>
      </c>
      <c r="C79" s="51" t="s">
        <v>19</v>
      </c>
      <c r="D79" s="52">
        <v>0.98</v>
      </c>
      <c r="E79" s="51">
        <v>2</v>
      </c>
      <c r="F79" s="51">
        <v>282496</v>
      </c>
      <c r="G79" s="51" t="s">
        <v>208</v>
      </c>
      <c r="H79" s="51" t="s">
        <v>208</v>
      </c>
      <c r="I79" s="54">
        <v>44085</v>
      </c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26.25" customHeight="1">
      <c r="A80" s="51">
        <v>79</v>
      </c>
      <c r="B80" s="51" t="s">
        <v>209</v>
      </c>
      <c r="C80" s="51" t="s">
        <v>206</v>
      </c>
      <c r="D80" s="52">
        <v>0.11</v>
      </c>
      <c r="E80" s="51">
        <v>3</v>
      </c>
      <c r="F80" s="51">
        <v>245792</v>
      </c>
      <c r="G80" s="51" t="s">
        <v>208</v>
      </c>
      <c r="H80" s="51" t="s">
        <v>208</v>
      </c>
      <c r="I80" s="54">
        <v>43150</v>
      </c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26.25" customHeight="1">
      <c r="A81" s="51">
        <v>80</v>
      </c>
      <c r="B81" s="51" t="s">
        <v>205</v>
      </c>
      <c r="C81" s="51" t="s">
        <v>216</v>
      </c>
      <c r="D81" s="52">
        <v>0.36</v>
      </c>
      <c r="E81" s="51">
        <v>1</v>
      </c>
      <c r="F81" s="51">
        <v>118655</v>
      </c>
      <c r="G81" s="51" t="s">
        <v>208</v>
      </c>
      <c r="H81" s="51" t="s">
        <v>208</v>
      </c>
      <c r="I81" s="54">
        <v>42967</v>
      </c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26.25" customHeight="1">
      <c r="A82" s="51">
        <v>81</v>
      </c>
      <c r="B82" s="51" t="s">
        <v>209</v>
      </c>
      <c r="C82" s="51" t="s">
        <v>217</v>
      </c>
      <c r="D82" s="52">
        <v>0.38</v>
      </c>
      <c r="E82" s="51">
        <v>0</v>
      </c>
      <c r="F82" s="51">
        <v>248615</v>
      </c>
      <c r="G82" s="51" t="s">
        <v>208</v>
      </c>
      <c r="H82" s="51" t="s">
        <v>208</v>
      </c>
      <c r="I82" s="54">
        <v>43944</v>
      </c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26.25" customHeight="1">
      <c r="A83" s="51">
        <v>82</v>
      </c>
      <c r="B83" s="51" t="s">
        <v>205</v>
      </c>
      <c r="C83" s="51" t="s">
        <v>213</v>
      </c>
      <c r="D83" s="52">
        <v>0.51</v>
      </c>
      <c r="E83" s="51">
        <v>5</v>
      </c>
      <c r="F83" s="51">
        <v>148570</v>
      </c>
      <c r="G83" s="51" t="s">
        <v>208</v>
      </c>
      <c r="H83" s="51" t="s">
        <v>207</v>
      </c>
      <c r="I83" s="54">
        <v>43982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26.25" customHeight="1">
      <c r="A84" s="51">
        <v>84</v>
      </c>
      <c r="B84" s="51" t="s">
        <v>209</v>
      </c>
      <c r="C84" s="51" t="s">
        <v>213</v>
      </c>
      <c r="D84" s="52">
        <v>0.74</v>
      </c>
      <c r="E84" s="51">
        <v>1</v>
      </c>
      <c r="F84" s="51">
        <v>237416</v>
      </c>
      <c r="G84" s="51" t="s">
        <v>208</v>
      </c>
      <c r="H84" s="51" t="s">
        <v>207</v>
      </c>
      <c r="I84" s="54">
        <v>43351</v>
      </c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26.25" customHeight="1">
      <c r="A85" s="51">
        <v>85</v>
      </c>
      <c r="B85" s="51" t="s">
        <v>205</v>
      </c>
      <c r="C85" s="51" t="s">
        <v>19</v>
      </c>
      <c r="D85" s="52">
        <v>0.66</v>
      </c>
      <c r="E85" s="51">
        <v>0</v>
      </c>
      <c r="F85" s="51">
        <v>121515</v>
      </c>
      <c r="G85" s="51" t="s">
        <v>208</v>
      </c>
      <c r="H85" s="51" t="s">
        <v>207</v>
      </c>
      <c r="I85" s="54">
        <v>42892</v>
      </c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26.25" customHeight="1">
      <c r="A86" s="51">
        <v>86</v>
      </c>
      <c r="B86" s="51" t="s">
        <v>205</v>
      </c>
      <c r="C86" s="51" t="s">
        <v>210</v>
      </c>
      <c r="D86" s="52">
        <v>0.3</v>
      </c>
      <c r="E86" s="51">
        <v>2</v>
      </c>
      <c r="F86" s="51">
        <v>136730</v>
      </c>
      <c r="G86" s="51" t="s">
        <v>208</v>
      </c>
      <c r="H86" s="51" t="s">
        <v>207</v>
      </c>
      <c r="I86" s="54">
        <v>43054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26.25" customHeight="1">
      <c r="A87" s="51">
        <v>87</v>
      </c>
      <c r="B87" s="51" t="s">
        <v>205</v>
      </c>
      <c r="C87" s="51" t="s">
        <v>219</v>
      </c>
      <c r="D87" s="52">
        <v>0.8</v>
      </c>
      <c r="E87" s="51">
        <v>3</v>
      </c>
      <c r="F87" s="51">
        <v>142420</v>
      </c>
      <c r="G87" s="51" t="s">
        <v>208</v>
      </c>
      <c r="H87" s="51" t="s">
        <v>208</v>
      </c>
      <c r="I87" s="54">
        <v>43774</v>
      </c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26.25" customHeight="1">
      <c r="A88" s="51">
        <v>89</v>
      </c>
      <c r="B88" s="51" t="s">
        <v>220</v>
      </c>
      <c r="C88" s="51" t="s">
        <v>213</v>
      </c>
      <c r="D88" s="52">
        <v>0.75</v>
      </c>
      <c r="E88" s="51">
        <v>2</v>
      </c>
      <c r="F88" s="51">
        <v>325389</v>
      </c>
      <c r="G88" s="51" t="s">
        <v>207</v>
      </c>
      <c r="H88" s="51" t="s">
        <v>207</v>
      </c>
      <c r="I88" s="54">
        <v>43950</v>
      </c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26.25" customHeight="1">
      <c r="A89" s="51">
        <v>90</v>
      </c>
      <c r="B89" s="51" t="s">
        <v>205</v>
      </c>
      <c r="C89" s="51" t="s">
        <v>214</v>
      </c>
      <c r="D89" s="52">
        <v>0</v>
      </c>
      <c r="E89" s="51">
        <v>3</v>
      </c>
      <c r="F89" s="51">
        <v>109896</v>
      </c>
      <c r="G89" s="51" t="s">
        <v>208</v>
      </c>
      <c r="H89" s="51" t="s">
        <v>208</v>
      </c>
      <c r="I89" s="54">
        <v>42901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26.25" customHeight="1">
      <c r="A90" s="51">
        <v>91</v>
      </c>
      <c r="B90" s="51" t="s">
        <v>211</v>
      </c>
      <c r="C90" s="51" t="s">
        <v>214</v>
      </c>
      <c r="D90" s="52">
        <v>0</v>
      </c>
      <c r="E90" s="51">
        <v>5</v>
      </c>
      <c r="F90" s="51">
        <v>252253</v>
      </c>
      <c r="G90" s="51" t="s">
        <v>208</v>
      </c>
      <c r="H90" s="51" t="s">
        <v>207</v>
      </c>
      <c r="I90" s="54">
        <v>43019</v>
      </c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26.25" customHeight="1">
      <c r="A91" s="51">
        <v>92</v>
      </c>
      <c r="B91" s="51" t="s">
        <v>205</v>
      </c>
      <c r="C91" s="51" t="s">
        <v>219</v>
      </c>
      <c r="D91" s="52">
        <v>0.91</v>
      </c>
      <c r="E91" s="51">
        <v>0</v>
      </c>
      <c r="F91" s="51">
        <v>142641</v>
      </c>
      <c r="G91" s="51" t="s">
        <v>208</v>
      </c>
      <c r="H91" s="51" t="s">
        <v>208</v>
      </c>
      <c r="I91" s="54">
        <v>43378</v>
      </c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26.25" customHeight="1">
      <c r="A92" s="51">
        <v>93</v>
      </c>
      <c r="B92" s="51" t="s">
        <v>215</v>
      </c>
      <c r="C92" s="51" t="s">
        <v>213</v>
      </c>
      <c r="D92" s="52">
        <v>0.35</v>
      </c>
      <c r="E92" s="51">
        <v>2</v>
      </c>
      <c r="F92" s="51">
        <v>72954</v>
      </c>
      <c r="G92" s="51" t="s">
        <v>208</v>
      </c>
      <c r="H92" s="51" t="s">
        <v>208</v>
      </c>
      <c r="I92" s="54">
        <v>43563</v>
      </c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26.25" customHeight="1">
      <c r="A93" s="51">
        <v>94</v>
      </c>
      <c r="B93" s="51" t="s">
        <v>215</v>
      </c>
      <c r="C93" s="51" t="s">
        <v>216</v>
      </c>
      <c r="D93" s="52">
        <v>0.63</v>
      </c>
      <c r="E93" s="51">
        <v>1</v>
      </c>
      <c r="F93" s="51">
        <v>61901</v>
      </c>
      <c r="G93" s="51" t="s">
        <v>208</v>
      </c>
      <c r="H93" s="51" t="s">
        <v>208</v>
      </c>
      <c r="I93" s="54">
        <v>43479</v>
      </c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26.25" customHeight="1">
      <c r="A94" s="51">
        <v>95</v>
      </c>
      <c r="B94" s="51" t="s">
        <v>205</v>
      </c>
      <c r="C94" s="51" t="s">
        <v>210</v>
      </c>
      <c r="D94" s="52">
        <v>0.49</v>
      </c>
      <c r="E94" s="51">
        <v>2</v>
      </c>
      <c r="F94" s="51">
        <v>147563</v>
      </c>
      <c r="G94" s="51" t="s">
        <v>208</v>
      </c>
      <c r="H94" s="51" t="s">
        <v>207</v>
      </c>
      <c r="I94" s="54">
        <v>43626</v>
      </c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26.25" customHeight="1">
      <c r="A95" s="51">
        <v>97</v>
      </c>
      <c r="B95" s="51" t="s">
        <v>29</v>
      </c>
      <c r="C95" s="51" t="s">
        <v>29</v>
      </c>
      <c r="D95" s="52">
        <v>0.82</v>
      </c>
      <c r="E95" s="51">
        <v>5</v>
      </c>
      <c r="F95" s="51">
        <v>350000</v>
      </c>
      <c r="G95" s="51" t="s">
        <v>207</v>
      </c>
      <c r="H95" s="51" t="s">
        <v>207</v>
      </c>
      <c r="I95" s="54">
        <v>43623</v>
      </c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26.25" customHeight="1">
      <c r="A96" s="51">
        <v>98</v>
      </c>
      <c r="B96" s="51" t="s">
        <v>205</v>
      </c>
      <c r="C96" s="51" t="s">
        <v>213</v>
      </c>
      <c r="D96" s="52">
        <v>0.81</v>
      </c>
      <c r="E96" s="51">
        <v>0</v>
      </c>
      <c r="F96" s="51">
        <v>111587</v>
      </c>
      <c r="G96" s="51" t="s">
        <v>208</v>
      </c>
      <c r="H96" s="51" t="s">
        <v>208</v>
      </c>
      <c r="I96" s="54">
        <v>43548</v>
      </c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26.25" customHeight="1">
      <c r="A97" s="51">
        <v>99</v>
      </c>
      <c r="B97" s="51" t="s">
        <v>218</v>
      </c>
      <c r="C97" s="51" t="s">
        <v>217</v>
      </c>
      <c r="D97" s="52">
        <v>0.55000000000000004</v>
      </c>
      <c r="E97" s="51">
        <v>2</v>
      </c>
      <c r="F97" s="51">
        <v>198950</v>
      </c>
      <c r="G97" s="51" t="s">
        <v>208</v>
      </c>
      <c r="H97" s="51" t="s">
        <v>208</v>
      </c>
      <c r="I97" s="54">
        <v>42966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26.25" customHeight="1">
      <c r="A98" s="51">
        <v>100</v>
      </c>
      <c r="B98" s="51" t="s">
        <v>209</v>
      </c>
      <c r="C98" s="51" t="s">
        <v>214</v>
      </c>
      <c r="D98" s="52">
        <v>0</v>
      </c>
      <c r="E98" s="51">
        <v>3</v>
      </c>
      <c r="F98" s="51">
        <v>229818</v>
      </c>
      <c r="G98" s="51" t="s">
        <v>208</v>
      </c>
      <c r="H98" s="51" t="s">
        <v>208</v>
      </c>
      <c r="I98" s="54">
        <v>42939</v>
      </c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26.25" customHeight="1">
      <c r="A99" s="51">
        <v>101</v>
      </c>
      <c r="B99" s="51" t="s">
        <v>215</v>
      </c>
      <c r="C99" s="51" t="s">
        <v>217</v>
      </c>
      <c r="D99" s="52">
        <v>0.94</v>
      </c>
      <c r="E99" s="51">
        <v>4</v>
      </c>
      <c r="F99" s="51">
        <v>89834</v>
      </c>
      <c r="G99" s="51" t="s">
        <v>208</v>
      </c>
      <c r="H99" s="51" t="s">
        <v>207</v>
      </c>
      <c r="I99" s="54">
        <v>43988</v>
      </c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26.25" customHeight="1">
      <c r="A100" s="51">
        <v>102</v>
      </c>
      <c r="B100" s="51" t="s">
        <v>205</v>
      </c>
      <c r="C100" s="51" t="s">
        <v>19</v>
      </c>
      <c r="D100" s="52">
        <v>0.28000000000000003</v>
      </c>
      <c r="E100" s="51">
        <v>2</v>
      </c>
      <c r="F100" s="51">
        <v>142241</v>
      </c>
      <c r="G100" s="51" t="s">
        <v>208</v>
      </c>
      <c r="H100" s="51" t="s">
        <v>208</v>
      </c>
      <c r="I100" s="54">
        <v>42846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26.25" customHeight="1">
      <c r="A101" s="51">
        <v>103</v>
      </c>
      <c r="B101" s="51" t="s">
        <v>205</v>
      </c>
      <c r="C101" s="51" t="s">
        <v>219</v>
      </c>
      <c r="D101" s="52">
        <v>0.97</v>
      </c>
      <c r="E101" s="51">
        <v>2</v>
      </c>
      <c r="F101" s="51">
        <v>144437</v>
      </c>
      <c r="G101" s="51" t="s">
        <v>208</v>
      </c>
      <c r="H101" s="51" t="s">
        <v>207</v>
      </c>
      <c r="I101" s="54">
        <v>43202</v>
      </c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26.25" customHeight="1">
      <c r="A102" s="51">
        <v>104</v>
      </c>
      <c r="B102" s="51" t="s">
        <v>205</v>
      </c>
      <c r="C102" s="51" t="s">
        <v>214</v>
      </c>
      <c r="D102" s="52">
        <v>0</v>
      </c>
      <c r="E102" s="51">
        <v>0</v>
      </c>
      <c r="F102" s="51">
        <v>117420</v>
      </c>
      <c r="G102" s="51" t="s">
        <v>208</v>
      </c>
      <c r="H102" s="51" t="s">
        <v>207</v>
      </c>
      <c r="I102" s="54">
        <v>43879</v>
      </c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26.25" customHeight="1">
      <c r="A103" s="51">
        <v>106</v>
      </c>
      <c r="B103" s="51" t="s">
        <v>205</v>
      </c>
      <c r="C103" s="51" t="s">
        <v>213</v>
      </c>
      <c r="D103" s="52">
        <v>0.87</v>
      </c>
      <c r="E103" s="51">
        <v>3</v>
      </c>
      <c r="F103" s="51">
        <v>115851</v>
      </c>
      <c r="G103" s="51" t="s">
        <v>208</v>
      </c>
      <c r="H103" s="51" t="s">
        <v>208</v>
      </c>
      <c r="I103" s="54">
        <v>43837</v>
      </c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26.25" customHeight="1">
      <c r="A104" s="51">
        <v>107</v>
      </c>
      <c r="B104" s="51" t="s">
        <v>209</v>
      </c>
      <c r="C104" s="51" t="s">
        <v>213</v>
      </c>
      <c r="D104" s="52">
        <v>0.36</v>
      </c>
      <c r="E104" s="51">
        <v>4</v>
      </c>
      <c r="F104" s="51">
        <v>230516</v>
      </c>
      <c r="G104" s="51" t="s">
        <v>207</v>
      </c>
      <c r="H104" s="51" t="s">
        <v>207</v>
      </c>
      <c r="I104" s="54">
        <v>43865</v>
      </c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26.25" customHeight="1">
      <c r="A105" s="51">
        <v>108</v>
      </c>
      <c r="B105" s="51" t="s">
        <v>209</v>
      </c>
      <c r="C105" s="51" t="s">
        <v>214</v>
      </c>
      <c r="D105" s="52">
        <v>0</v>
      </c>
      <c r="E105" s="51">
        <v>2</v>
      </c>
      <c r="F105" s="51">
        <v>241734</v>
      </c>
      <c r="G105" s="51" t="s">
        <v>208</v>
      </c>
      <c r="H105" s="51" t="s">
        <v>208</v>
      </c>
      <c r="I105" s="54">
        <v>43628</v>
      </c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26.25" customHeight="1">
      <c r="A106" s="51">
        <v>109</v>
      </c>
      <c r="B106" s="51" t="s">
        <v>218</v>
      </c>
      <c r="C106" s="51" t="s">
        <v>210</v>
      </c>
      <c r="D106" s="52">
        <v>0.92</v>
      </c>
      <c r="E106" s="51">
        <v>5</v>
      </c>
      <c r="F106" s="51">
        <v>194140</v>
      </c>
      <c r="G106" s="51" t="s">
        <v>208</v>
      </c>
      <c r="H106" s="51" t="s">
        <v>207</v>
      </c>
      <c r="I106" s="54">
        <v>43826</v>
      </c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26.25" customHeight="1">
      <c r="A107" s="51">
        <v>110</v>
      </c>
      <c r="B107" s="51" t="s">
        <v>211</v>
      </c>
      <c r="C107" s="51" t="s">
        <v>216</v>
      </c>
      <c r="D107" s="52">
        <v>0.84</v>
      </c>
      <c r="E107" s="51">
        <v>1</v>
      </c>
      <c r="F107" s="51">
        <v>273390</v>
      </c>
      <c r="G107" s="51" t="s">
        <v>208</v>
      </c>
      <c r="H107" s="51" t="s">
        <v>208</v>
      </c>
      <c r="I107" s="54">
        <v>43804</v>
      </c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26.25" customHeight="1">
      <c r="A108" s="51">
        <v>111</v>
      </c>
      <c r="B108" s="51" t="s">
        <v>215</v>
      </c>
      <c r="C108" s="51" t="s">
        <v>219</v>
      </c>
      <c r="D108" s="52">
        <v>0.94</v>
      </c>
      <c r="E108" s="51">
        <v>3</v>
      </c>
      <c r="F108" s="51">
        <v>61323</v>
      </c>
      <c r="G108" s="51" t="s">
        <v>208</v>
      </c>
      <c r="H108" s="51" t="s">
        <v>207</v>
      </c>
      <c r="I108" s="54">
        <v>43087</v>
      </c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26.25" customHeight="1">
      <c r="A109" s="51">
        <v>112</v>
      </c>
      <c r="B109" s="51" t="s">
        <v>211</v>
      </c>
      <c r="C109" s="51" t="s">
        <v>216</v>
      </c>
      <c r="D109" s="52">
        <v>0.98</v>
      </c>
      <c r="E109" s="51">
        <v>3</v>
      </c>
      <c r="F109" s="51">
        <v>271102</v>
      </c>
      <c r="G109" s="51" t="s">
        <v>208</v>
      </c>
      <c r="H109" s="51" t="s">
        <v>208</v>
      </c>
      <c r="I109" s="54">
        <v>42993</v>
      </c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26.25" customHeight="1">
      <c r="A110" s="51">
        <v>113</v>
      </c>
      <c r="B110" s="51" t="s">
        <v>209</v>
      </c>
      <c r="C110" s="51" t="s">
        <v>219</v>
      </c>
      <c r="D110" s="52">
        <v>0.51</v>
      </c>
      <c r="E110" s="51">
        <v>2</v>
      </c>
      <c r="F110" s="51">
        <v>245096</v>
      </c>
      <c r="G110" s="51" t="s">
        <v>208</v>
      </c>
      <c r="H110" s="51" t="s">
        <v>208</v>
      </c>
      <c r="I110" s="54">
        <v>43225</v>
      </c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26.25" customHeight="1">
      <c r="A111" s="51">
        <v>114</v>
      </c>
      <c r="B111" s="51" t="s">
        <v>218</v>
      </c>
      <c r="C111" s="51" t="s">
        <v>213</v>
      </c>
      <c r="D111" s="52">
        <v>0.73</v>
      </c>
      <c r="E111" s="51">
        <v>2</v>
      </c>
      <c r="F111" s="51">
        <v>201331</v>
      </c>
      <c r="G111" s="51" t="s">
        <v>208</v>
      </c>
      <c r="H111" s="51" t="s">
        <v>208</v>
      </c>
      <c r="I111" s="54">
        <v>43270</v>
      </c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26.25" customHeight="1">
      <c r="A112" s="51">
        <v>115</v>
      </c>
      <c r="B112" s="51" t="s">
        <v>218</v>
      </c>
      <c r="C112" s="51" t="s">
        <v>216</v>
      </c>
      <c r="D112" s="52">
        <v>0.62</v>
      </c>
      <c r="E112" s="51">
        <v>4</v>
      </c>
      <c r="F112" s="51">
        <v>191374</v>
      </c>
      <c r="G112" s="51" t="s">
        <v>208</v>
      </c>
      <c r="H112" s="51" t="s">
        <v>207</v>
      </c>
      <c r="I112" s="54">
        <v>42994</v>
      </c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26.25" customHeight="1">
      <c r="A113" s="51">
        <v>116</v>
      </c>
      <c r="B113" s="51" t="s">
        <v>218</v>
      </c>
      <c r="C113" s="51" t="s">
        <v>206</v>
      </c>
      <c r="D113" s="52">
        <v>0.97</v>
      </c>
      <c r="E113" s="51">
        <v>3</v>
      </c>
      <c r="F113" s="51">
        <v>207562</v>
      </c>
      <c r="G113" s="51" t="s">
        <v>208</v>
      </c>
      <c r="H113" s="51" t="s">
        <v>208</v>
      </c>
      <c r="I113" s="54">
        <v>43860</v>
      </c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26.25" customHeight="1">
      <c r="A114" s="51">
        <v>117</v>
      </c>
      <c r="B114" s="51" t="s">
        <v>209</v>
      </c>
      <c r="C114" s="51" t="s">
        <v>217</v>
      </c>
      <c r="D114" s="52">
        <v>0.85</v>
      </c>
      <c r="E114" s="51">
        <v>1</v>
      </c>
      <c r="F114" s="51">
        <v>246716</v>
      </c>
      <c r="G114" s="51" t="s">
        <v>208</v>
      </c>
      <c r="H114" s="51" t="s">
        <v>208</v>
      </c>
      <c r="I114" s="54">
        <v>43796</v>
      </c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26.25" customHeight="1">
      <c r="A115" s="51">
        <v>118</v>
      </c>
      <c r="B115" s="51" t="s">
        <v>205</v>
      </c>
      <c r="C115" s="51" t="s">
        <v>19</v>
      </c>
      <c r="D115" s="52">
        <v>0.97</v>
      </c>
      <c r="E115" s="51">
        <v>0</v>
      </c>
      <c r="F115" s="51">
        <v>100928</v>
      </c>
      <c r="G115" s="51" t="s">
        <v>208</v>
      </c>
      <c r="H115" s="51" t="s">
        <v>208</v>
      </c>
      <c r="I115" s="54">
        <v>43367</v>
      </c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26.25" customHeight="1">
      <c r="A116" s="51">
        <v>119</v>
      </c>
      <c r="B116" s="51" t="s">
        <v>209</v>
      </c>
      <c r="C116" s="51" t="s">
        <v>213</v>
      </c>
      <c r="D116" s="52">
        <v>0.17</v>
      </c>
      <c r="E116" s="51">
        <v>3</v>
      </c>
      <c r="F116" s="51">
        <v>228460</v>
      </c>
      <c r="G116" s="51" t="s">
        <v>208</v>
      </c>
      <c r="H116" s="51" t="s">
        <v>208</v>
      </c>
      <c r="I116" s="54">
        <v>43849</v>
      </c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26.25" customHeight="1">
      <c r="A117" s="51">
        <v>120</v>
      </c>
      <c r="B117" s="51" t="s">
        <v>205</v>
      </c>
      <c r="C117" s="51" t="s">
        <v>213</v>
      </c>
      <c r="D117" s="52">
        <v>0.98</v>
      </c>
      <c r="E117" s="51">
        <v>2</v>
      </c>
      <c r="F117" s="51">
        <v>106817</v>
      </c>
      <c r="G117" s="51" t="s">
        <v>208</v>
      </c>
      <c r="H117" s="51" t="s">
        <v>207</v>
      </c>
      <c r="I117" s="54">
        <v>43195</v>
      </c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26.25" customHeight="1">
      <c r="A118" s="51">
        <v>886</v>
      </c>
      <c r="B118" s="51" t="s">
        <v>215</v>
      </c>
      <c r="C118" s="51" t="s">
        <v>206</v>
      </c>
      <c r="D118" s="52">
        <v>0.96</v>
      </c>
      <c r="E118" s="51">
        <v>2</v>
      </c>
      <c r="F118" s="51">
        <v>92725</v>
      </c>
      <c r="G118" s="51" t="s">
        <v>208</v>
      </c>
      <c r="H118" s="51" t="s">
        <v>208</v>
      </c>
      <c r="I118" s="54">
        <v>43999</v>
      </c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26.25" customHeight="1">
      <c r="A119" s="51">
        <v>887</v>
      </c>
      <c r="B119" s="51" t="s">
        <v>205</v>
      </c>
      <c r="C119" s="51" t="s">
        <v>219</v>
      </c>
      <c r="D119" s="52">
        <v>0.45</v>
      </c>
      <c r="E119" s="51">
        <v>0</v>
      </c>
      <c r="F119" s="51">
        <v>105965</v>
      </c>
      <c r="G119" s="51" t="s">
        <v>208</v>
      </c>
      <c r="H119" s="51" t="s">
        <v>208</v>
      </c>
      <c r="I119" s="54">
        <v>43830</v>
      </c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26.25" customHeight="1">
      <c r="A120" s="51">
        <v>888</v>
      </c>
      <c r="B120" s="51" t="s">
        <v>215</v>
      </c>
      <c r="C120" s="51" t="s">
        <v>19</v>
      </c>
      <c r="D120" s="52">
        <v>0.68</v>
      </c>
      <c r="E120" s="51">
        <v>0</v>
      </c>
      <c r="F120" s="51">
        <v>69293</v>
      </c>
      <c r="G120" s="51" t="s">
        <v>208</v>
      </c>
      <c r="H120" s="51" t="s">
        <v>208</v>
      </c>
      <c r="I120" s="54">
        <v>43322</v>
      </c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26.25" customHeight="1">
      <c r="A121" s="51">
        <v>889</v>
      </c>
      <c r="B121" s="51" t="s">
        <v>209</v>
      </c>
      <c r="C121" s="51" t="s">
        <v>214</v>
      </c>
      <c r="D121" s="52">
        <v>0</v>
      </c>
      <c r="E121" s="51">
        <v>0</v>
      </c>
      <c r="F121" s="51">
        <v>226184</v>
      </c>
      <c r="G121" s="51" t="s">
        <v>208</v>
      </c>
      <c r="H121" s="51" t="s">
        <v>207</v>
      </c>
      <c r="I121" s="54">
        <v>43319</v>
      </c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26.25" customHeight="1">
      <c r="A122" s="51">
        <v>890</v>
      </c>
      <c r="B122" s="51" t="s">
        <v>205</v>
      </c>
      <c r="C122" s="51" t="s">
        <v>210</v>
      </c>
      <c r="D122" s="52">
        <v>0.74</v>
      </c>
      <c r="E122" s="51">
        <v>3</v>
      </c>
      <c r="F122" s="51">
        <v>113429</v>
      </c>
      <c r="G122" s="51" t="s">
        <v>208</v>
      </c>
      <c r="H122" s="51" t="s">
        <v>208</v>
      </c>
      <c r="I122" s="54">
        <v>43960</v>
      </c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26.25" customHeight="1">
      <c r="A123" s="51">
        <v>891</v>
      </c>
      <c r="B123" s="51" t="s">
        <v>218</v>
      </c>
      <c r="C123" s="51" t="s">
        <v>214</v>
      </c>
      <c r="D123" s="52">
        <v>0</v>
      </c>
      <c r="E123" s="51">
        <v>1</v>
      </c>
      <c r="F123" s="51">
        <v>197945</v>
      </c>
      <c r="G123" s="51" t="s">
        <v>208</v>
      </c>
      <c r="H123" s="51" t="s">
        <v>208</v>
      </c>
      <c r="I123" s="54">
        <v>42867</v>
      </c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26.25" customHeight="1">
      <c r="A124" s="51">
        <v>892</v>
      </c>
      <c r="B124" s="51" t="s">
        <v>205</v>
      </c>
      <c r="C124" s="51" t="s">
        <v>210</v>
      </c>
      <c r="D124" s="52">
        <v>0.91</v>
      </c>
      <c r="E124" s="51">
        <v>1</v>
      </c>
      <c r="F124" s="51">
        <v>103840</v>
      </c>
      <c r="G124" s="51" t="s">
        <v>208</v>
      </c>
      <c r="H124" s="51" t="s">
        <v>207</v>
      </c>
      <c r="I124" s="54">
        <v>44105</v>
      </c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26.25" customHeight="1">
      <c r="A125" s="51">
        <v>893</v>
      </c>
      <c r="B125" s="51" t="s">
        <v>205</v>
      </c>
      <c r="C125" s="51" t="s">
        <v>206</v>
      </c>
      <c r="D125" s="52">
        <v>0.42</v>
      </c>
      <c r="E125" s="51">
        <v>1</v>
      </c>
      <c r="F125" s="51">
        <v>132391</v>
      </c>
      <c r="G125" s="51" t="s">
        <v>208</v>
      </c>
      <c r="H125" s="51" t="s">
        <v>208</v>
      </c>
      <c r="I125" s="54">
        <v>43613</v>
      </c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26.25" customHeight="1">
      <c r="A126" s="51">
        <v>894</v>
      </c>
      <c r="B126" s="51" t="s">
        <v>209</v>
      </c>
      <c r="C126" s="51" t="s">
        <v>219</v>
      </c>
      <c r="D126" s="52">
        <v>0.55000000000000004</v>
      </c>
      <c r="E126" s="51">
        <v>1</v>
      </c>
      <c r="F126" s="51">
        <v>226244</v>
      </c>
      <c r="G126" s="51" t="s">
        <v>208</v>
      </c>
      <c r="H126" s="51" t="s">
        <v>207</v>
      </c>
      <c r="I126" s="54">
        <v>43925</v>
      </c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26.25" customHeight="1">
      <c r="A127" s="51">
        <v>895</v>
      </c>
      <c r="B127" s="51" t="s">
        <v>218</v>
      </c>
      <c r="C127" s="51" t="s">
        <v>216</v>
      </c>
      <c r="D127" s="52">
        <v>0.52</v>
      </c>
      <c r="E127" s="51">
        <v>2</v>
      </c>
      <c r="F127" s="51">
        <v>190913</v>
      </c>
      <c r="G127" s="51" t="s">
        <v>208</v>
      </c>
      <c r="H127" s="51" t="s">
        <v>207</v>
      </c>
      <c r="I127" s="54">
        <v>43483</v>
      </c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26.25" customHeight="1">
      <c r="A128" s="51">
        <v>896</v>
      </c>
      <c r="B128" s="51" t="s">
        <v>218</v>
      </c>
      <c r="C128" s="51" t="s">
        <v>216</v>
      </c>
      <c r="D128" s="52">
        <v>0.18</v>
      </c>
      <c r="E128" s="51">
        <v>2</v>
      </c>
      <c r="F128" s="51">
        <v>205075</v>
      </c>
      <c r="G128" s="51" t="s">
        <v>208</v>
      </c>
      <c r="H128" s="51" t="s">
        <v>208</v>
      </c>
      <c r="I128" s="54">
        <v>43907</v>
      </c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26.25" customHeight="1">
      <c r="A129" s="51">
        <v>897</v>
      </c>
      <c r="B129" s="51" t="s">
        <v>218</v>
      </c>
      <c r="C129" s="51" t="s">
        <v>19</v>
      </c>
      <c r="D129" s="52">
        <v>0.56000000000000005</v>
      </c>
      <c r="E129" s="51">
        <v>1</v>
      </c>
      <c r="F129" s="51">
        <v>208644</v>
      </c>
      <c r="G129" s="51" t="s">
        <v>208</v>
      </c>
      <c r="H129" s="51" t="s">
        <v>208</v>
      </c>
      <c r="I129" s="54">
        <v>43771</v>
      </c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26.25" customHeight="1">
      <c r="A130" s="51">
        <v>898</v>
      </c>
      <c r="B130" s="51" t="s">
        <v>215</v>
      </c>
      <c r="C130" s="51" t="s">
        <v>210</v>
      </c>
      <c r="D130" s="52">
        <v>0.77</v>
      </c>
      <c r="E130" s="51">
        <v>0</v>
      </c>
      <c r="F130" s="51">
        <v>63580</v>
      </c>
      <c r="G130" s="51" t="s">
        <v>208</v>
      </c>
      <c r="H130" s="51" t="s">
        <v>207</v>
      </c>
      <c r="I130" s="54">
        <v>43990</v>
      </c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26.25" customHeight="1">
      <c r="A131" s="51">
        <v>899</v>
      </c>
      <c r="B131" s="51" t="s">
        <v>205</v>
      </c>
      <c r="C131" s="51" t="s">
        <v>219</v>
      </c>
      <c r="D131" s="52">
        <v>0.5</v>
      </c>
      <c r="E131" s="51">
        <v>1</v>
      </c>
      <c r="F131" s="51">
        <v>125172</v>
      </c>
      <c r="G131" s="51" t="s">
        <v>208</v>
      </c>
      <c r="H131" s="51" t="s">
        <v>207</v>
      </c>
      <c r="I131" s="54">
        <v>43189</v>
      </c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26.25" customHeight="1">
      <c r="A132" s="51">
        <v>900</v>
      </c>
      <c r="B132" s="51" t="s">
        <v>209</v>
      </c>
      <c r="C132" s="51" t="s">
        <v>213</v>
      </c>
      <c r="D132" s="52">
        <v>0.45</v>
      </c>
      <c r="E132" s="51">
        <v>3</v>
      </c>
      <c r="F132" s="51">
        <v>240838</v>
      </c>
      <c r="G132" s="51" t="s">
        <v>208</v>
      </c>
      <c r="H132" s="51" t="s">
        <v>207</v>
      </c>
      <c r="I132" s="54">
        <v>42922</v>
      </c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26.25" customHeight="1">
      <c r="A133" s="51">
        <v>901</v>
      </c>
      <c r="B133" s="51" t="s">
        <v>211</v>
      </c>
      <c r="C133" s="51" t="s">
        <v>216</v>
      </c>
      <c r="D133" s="52">
        <v>0.55000000000000004</v>
      </c>
      <c r="E133" s="51">
        <v>1</v>
      </c>
      <c r="F133" s="51">
        <v>250125</v>
      </c>
      <c r="G133" s="51" t="s">
        <v>208</v>
      </c>
      <c r="H133" s="51" t="s">
        <v>207</v>
      </c>
      <c r="I133" s="54">
        <v>43310</v>
      </c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26.25" customHeight="1">
      <c r="A134" s="51">
        <v>903</v>
      </c>
      <c r="B134" s="51" t="s">
        <v>211</v>
      </c>
      <c r="C134" s="51" t="s">
        <v>210</v>
      </c>
      <c r="D134" s="52">
        <v>0.99</v>
      </c>
      <c r="E134" s="51">
        <v>3</v>
      </c>
      <c r="F134" s="51">
        <v>272572</v>
      </c>
      <c r="G134" s="51" t="s">
        <v>208</v>
      </c>
      <c r="H134" s="51" t="s">
        <v>207</v>
      </c>
      <c r="I134" s="54">
        <v>43184</v>
      </c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26.25" customHeight="1">
      <c r="A135" s="51">
        <v>904</v>
      </c>
      <c r="B135" s="51" t="s">
        <v>215</v>
      </c>
      <c r="C135" s="51" t="s">
        <v>206</v>
      </c>
      <c r="D135" s="52">
        <v>0.62</v>
      </c>
      <c r="E135" s="51">
        <v>3</v>
      </c>
      <c r="F135" s="51">
        <v>91164</v>
      </c>
      <c r="G135" s="51" t="s">
        <v>208</v>
      </c>
      <c r="H135" s="51" t="s">
        <v>208</v>
      </c>
      <c r="I135" s="54">
        <v>42922</v>
      </c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26.25" customHeight="1">
      <c r="A136" s="51">
        <v>905</v>
      </c>
      <c r="B136" s="51" t="s">
        <v>215</v>
      </c>
      <c r="C136" s="51" t="s">
        <v>19</v>
      </c>
      <c r="D136" s="52">
        <v>0.98</v>
      </c>
      <c r="E136" s="51">
        <v>1</v>
      </c>
      <c r="F136" s="51">
        <v>73296</v>
      </c>
      <c r="G136" s="51" t="s">
        <v>208</v>
      </c>
      <c r="H136" s="51" t="s">
        <v>207</v>
      </c>
      <c r="I136" s="54">
        <v>43534</v>
      </c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26.25" customHeight="1">
      <c r="A137" s="51">
        <v>906</v>
      </c>
      <c r="B137" s="51" t="s">
        <v>211</v>
      </c>
      <c r="C137" s="51" t="s">
        <v>210</v>
      </c>
      <c r="D137" s="52">
        <v>0.79</v>
      </c>
      <c r="E137" s="51">
        <v>2</v>
      </c>
      <c r="F137" s="51">
        <v>266481</v>
      </c>
      <c r="G137" s="51" t="s">
        <v>207</v>
      </c>
      <c r="H137" s="51" t="s">
        <v>208</v>
      </c>
      <c r="I137" s="54">
        <v>43015</v>
      </c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26.25" customHeight="1">
      <c r="A138" s="51">
        <v>907</v>
      </c>
      <c r="B138" s="51" t="s">
        <v>205</v>
      </c>
      <c r="C138" s="51" t="s">
        <v>206</v>
      </c>
      <c r="D138" s="52">
        <v>0.45</v>
      </c>
      <c r="E138" s="51">
        <v>0</v>
      </c>
      <c r="F138" s="51">
        <v>145263</v>
      </c>
      <c r="G138" s="51" t="s">
        <v>208</v>
      </c>
      <c r="H138" s="51" t="s">
        <v>208</v>
      </c>
      <c r="I138" s="54">
        <v>43405</v>
      </c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26.25" customHeight="1">
      <c r="A139" s="51">
        <v>908</v>
      </c>
      <c r="B139" s="51" t="s">
        <v>205</v>
      </c>
      <c r="C139" s="51" t="s">
        <v>216</v>
      </c>
      <c r="D139" s="52">
        <v>0.77</v>
      </c>
      <c r="E139" s="51">
        <v>2</v>
      </c>
      <c r="F139" s="51">
        <v>135594</v>
      </c>
      <c r="G139" s="51" t="s">
        <v>208</v>
      </c>
      <c r="H139" s="51" t="s">
        <v>208</v>
      </c>
      <c r="I139" s="54">
        <v>43374</v>
      </c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26.25" customHeight="1">
      <c r="A140" s="51">
        <v>909</v>
      </c>
      <c r="B140" s="51" t="s">
        <v>218</v>
      </c>
      <c r="C140" s="51" t="s">
        <v>216</v>
      </c>
      <c r="D140" s="52">
        <v>0.37</v>
      </c>
      <c r="E140" s="51">
        <v>1</v>
      </c>
      <c r="F140" s="51">
        <v>182057</v>
      </c>
      <c r="G140" s="51" t="s">
        <v>208</v>
      </c>
      <c r="H140" s="51" t="s">
        <v>207</v>
      </c>
      <c r="I140" s="54">
        <v>43616</v>
      </c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26.25" customHeight="1">
      <c r="A141" s="51">
        <v>910</v>
      </c>
      <c r="B141" s="51" t="s">
        <v>218</v>
      </c>
      <c r="C141" s="51" t="s">
        <v>214</v>
      </c>
      <c r="D141" s="52">
        <v>0</v>
      </c>
      <c r="E141" s="51">
        <v>1</v>
      </c>
      <c r="F141" s="51">
        <v>203316</v>
      </c>
      <c r="G141" s="51" t="s">
        <v>208</v>
      </c>
      <c r="H141" s="51" t="s">
        <v>208</v>
      </c>
      <c r="I141" s="54">
        <v>43666</v>
      </c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26.25" customHeight="1">
      <c r="A142" s="51">
        <v>911</v>
      </c>
      <c r="B142" s="51" t="s">
        <v>215</v>
      </c>
      <c r="C142" s="51" t="s">
        <v>217</v>
      </c>
      <c r="D142" s="52">
        <v>0.33</v>
      </c>
      <c r="E142" s="51">
        <v>3</v>
      </c>
      <c r="F142" s="51">
        <v>61486</v>
      </c>
      <c r="G142" s="51" t="s">
        <v>208</v>
      </c>
      <c r="H142" s="51" t="s">
        <v>207</v>
      </c>
      <c r="I142" s="54">
        <v>42972</v>
      </c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26.25" customHeight="1">
      <c r="A143" s="51">
        <v>912</v>
      </c>
      <c r="B143" s="51" t="s">
        <v>209</v>
      </c>
      <c r="C143" s="51" t="s">
        <v>213</v>
      </c>
      <c r="D143" s="52">
        <v>0.5</v>
      </c>
      <c r="E143" s="51">
        <v>4</v>
      </c>
      <c r="F143" s="51">
        <v>226160</v>
      </c>
      <c r="G143" s="51" t="s">
        <v>208</v>
      </c>
      <c r="H143" s="51" t="s">
        <v>207</v>
      </c>
      <c r="I143" s="54">
        <v>43995</v>
      </c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26.25" customHeight="1">
      <c r="A144" s="51">
        <v>913</v>
      </c>
      <c r="B144" s="51" t="s">
        <v>215</v>
      </c>
      <c r="C144" s="51" t="s">
        <v>19</v>
      </c>
      <c r="D144" s="52">
        <v>0.51</v>
      </c>
      <c r="E144" s="51">
        <v>1</v>
      </c>
      <c r="F144" s="51">
        <v>74382</v>
      </c>
      <c r="G144" s="51" t="s">
        <v>208</v>
      </c>
      <c r="H144" s="51" t="s">
        <v>207</v>
      </c>
      <c r="I144" s="54">
        <v>43288</v>
      </c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26.25" customHeight="1">
      <c r="A145" s="51">
        <v>914</v>
      </c>
      <c r="B145" s="51" t="s">
        <v>211</v>
      </c>
      <c r="C145" s="51" t="s">
        <v>214</v>
      </c>
      <c r="D145" s="52">
        <v>0</v>
      </c>
      <c r="E145" s="51">
        <v>2</v>
      </c>
      <c r="F145" s="51">
        <v>261357</v>
      </c>
      <c r="G145" s="51" t="s">
        <v>208</v>
      </c>
      <c r="H145" s="51" t="s">
        <v>207</v>
      </c>
      <c r="I145" s="54">
        <v>43116</v>
      </c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26.25" customHeight="1">
      <c r="A146" s="51">
        <v>915</v>
      </c>
      <c r="B146" s="51" t="s">
        <v>205</v>
      </c>
      <c r="C146" s="51" t="s">
        <v>217</v>
      </c>
      <c r="D146" s="52">
        <v>0.6</v>
      </c>
      <c r="E146" s="51">
        <v>0</v>
      </c>
      <c r="F146" s="51">
        <v>102560</v>
      </c>
      <c r="G146" s="51" t="s">
        <v>208</v>
      </c>
      <c r="H146" s="51" t="s">
        <v>208</v>
      </c>
      <c r="I146" s="54">
        <v>43097</v>
      </c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26.25" customHeight="1">
      <c r="A147" s="51">
        <v>917</v>
      </c>
      <c r="B147" s="51" t="s">
        <v>218</v>
      </c>
      <c r="C147" s="51" t="s">
        <v>219</v>
      </c>
      <c r="D147" s="52">
        <v>0.64</v>
      </c>
      <c r="E147" s="51">
        <v>2</v>
      </c>
      <c r="F147" s="51">
        <v>189293</v>
      </c>
      <c r="G147" s="51" t="s">
        <v>208</v>
      </c>
      <c r="H147" s="51" t="s">
        <v>208</v>
      </c>
      <c r="I147" s="54">
        <v>43765</v>
      </c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26.25" customHeight="1">
      <c r="A148" s="51">
        <v>918</v>
      </c>
      <c r="B148" s="51" t="s">
        <v>209</v>
      </c>
      <c r="C148" s="51" t="s">
        <v>216</v>
      </c>
      <c r="D148" s="52">
        <v>0.59</v>
      </c>
      <c r="E148" s="51">
        <v>0</v>
      </c>
      <c r="F148" s="51">
        <v>236750</v>
      </c>
      <c r="G148" s="51" t="s">
        <v>208</v>
      </c>
      <c r="H148" s="51" t="s">
        <v>207</v>
      </c>
      <c r="I148" s="54">
        <v>43379</v>
      </c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26.25" customHeight="1">
      <c r="A149" s="51">
        <v>919</v>
      </c>
      <c r="B149" s="51" t="s">
        <v>218</v>
      </c>
      <c r="C149" s="51" t="s">
        <v>214</v>
      </c>
      <c r="D149" s="52">
        <v>0</v>
      </c>
      <c r="E149" s="51">
        <v>2</v>
      </c>
      <c r="F149" s="51">
        <v>201188</v>
      </c>
      <c r="G149" s="51" t="s">
        <v>208</v>
      </c>
      <c r="H149" s="51" t="s">
        <v>207</v>
      </c>
      <c r="I149" s="54">
        <v>43701</v>
      </c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26.25" customHeight="1">
      <c r="A150" s="51">
        <v>920</v>
      </c>
      <c r="B150" s="51" t="s">
        <v>215</v>
      </c>
      <c r="C150" s="51" t="s">
        <v>206</v>
      </c>
      <c r="D150" s="52">
        <v>0.69</v>
      </c>
      <c r="E150" s="51">
        <v>1</v>
      </c>
      <c r="F150" s="51">
        <v>81729</v>
      </c>
      <c r="G150" s="51" t="s">
        <v>208</v>
      </c>
      <c r="H150" s="51" t="s">
        <v>208</v>
      </c>
      <c r="I150" s="54">
        <v>43074</v>
      </c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26.25" customHeight="1">
      <c r="A151" s="51">
        <v>921</v>
      </c>
      <c r="B151" s="51" t="s">
        <v>205</v>
      </c>
      <c r="C151" s="51" t="s">
        <v>19</v>
      </c>
      <c r="D151" s="52">
        <v>0.79</v>
      </c>
      <c r="E151" s="51">
        <v>5</v>
      </c>
      <c r="F151" s="51">
        <v>145739</v>
      </c>
      <c r="G151" s="51" t="s">
        <v>208</v>
      </c>
      <c r="H151" s="51" t="s">
        <v>207</v>
      </c>
      <c r="I151" s="54">
        <v>43145</v>
      </c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26.25" customHeight="1">
      <c r="A152" s="51">
        <v>922</v>
      </c>
      <c r="B152" s="51" t="s">
        <v>205</v>
      </c>
      <c r="C152" s="51" t="s">
        <v>217</v>
      </c>
      <c r="D152" s="52">
        <v>0.25</v>
      </c>
      <c r="E152" s="51">
        <v>3</v>
      </c>
      <c r="F152" s="51">
        <v>108569</v>
      </c>
      <c r="G152" s="51" t="s">
        <v>208</v>
      </c>
      <c r="H152" s="51" t="s">
        <v>208</v>
      </c>
      <c r="I152" s="54">
        <v>42912</v>
      </c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26.25" customHeight="1">
      <c r="A153" s="51">
        <v>923</v>
      </c>
      <c r="B153" s="51" t="s">
        <v>211</v>
      </c>
      <c r="C153" s="51" t="s">
        <v>206</v>
      </c>
      <c r="D153" s="52">
        <v>0.77</v>
      </c>
      <c r="E153" s="51">
        <v>2</v>
      </c>
      <c r="F153" s="51">
        <v>271691</v>
      </c>
      <c r="G153" s="51" t="s">
        <v>208</v>
      </c>
      <c r="H153" s="51" t="s">
        <v>207</v>
      </c>
      <c r="I153" s="54">
        <v>44058</v>
      </c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26.25" customHeight="1">
      <c r="A154" s="51">
        <v>924</v>
      </c>
      <c r="B154" s="51" t="s">
        <v>209</v>
      </c>
      <c r="C154" s="51" t="s">
        <v>210</v>
      </c>
      <c r="D154" s="52">
        <v>0.99</v>
      </c>
      <c r="E154" s="51">
        <v>2</v>
      </c>
      <c r="F154" s="51">
        <v>230202</v>
      </c>
      <c r="G154" s="51" t="s">
        <v>208</v>
      </c>
      <c r="H154" s="51" t="s">
        <v>207</v>
      </c>
      <c r="I154" s="54">
        <v>44164</v>
      </c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26.25" customHeight="1">
      <c r="A155" s="51">
        <v>925</v>
      </c>
      <c r="B155" s="51" t="s">
        <v>209</v>
      </c>
      <c r="C155" s="51" t="s">
        <v>214</v>
      </c>
      <c r="D155" s="52">
        <v>0</v>
      </c>
      <c r="E155" s="51">
        <v>2</v>
      </c>
      <c r="F155" s="51">
        <v>237225</v>
      </c>
      <c r="G155" s="51" t="s">
        <v>208</v>
      </c>
      <c r="H155" s="51" t="s">
        <v>208</v>
      </c>
      <c r="I155" s="54">
        <v>43880</v>
      </c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26.25" customHeight="1">
      <c r="A156" s="51">
        <v>926</v>
      </c>
      <c r="B156" s="51" t="s">
        <v>215</v>
      </c>
      <c r="C156" s="51" t="s">
        <v>206</v>
      </c>
      <c r="D156" s="52">
        <v>0.92</v>
      </c>
      <c r="E156" s="51">
        <v>0</v>
      </c>
      <c r="F156" s="51">
        <v>81278</v>
      </c>
      <c r="G156" s="51" t="s">
        <v>208</v>
      </c>
      <c r="H156" s="51" t="s">
        <v>207</v>
      </c>
      <c r="I156" s="54">
        <v>42928</v>
      </c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26.25" customHeight="1">
      <c r="A157" s="51">
        <v>927</v>
      </c>
      <c r="B157" s="51" t="s">
        <v>211</v>
      </c>
      <c r="C157" s="51" t="s">
        <v>210</v>
      </c>
      <c r="D157" s="52">
        <v>0.87</v>
      </c>
      <c r="E157" s="51">
        <v>4</v>
      </c>
      <c r="F157" s="51">
        <v>271323</v>
      </c>
      <c r="G157" s="51" t="s">
        <v>208</v>
      </c>
      <c r="H157" s="51" t="s">
        <v>207</v>
      </c>
      <c r="I157" s="54">
        <v>43068</v>
      </c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26.25" customHeight="1">
      <c r="A158" s="51">
        <v>929</v>
      </c>
      <c r="B158" s="51" t="s">
        <v>205</v>
      </c>
      <c r="C158" s="51" t="s">
        <v>216</v>
      </c>
      <c r="D158" s="52">
        <v>0.45</v>
      </c>
      <c r="E158" s="51">
        <v>2</v>
      </c>
      <c r="F158" s="51">
        <v>131823</v>
      </c>
      <c r="G158" s="51" t="s">
        <v>208</v>
      </c>
      <c r="H158" s="51" t="s">
        <v>207</v>
      </c>
      <c r="I158" s="54">
        <v>43167</v>
      </c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26.25" customHeight="1">
      <c r="A159" s="51">
        <v>930</v>
      </c>
      <c r="B159" s="51" t="s">
        <v>218</v>
      </c>
      <c r="C159" s="51" t="s">
        <v>213</v>
      </c>
      <c r="D159" s="52">
        <v>0.38</v>
      </c>
      <c r="E159" s="51">
        <v>0</v>
      </c>
      <c r="F159" s="51">
        <v>197384</v>
      </c>
      <c r="G159" s="51" t="s">
        <v>208</v>
      </c>
      <c r="H159" s="51" t="s">
        <v>208</v>
      </c>
      <c r="I159" s="54">
        <v>43368</v>
      </c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26.25" customHeight="1">
      <c r="A160" s="51">
        <v>931</v>
      </c>
      <c r="B160" s="51" t="s">
        <v>218</v>
      </c>
      <c r="C160" s="51" t="s">
        <v>214</v>
      </c>
      <c r="D160" s="52">
        <v>0</v>
      </c>
      <c r="E160" s="51">
        <v>1</v>
      </c>
      <c r="F160" s="51">
        <v>199093</v>
      </c>
      <c r="G160" s="51" t="s">
        <v>208</v>
      </c>
      <c r="H160" s="51" t="s">
        <v>208</v>
      </c>
      <c r="I160" s="54">
        <v>42869</v>
      </c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26.25" customHeight="1">
      <c r="A161" s="51">
        <v>932</v>
      </c>
      <c r="B161" s="51" t="s">
        <v>205</v>
      </c>
      <c r="C161" s="51" t="s">
        <v>219</v>
      </c>
      <c r="D161" s="52">
        <v>0.2</v>
      </c>
      <c r="E161" s="51">
        <v>1</v>
      </c>
      <c r="F161" s="51">
        <v>139526</v>
      </c>
      <c r="G161" s="51" t="s">
        <v>208</v>
      </c>
      <c r="H161" s="51" t="s">
        <v>208</v>
      </c>
      <c r="I161" s="54">
        <v>42943</v>
      </c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26.25" customHeight="1">
      <c r="A162" s="51">
        <v>933</v>
      </c>
      <c r="B162" s="51" t="s">
        <v>215</v>
      </c>
      <c r="C162" s="51" t="s">
        <v>214</v>
      </c>
      <c r="D162" s="52">
        <v>0</v>
      </c>
      <c r="E162" s="51">
        <v>0</v>
      </c>
      <c r="F162" s="51">
        <v>95605</v>
      </c>
      <c r="G162" s="51" t="s">
        <v>208</v>
      </c>
      <c r="H162" s="51" t="s">
        <v>207</v>
      </c>
      <c r="I162" s="54">
        <v>44183</v>
      </c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26.25" customHeight="1">
      <c r="A163" s="51">
        <v>934</v>
      </c>
      <c r="B163" s="51" t="s">
        <v>215</v>
      </c>
      <c r="C163" s="51" t="s">
        <v>216</v>
      </c>
      <c r="D163" s="52">
        <v>0.14000000000000001</v>
      </c>
      <c r="E163" s="51">
        <v>3</v>
      </c>
      <c r="F163" s="51">
        <v>89907</v>
      </c>
      <c r="G163" s="51" t="s">
        <v>208</v>
      </c>
      <c r="H163" s="51" t="s">
        <v>208</v>
      </c>
      <c r="I163" s="54">
        <v>43729</v>
      </c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26.25" customHeight="1">
      <c r="A164" s="51">
        <v>935</v>
      </c>
      <c r="B164" s="51" t="s">
        <v>209</v>
      </c>
      <c r="C164" s="51" t="s">
        <v>210</v>
      </c>
      <c r="D164" s="52">
        <v>0.52</v>
      </c>
      <c r="E164" s="51">
        <v>2</v>
      </c>
      <c r="F164" s="51">
        <v>234380</v>
      </c>
      <c r="G164" s="51" t="s">
        <v>208</v>
      </c>
      <c r="H164" s="51" t="s">
        <v>207</v>
      </c>
      <c r="I164" s="54">
        <v>42856</v>
      </c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26.25" customHeight="1">
      <c r="A165" s="51">
        <v>936</v>
      </c>
      <c r="B165" s="51" t="s">
        <v>218</v>
      </c>
      <c r="C165" s="51" t="s">
        <v>217</v>
      </c>
      <c r="D165" s="52">
        <v>0.5</v>
      </c>
      <c r="E165" s="51">
        <v>2</v>
      </c>
      <c r="F165" s="51">
        <v>192029</v>
      </c>
      <c r="G165" s="51" t="s">
        <v>208</v>
      </c>
      <c r="H165" s="51" t="s">
        <v>208</v>
      </c>
      <c r="I165" s="54">
        <v>43058</v>
      </c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26.25" customHeight="1">
      <c r="A166" s="51">
        <v>937</v>
      </c>
      <c r="B166" s="51" t="s">
        <v>215</v>
      </c>
      <c r="C166" s="51" t="s">
        <v>214</v>
      </c>
      <c r="D166" s="52">
        <v>0</v>
      </c>
      <c r="E166" s="51">
        <v>3</v>
      </c>
      <c r="F166" s="51">
        <v>87621</v>
      </c>
      <c r="G166" s="51" t="s">
        <v>208</v>
      </c>
      <c r="H166" s="51" t="s">
        <v>207</v>
      </c>
      <c r="I166" s="54">
        <v>42922</v>
      </c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26.25" customHeight="1">
      <c r="A167" s="51">
        <v>938</v>
      </c>
      <c r="B167" s="51" t="s">
        <v>209</v>
      </c>
      <c r="C167" s="51" t="s">
        <v>214</v>
      </c>
      <c r="D167" s="52">
        <v>0</v>
      </c>
      <c r="E167" s="51">
        <v>0</v>
      </c>
      <c r="F167" s="51">
        <v>233202</v>
      </c>
      <c r="G167" s="51" t="s">
        <v>208</v>
      </c>
      <c r="H167" s="51" t="s">
        <v>208</v>
      </c>
      <c r="I167" s="54">
        <v>43870</v>
      </c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26.25" customHeight="1">
      <c r="A168" s="51">
        <v>939</v>
      </c>
      <c r="B168" s="51" t="s">
        <v>215</v>
      </c>
      <c r="C168" s="51" t="s">
        <v>19</v>
      </c>
      <c r="D168" s="52">
        <v>0.42</v>
      </c>
      <c r="E168" s="51">
        <v>3</v>
      </c>
      <c r="F168" s="51">
        <v>82364</v>
      </c>
      <c r="G168" s="51" t="s">
        <v>208</v>
      </c>
      <c r="H168" s="51" t="s">
        <v>208</v>
      </c>
      <c r="I168" s="54">
        <v>44028</v>
      </c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26.25" customHeight="1">
      <c r="A169" s="51">
        <v>940</v>
      </c>
      <c r="B169" s="51" t="s">
        <v>211</v>
      </c>
      <c r="C169" s="51" t="s">
        <v>216</v>
      </c>
      <c r="D169" s="52">
        <v>0.56999999999999995</v>
      </c>
      <c r="E169" s="51">
        <v>2</v>
      </c>
      <c r="F169" s="51">
        <v>251363</v>
      </c>
      <c r="G169" s="51" t="s">
        <v>207</v>
      </c>
      <c r="H169" s="51" t="s">
        <v>207</v>
      </c>
      <c r="I169" s="54">
        <v>43626</v>
      </c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26.25" customHeight="1">
      <c r="A170" s="51">
        <v>941</v>
      </c>
      <c r="B170" s="51" t="s">
        <v>211</v>
      </c>
      <c r="C170" s="51" t="s">
        <v>219</v>
      </c>
      <c r="D170" s="52">
        <v>0.35</v>
      </c>
      <c r="E170" s="51">
        <v>3</v>
      </c>
      <c r="F170" s="51">
        <v>258489</v>
      </c>
      <c r="G170" s="51" t="s">
        <v>208</v>
      </c>
      <c r="H170" s="51" t="s">
        <v>208</v>
      </c>
      <c r="I170" s="54">
        <v>43790</v>
      </c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26.25" customHeight="1">
      <c r="A171" s="51">
        <v>943</v>
      </c>
      <c r="B171" s="51" t="s">
        <v>211</v>
      </c>
      <c r="C171" s="51" t="s">
        <v>216</v>
      </c>
      <c r="D171" s="52">
        <v>0.2</v>
      </c>
      <c r="E171" s="51">
        <v>1</v>
      </c>
      <c r="F171" s="51">
        <v>250506</v>
      </c>
      <c r="G171" s="51" t="s">
        <v>208</v>
      </c>
      <c r="H171" s="51" t="s">
        <v>208</v>
      </c>
      <c r="I171" s="54">
        <v>43092</v>
      </c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26.25" customHeight="1">
      <c r="A172" s="51">
        <v>944</v>
      </c>
      <c r="B172" s="51" t="s">
        <v>211</v>
      </c>
      <c r="C172" s="51" t="s">
        <v>216</v>
      </c>
      <c r="D172" s="52">
        <v>0.35</v>
      </c>
      <c r="E172" s="51">
        <v>1</v>
      </c>
      <c r="F172" s="51">
        <v>272461</v>
      </c>
      <c r="G172" s="51" t="s">
        <v>208</v>
      </c>
      <c r="H172" s="51" t="s">
        <v>208</v>
      </c>
      <c r="I172" s="54">
        <v>44149</v>
      </c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26.25" customHeight="1">
      <c r="A173" s="51">
        <v>945</v>
      </c>
      <c r="B173" s="51" t="s">
        <v>211</v>
      </c>
      <c r="C173" s="51" t="s">
        <v>217</v>
      </c>
      <c r="D173" s="52">
        <v>0.9</v>
      </c>
      <c r="E173" s="51">
        <v>2</v>
      </c>
      <c r="F173" s="51">
        <v>250141</v>
      </c>
      <c r="G173" s="51" t="s">
        <v>207</v>
      </c>
      <c r="H173" s="51" t="s">
        <v>207</v>
      </c>
      <c r="I173" s="54">
        <v>44184</v>
      </c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26.25" customHeight="1">
      <c r="A174" s="51">
        <v>946</v>
      </c>
      <c r="B174" s="51" t="s">
        <v>205</v>
      </c>
      <c r="C174" s="51" t="s">
        <v>216</v>
      </c>
      <c r="D174" s="52">
        <v>0.97</v>
      </c>
      <c r="E174" s="51">
        <v>1</v>
      </c>
      <c r="F174" s="51">
        <v>129244</v>
      </c>
      <c r="G174" s="51" t="s">
        <v>208</v>
      </c>
      <c r="H174" s="51" t="s">
        <v>208</v>
      </c>
      <c r="I174" s="54">
        <v>44072</v>
      </c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26.25" customHeight="1">
      <c r="A175" s="51">
        <v>947</v>
      </c>
      <c r="B175" s="51" t="s">
        <v>205</v>
      </c>
      <c r="C175" s="51" t="s">
        <v>206</v>
      </c>
      <c r="D175" s="52">
        <v>0.62</v>
      </c>
      <c r="E175" s="51">
        <v>2</v>
      </c>
      <c r="F175" s="51">
        <v>119476</v>
      </c>
      <c r="G175" s="51" t="s">
        <v>208</v>
      </c>
      <c r="H175" s="51" t="s">
        <v>208</v>
      </c>
      <c r="I175" s="54">
        <v>42919</v>
      </c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26.25" customHeight="1">
      <c r="A176" s="51">
        <v>948</v>
      </c>
      <c r="B176" s="51" t="s">
        <v>209</v>
      </c>
      <c r="C176" s="51" t="s">
        <v>206</v>
      </c>
      <c r="D176" s="52">
        <v>0.34</v>
      </c>
      <c r="E176" s="51">
        <v>1</v>
      </c>
      <c r="F176" s="51">
        <v>223268</v>
      </c>
      <c r="G176" s="51" t="s">
        <v>208</v>
      </c>
      <c r="H176" s="51" t="s">
        <v>207</v>
      </c>
      <c r="I176" s="54">
        <v>43807</v>
      </c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26.25" customHeight="1">
      <c r="A177" s="51">
        <v>949</v>
      </c>
      <c r="B177" s="51" t="s">
        <v>209</v>
      </c>
      <c r="C177" s="51" t="s">
        <v>216</v>
      </c>
      <c r="D177" s="52">
        <v>0.69</v>
      </c>
      <c r="E177" s="51">
        <v>3</v>
      </c>
      <c r="F177" s="51">
        <v>246814</v>
      </c>
      <c r="G177" s="51" t="s">
        <v>208</v>
      </c>
      <c r="H177" s="51" t="s">
        <v>207</v>
      </c>
      <c r="I177" s="54">
        <v>44166</v>
      </c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26.25" customHeight="1">
      <c r="A178" s="51">
        <v>950</v>
      </c>
      <c r="B178" s="51" t="s">
        <v>215</v>
      </c>
      <c r="C178" s="51" t="s">
        <v>214</v>
      </c>
      <c r="D178" s="52">
        <v>0</v>
      </c>
      <c r="E178" s="51">
        <v>0</v>
      </c>
      <c r="F178" s="51">
        <v>82781</v>
      </c>
      <c r="G178" s="51" t="s">
        <v>208</v>
      </c>
      <c r="H178" s="51" t="s">
        <v>207</v>
      </c>
      <c r="I178" s="54">
        <v>43133</v>
      </c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26.25" customHeight="1">
      <c r="A179" s="51">
        <v>952</v>
      </c>
      <c r="B179" s="51" t="s">
        <v>209</v>
      </c>
      <c r="C179" s="51" t="s">
        <v>19</v>
      </c>
      <c r="D179" s="52">
        <v>0.41</v>
      </c>
      <c r="E179" s="51">
        <v>5</v>
      </c>
      <c r="F179" s="51">
        <v>236203</v>
      </c>
      <c r="G179" s="51" t="s">
        <v>208</v>
      </c>
      <c r="H179" s="51" t="s">
        <v>207</v>
      </c>
      <c r="I179" s="54">
        <v>43692</v>
      </c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26.25" customHeight="1">
      <c r="A180" s="51">
        <v>954</v>
      </c>
      <c r="B180" s="51" t="s">
        <v>211</v>
      </c>
      <c r="C180" s="51" t="s">
        <v>214</v>
      </c>
      <c r="D180" s="52">
        <v>0</v>
      </c>
      <c r="E180" s="51">
        <v>2</v>
      </c>
      <c r="F180" s="51">
        <v>256906</v>
      </c>
      <c r="G180" s="51" t="s">
        <v>208</v>
      </c>
      <c r="H180" s="51" t="s">
        <v>207</v>
      </c>
      <c r="I180" s="54">
        <v>43816</v>
      </c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26.25" customHeight="1">
      <c r="A181" s="51">
        <v>955</v>
      </c>
      <c r="B181" s="51" t="s">
        <v>209</v>
      </c>
      <c r="C181" s="51" t="s">
        <v>213</v>
      </c>
      <c r="D181" s="52">
        <v>0.67</v>
      </c>
      <c r="E181" s="51">
        <v>1</v>
      </c>
      <c r="F181" s="51">
        <v>222578</v>
      </c>
      <c r="G181" s="51" t="s">
        <v>208</v>
      </c>
      <c r="H181" s="51" t="s">
        <v>208</v>
      </c>
      <c r="I181" s="54">
        <v>43461</v>
      </c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26.25" customHeight="1">
      <c r="A182" s="51">
        <v>956</v>
      </c>
      <c r="B182" s="51" t="s">
        <v>211</v>
      </c>
      <c r="C182" s="51" t="s">
        <v>19</v>
      </c>
      <c r="D182" s="52">
        <v>0.52</v>
      </c>
      <c r="E182" s="51">
        <v>1</v>
      </c>
      <c r="F182" s="51">
        <v>261050</v>
      </c>
      <c r="G182" s="51" t="s">
        <v>208</v>
      </c>
      <c r="H182" s="51" t="s">
        <v>207</v>
      </c>
      <c r="I182" s="54">
        <v>43062</v>
      </c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26.25" customHeight="1">
      <c r="A183" s="51">
        <v>957</v>
      </c>
      <c r="B183" s="51" t="s">
        <v>205</v>
      </c>
      <c r="C183" s="51" t="s">
        <v>219</v>
      </c>
      <c r="D183" s="52">
        <v>0.63</v>
      </c>
      <c r="E183" s="51">
        <v>5</v>
      </c>
      <c r="F183" s="51">
        <v>107014</v>
      </c>
      <c r="G183" s="51" t="s">
        <v>208</v>
      </c>
      <c r="H183" s="51" t="s">
        <v>207</v>
      </c>
      <c r="I183" s="54">
        <v>42936</v>
      </c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26.25" customHeight="1">
      <c r="A184" s="51">
        <v>959</v>
      </c>
      <c r="B184" s="51" t="s">
        <v>215</v>
      </c>
      <c r="C184" s="51" t="s">
        <v>19</v>
      </c>
      <c r="D184" s="52">
        <v>0.1</v>
      </c>
      <c r="E184" s="51">
        <v>1</v>
      </c>
      <c r="F184" s="51">
        <v>97440</v>
      </c>
      <c r="G184" s="51" t="s">
        <v>208</v>
      </c>
      <c r="H184" s="51" t="s">
        <v>208</v>
      </c>
      <c r="I184" s="54">
        <v>43480</v>
      </c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26.25" customHeight="1">
      <c r="A185" s="51">
        <v>960</v>
      </c>
      <c r="B185" s="51" t="s">
        <v>211</v>
      </c>
      <c r="C185" s="51" t="s">
        <v>19</v>
      </c>
      <c r="D185" s="52">
        <v>0.11</v>
      </c>
      <c r="E185" s="51">
        <v>2</v>
      </c>
      <c r="F185" s="51">
        <v>269759</v>
      </c>
      <c r="G185" s="51" t="s">
        <v>208</v>
      </c>
      <c r="H185" s="51" t="s">
        <v>208</v>
      </c>
      <c r="I185" s="54">
        <v>43936</v>
      </c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26.25" customHeight="1">
      <c r="A186" s="51">
        <v>961</v>
      </c>
      <c r="B186" s="51" t="s">
        <v>215</v>
      </c>
      <c r="C186" s="51" t="s">
        <v>206</v>
      </c>
      <c r="D186" s="52">
        <v>0.25</v>
      </c>
      <c r="E186" s="51">
        <v>0</v>
      </c>
      <c r="F186" s="51">
        <v>85782</v>
      </c>
      <c r="G186" s="51" t="s">
        <v>208</v>
      </c>
      <c r="H186" s="51" t="s">
        <v>208</v>
      </c>
      <c r="I186" s="54">
        <v>43097</v>
      </c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26.25" customHeight="1">
      <c r="A187" s="51">
        <v>962</v>
      </c>
      <c r="B187" s="51" t="s">
        <v>211</v>
      </c>
      <c r="C187" s="51" t="s">
        <v>219</v>
      </c>
      <c r="D187" s="52">
        <v>0.35</v>
      </c>
      <c r="E187" s="51">
        <v>4</v>
      </c>
      <c r="F187" s="51">
        <v>261329</v>
      </c>
      <c r="G187" s="51" t="s">
        <v>208</v>
      </c>
      <c r="H187" s="51" t="s">
        <v>207</v>
      </c>
      <c r="I187" s="54">
        <v>43598</v>
      </c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26.25" customHeight="1">
      <c r="A188" s="51">
        <v>963</v>
      </c>
      <c r="B188" s="51" t="s">
        <v>218</v>
      </c>
      <c r="C188" s="51" t="s">
        <v>210</v>
      </c>
      <c r="D188" s="52">
        <v>0.79</v>
      </c>
      <c r="E188" s="51">
        <v>3</v>
      </c>
      <c r="F188" s="51">
        <v>189342</v>
      </c>
      <c r="G188" s="51" t="s">
        <v>208</v>
      </c>
      <c r="H188" s="51" t="s">
        <v>207</v>
      </c>
      <c r="I188" s="54">
        <v>43323</v>
      </c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26.25" customHeight="1">
      <c r="A189" s="51">
        <v>964</v>
      </c>
      <c r="B189" s="51" t="s">
        <v>215</v>
      </c>
      <c r="C189" s="51" t="s">
        <v>213</v>
      </c>
      <c r="D189" s="52">
        <v>0.56999999999999995</v>
      </c>
      <c r="E189" s="51">
        <v>1</v>
      </c>
      <c r="F189" s="51">
        <v>63634</v>
      </c>
      <c r="G189" s="51" t="s">
        <v>208</v>
      </c>
      <c r="H189" s="51" t="s">
        <v>208</v>
      </c>
      <c r="I189" s="54">
        <v>44027</v>
      </c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26.25" customHeight="1">
      <c r="A190" s="51">
        <v>965</v>
      </c>
      <c r="B190" s="51" t="s">
        <v>211</v>
      </c>
      <c r="C190" s="51" t="s">
        <v>19</v>
      </c>
      <c r="D190" s="52">
        <v>0.82</v>
      </c>
      <c r="E190" s="51">
        <v>3</v>
      </c>
      <c r="F190" s="51">
        <v>263916</v>
      </c>
      <c r="G190" s="51" t="s">
        <v>208</v>
      </c>
      <c r="H190" s="51" t="s">
        <v>208</v>
      </c>
      <c r="I190" s="54">
        <v>42867</v>
      </c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26.25" customHeight="1">
      <c r="A191" s="51">
        <v>967</v>
      </c>
      <c r="B191" s="51" t="s">
        <v>218</v>
      </c>
      <c r="C191" s="51" t="s">
        <v>219</v>
      </c>
      <c r="D191" s="52">
        <v>0.85</v>
      </c>
      <c r="E191" s="51">
        <v>0</v>
      </c>
      <c r="F191" s="51">
        <v>187266</v>
      </c>
      <c r="G191" s="51" t="s">
        <v>207</v>
      </c>
      <c r="H191" s="51" t="s">
        <v>208</v>
      </c>
      <c r="I191" s="54">
        <v>42871</v>
      </c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26.25" customHeight="1">
      <c r="A192" s="51">
        <v>968</v>
      </c>
      <c r="B192" s="51" t="s">
        <v>209</v>
      </c>
      <c r="C192" s="51" t="s">
        <v>213</v>
      </c>
      <c r="D192" s="52">
        <v>0.59</v>
      </c>
      <c r="E192" s="51">
        <v>2</v>
      </c>
      <c r="F192" s="51">
        <v>231954</v>
      </c>
      <c r="G192" s="51" t="s">
        <v>207</v>
      </c>
      <c r="H192" s="51" t="s">
        <v>207</v>
      </c>
      <c r="I192" s="54">
        <v>43287</v>
      </c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26.25" customHeight="1">
      <c r="A193" s="51">
        <v>970</v>
      </c>
      <c r="B193" s="51" t="s">
        <v>205</v>
      </c>
      <c r="C193" s="51" t="s">
        <v>214</v>
      </c>
      <c r="D193" s="52">
        <v>0</v>
      </c>
      <c r="E193" s="51">
        <v>1</v>
      </c>
      <c r="F193" s="51">
        <v>114725</v>
      </c>
      <c r="G193" s="51" t="s">
        <v>207</v>
      </c>
      <c r="H193" s="51" t="s">
        <v>207</v>
      </c>
      <c r="I193" s="54">
        <v>44048</v>
      </c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26.25" customHeight="1">
      <c r="A194" s="51">
        <v>971</v>
      </c>
      <c r="B194" s="51" t="s">
        <v>218</v>
      </c>
      <c r="C194" s="51" t="s">
        <v>213</v>
      </c>
      <c r="D194" s="52">
        <v>0.62</v>
      </c>
      <c r="E194" s="51">
        <v>2</v>
      </c>
      <c r="F194" s="51">
        <v>197410</v>
      </c>
      <c r="G194" s="51" t="s">
        <v>207</v>
      </c>
      <c r="H194" s="51" t="s">
        <v>208</v>
      </c>
      <c r="I194" s="54">
        <v>42944</v>
      </c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26.25" customHeight="1">
      <c r="A195" s="51">
        <v>973</v>
      </c>
      <c r="B195" s="51" t="s">
        <v>215</v>
      </c>
      <c r="C195" s="51" t="s">
        <v>206</v>
      </c>
      <c r="D195" s="52">
        <v>0.31</v>
      </c>
      <c r="E195" s="51">
        <v>3</v>
      </c>
      <c r="F195" s="51">
        <v>79529</v>
      </c>
      <c r="G195" s="51" t="s">
        <v>207</v>
      </c>
      <c r="H195" s="51" t="s">
        <v>207</v>
      </c>
      <c r="I195" s="54">
        <v>43170</v>
      </c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26.25" customHeight="1">
      <c r="A196" s="51">
        <v>975</v>
      </c>
      <c r="B196" s="51" t="s">
        <v>211</v>
      </c>
      <c r="C196" s="51" t="s">
        <v>210</v>
      </c>
      <c r="D196" s="52">
        <v>0.87</v>
      </c>
      <c r="E196" s="51">
        <v>3</v>
      </c>
      <c r="F196" s="51">
        <v>264108</v>
      </c>
      <c r="G196" s="51" t="s">
        <v>207</v>
      </c>
      <c r="H196" s="51" t="s">
        <v>207</v>
      </c>
      <c r="I196" s="54">
        <v>43313</v>
      </c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26.25" customHeight="1">
      <c r="A197" s="51">
        <v>976</v>
      </c>
      <c r="B197" s="51" t="s">
        <v>218</v>
      </c>
      <c r="C197" s="51" t="s">
        <v>213</v>
      </c>
      <c r="D197" s="52">
        <v>0.53</v>
      </c>
      <c r="E197" s="51">
        <v>0</v>
      </c>
      <c r="F197" s="51">
        <v>195890</v>
      </c>
      <c r="G197" s="51" t="s">
        <v>208</v>
      </c>
      <c r="H197" s="51" t="s">
        <v>208</v>
      </c>
      <c r="I197" s="54">
        <v>43891</v>
      </c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26.25" customHeight="1">
      <c r="A198" s="51">
        <v>977</v>
      </c>
      <c r="B198" s="51" t="s">
        <v>205</v>
      </c>
      <c r="C198" s="51" t="s">
        <v>217</v>
      </c>
      <c r="D198" s="52">
        <v>0.34</v>
      </c>
      <c r="E198" s="51">
        <v>5</v>
      </c>
      <c r="F198" s="51">
        <v>134311</v>
      </c>
      <c r="G198" s="51" t="s">
        <v>207</v>
      </c>
      <c r="H198" s="51" t="s">
        <v>207</v>
      </c>
      <c r="I198" s="54">
        <v>44151</v>
      </c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26.25" customHeight="1">
      <c r="A199" s="51">
        <v>978</v>
      </c>
      <c r="B199" s="51" t="s">
        <v>215</v>
      </c>
      <c r="C199" s="51" t="s">
        <v>213</v>
      </c>
      <c r="D199" s="52">
        <v>0.13</v>
      </c>
      <c r="E199" s="51">
        <v>1</v>
      </c>
      <c r="F199" s="51">
        <v>93905</v>
      </c>
      <c r="G199" s="51" t="s">
        <v>208</v>
      </c>
      <c r="H199" s="51" t="s">
        <v>208</v>
      </c>
      <c r="I199" s="54">
        <v>44187</v>
      </c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26.25" customHeight="1">
      <c r="A200" s="51">
        <v>979</v>
      </c>
      <c r="B200" s="51" t="s">
        <v>218</v>
      </c>
      <c r="C200" s="51" t="s">
        <v>219</v>
      </c>
      <c r="D200" s="52">
        <v>0.59</v>
      </c>
      <c r="E200" s="51">
        <v>0</v>
      </c>
      <c r="F200" s="51">
        <v>196764</v>
      </c>
      <c r="G200" s="51" t="s">
        <v>208</v>
      </c>
      <c r="H200" s="51" t="s">
        <v>207</v>
      </c>
      <c r="I200" s="54">
        <v>43637</v>
      </c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26.25" customHeight="1">
      <c r="A201" s="51">
        <v>981</v>
      </c>
      <c r="B201" s="51" t="s">
        <v>209</v>
      </c>
      <c r="C201" s="51" t="s">
        <v>219</v>
      </c>
      <c r="D201" s="52">
        <v>0.62</v>
      </c>
      <c r="E201" s="51">
        <v>0</v>
      </c>
      <c r="F201" s="51">
        <v>234079</v>
      </c>
      <c r="G201" s="51" t="s">
        <v>208</v>
      </c>
      <c r="H201" s="51" t="s">
        <v>207</v>
      </c>
      <c r="I201" s="54">
        <v>43194</v>
      </c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26.25" customHeight="1">
      <c r="A202" s="51">
        <v>983</v>
      </c>
      <c r="B202" s="51" t="s">
        <v>218</v>
      </c>
      <c r="C202" s="51" t="s">
        <v>219</v>
      </c>
      <c r="D202" s="52">
        <v>0.89</v>
      </c>
      <c r="E202" s="51">
        <v>0</v>
      </c>
      <c r="F202" s="51">
        <v>206930</v>
      </c>
      <c r="G202" s="51" t="s">
        <v>208</v>
      </c>
      <c r="H202" s="51" t="s">
        <v>208</v>
      </c>
      <c r="I202" s="54">
        <v>43244</v>
      </c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26.25" customHeight="1">
      <c r="A203" s="51">
        <v>984</v>
      </c>
      <c r="B203" s="51" t="s">
        <v>211</v>
      </c>
      <c r="C203" s="51" t="s">
        <v>206</v>
      </c>
      <c r="D203" s="52">
        <v>0.53</v>
      </c>
      <c r="E203" s="51">
        <v>1</v>
      </c>
      <c r="F203" s="51">
        <v>274977</v>
      </c>
      <c r="G203" s="51" t="s">
        <v>208</v>
      </c>
      <c r="H203" s="51" t="s">
        <v>207</v>
      </c>
      <c r="I203" s="54">
        <v>44180</v>
      </c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26.25" customHeight="1">
      <c r="A204" s="51">
        <v>985</v>
      </c>
      <c r="B204" s="51" t="s">
        <v>205</v>
      </c>
      <c r="C204" s="51" t="s">
        <v>210</v>
      </c>
      <c r="D204" s="52">
        <v>0.8</v>
      </c>
      <c r="E204" s="51">
        <v>0</v>
      </c>
      <c r="F204" s="51">
        <v>124656</v>
      </c>
      <c r="G204" s="51" t="s">
        <v>208</v>
      </c>
      <c r="H204" s="51" t="s">
        <v>208</v>
      </c>
      <c r="I204" s="54">
        <v>43040</v>
      </c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26.25" customHeight="1">
      <c r="A205" s="51">
        <v>988</v>
      </c>
      <c r="B205" s="51" t="s">
        <v>205</v>
      </c>
      <c r="C205" s="51" t="s">
        <v>217</v>
      </c>
      <c r="D205" s="52">
        <v>0.61</v>
      </c>
      <c r="E205" s="51">
        <v>0</v>
      </c>
      <c r="F205" s="51">
        <v>115367</v>
      </c>
      <c r="G205" s="51" t="s">
        <v>208</v>
      </c>
      <c r="H205" s="51" t="s">
        <v>207</v>
      </c>
      <c r="I205" s="54">
        <v>43084</v>
      </c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26.25" customHeight="1">
      <c r="A206" s="51">
        <v>990</v>
      </c>
      <c r="B206" s="51" t="s">
        <v>215</v>
      </c>
      <c r="C206" s="51" t="s">
        <v>214</v>
      </c>
      <c r="D206" s="52">
        <v>0</v>
      </c>
      <c r="E206" s="51">
        <v>1</v>
      </c>
      <c r="F206" s="51">
        <v>92829</v>
      </c>
      <c r="G206" s="51" t="s">
        <v>208</v>
      </c>
      <c r="H206" s="51" t="s">
        <v>207</v>
      </c>
      <c r="I206" s="54">
        <v>44063</v>
      </c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26.25" customHeight="1">
      <c r="A207" s="51">
        <v>991</v>
      </c>
      <c r="B207" s="51" t="s">
        <v>205</v>
      </c>
      <c r="C207" s="51" t="s">
        <v>213</v>
      </c>
      <c r="D207" s="52">
        <v>0.21</v>
      </c>
      <c r="E207" s="51">
        <v>1</v>
      </c>
      <c r="F207" s="51">
        <v>121513</v>
      </c>
      <c r="G207" s="51" t="s">
        <v>208</v>
      </c>
      <c r="H207" s="51" t="s">
        <v>208</v>
      </c>
      <c r="I207" s="54">
        <v>43395</v>
      </c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26.25" customHeight="1">
      <c r="A208" s="51">
        <v>992</v>
      </c>
      <c r="B208" s="51" t="s">
        <v>218</v>
      </c>
      <c r="C208" s="51" t="s">
        <v>19</v>
      </c>
      <c r="D208" s="52">
        <v>0.68</v>
      </c>
      <c r="E208" s="51">
        <v>4</v>
      </c>
      <c r="F208" s="51">
        <v>199076</v>
      </c>
      <c r="G208" s="51" t="s">
        <v>208</v>
      </c>
      <c r="H208" s="51" t="s">
        <v>207</v>
      </c>
      <c r="I208" s="54">
        <v>43425</v>
      </c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26.25" customHeight="1">
      <c r="A209" s="51">
        <v>993</v>
      </c>
      <c r="B209" s="51" t="s">
        <v>215</v>
      </c>
      <c r="C209" s="51" t="s">
        <v>214</v>
      </c>
      <c r="D209" s="52">
        <v>0</v>
      </c>
      <c r="E209" s="51">
        <v>4</v>
      </c>
      <c r="F209" s="51">
        <v>84697</v>
      </c>
      <c r="G209" s="51" t="s">
        <v>207</v>
      </c>
      <c r="H209" s="51" t="s">
        <v>207</v>
      </c>
      <c r="I209" s="54">
        <v>43229</v>
      </c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26.25" customHeight="1">
      <c r="A210" s="51">
        <v>994</v>
      </c>
      <c r="B210" s="51" t="s">
        <v>215</v>
      </c>
      <c r="C210" s="51" t="s">
        <v>210</v>
      </c>
      <c r="D210" s="52">
        <v>0.56000000000000005</v>
      </c>
      <c r="E210" s="51">
        <v>1</v>
      </c>
      <c r="F210" s="51">
        <v>61313</v>
      </c>
      <c r="G210" s="51" t="s">
        <v>208</v>
      </c>
      <c r="H210" s="51" t="s">
        <v>208</v>
      </c>
      <c r="I210" s="54">
        <v>44111</v>
      </c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26.25" customHeight="1">
      <c r="A211" s="51">
        <v>995</v>
      </c>
      <c r="B211" s="51" t="s">
        <v>211</v>
      </c>
      <c r="C211" s="51" t="s">
        <v>213</v>
      </c>
      <c r="D211" s="52">
        <v>0.28000000000000003</v>
      </c>
      <c r="E211" s="51">
        <v>1</v>
      </c>
      <c r="F211" s="51">
        <v>261553</v>
      </c>
      <c r="G211" s="51" t="s">
        <v>208</v>
      </c>
      <c r="H211" s="51" t="s">
        <v>208</v>
      </c>
      <c r="I211" s="54">
        <v>43852</v>
      </c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26.25" customHeight="1">
      <c r="A212" s="51">
        <v>996</v>
      </c>
      <c r="B212" s="51" t="s">
        <v>205</v>
      </c>
      <c r="C212" s="51" t="s">
        <v>214</v>
      </c>
      <c r="D212" s="52">
        <v>0</v>
      </c>
      <c r="E212" s="51">
        <v>0</v>
      </c>
      <c r="F212" s="51">
        <v>145573</v>
      </c>
      <c r="G212" s="51" t="s">
        <v>208</v>
      </c>
      <c r="H212" s="51" t="s">
        <v>208</v>
      </c>
      <c r="I212" s="54">
        <v>43870</v>
      </c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26.25" customHeight="1">
      <c r="A213" s="51">
        <v>997</v>
      </c>
      <c r="B213" s="51" t="s">
        <v>218</v>
      </c>
      <c r="C213" s="51" t="s">
        <v>219</v>
      </c>
      <c r="D213" s="52">
        <v>0.66</v>
      </c>
      <c r="E213" s="51">
        <v>4</v>
      </c>
      <c r="F213" s="51">
        <v>208015</v>
      </c>
      <c r="G213" s="51" t="s">
        <v>208</v>
      </c>
      <c r="H213" s="51" t="s">
        <v>207</v>
      </c>
      <c r="I213" s="54">
        <v>43020</v>
      </c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26.25" customHeight="1">
      <c r="A214" s="51">
        <v>998</v>
      </c>
      <c r="B214" s="51" t="s">
        <v>218</v>
      </c>
      <c r="C214" s="51" t="s">
        <v>219</v>
      </c>
      <c r="D214" s="52">
        <v>0.39</v>
      </c>
      <c r="E214" s="51">
        <v>3</v>
      </c>
      <c r="F214" s="51">
        <v>190922</v>
      </c>
      <c r="G214" s="51" t="s">
        <v>208</v>
      </c>
      <c r="H214" s="51" t="s">
        <v>207</v>
      </c>
      <c r="I214" s="54">
        <v>43793</v>
      </c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26.25" customHeight="1">
      <c r="A215" s="51">
        <v>999</v>
      </c>
      <c r="B215" s="51" t="s">
        <v>211</v>
      </c>
      <c r="C215" s="51" t="s">
        <v>216</v>
      </c>
      <c r="D215" s="52">
        <v>0.64</v>
      </c>
      <c r="E215" s="51">
        <v>2</v>
      </c>
      <c r="F215" s="51">
        <v>261979</v>
      </c>
      <c r="G215" s="51" t="s">
        <v>207</v>
      </c>
      <c r="H215" s="51" t="s">
        <v>207</v>
      </c>
      <c r="I215" s="54">
        <v>43971</v>
      </c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26.25" customHeight="1">
      <c r="A216" s="51">
        <v>1000</v>
      </c>
      <c r="B216" s="51" t="s">
        <v>211</v>
      </c>
      <c r="C216" s="51" t="s">
        <v>210</v>
      </c>
      <c r="D216" s="52">
        <v>0.45</v>
      </c>
      <c r="E216" s="51">
        <v>3</v>
      </c>
      <c r="F216" s="51">
        <v>269833</v>
      </c>
      <c r="G216" s="51" t="s">
        <v>208</v>
      </c>
      <c r="H216" s="51" t="s">
        <v>208</v>
      </c>
      <c r="I216" s="54">
        <v>43143</v>
      </c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26.25" customHeight="1">
      <c r="A217" s="51">
        <v>1002</v>
      </c>
      <c r="B217" s="51" t="s">
        <v>205</v>
      </c>
      <c r="C217" s="51" t="s">
        <v>214</v>
      </c>
      <c r="D217" s="52">
        <v>0</v>
      </c>
      <c r="E217" s="51">
        <v>0</v>
      </c>
      <c r="F217" s="51">
        <v>132381</v>
      </c>
      <c r="G217" s="51" t="s">
        <v>208</v>
      </c>
      <c r="H217" s="51" t="s">
        <v>208</v>
      </c>
      <c r="I217" s="54">
        <v>43793</v>
      </c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26.25" customHeight="1">
      <c r="A218" s="51">
        <v>1003</v>
      </c>
      <c r="B218" s="51" t="s">
        <v>205</v>
      </c>
      <c r="C218" s="51" t="s">
        <v>214</v>
      </c>
      <c r="D218" s="52">
        <v>0</v>
      </c>
      <c r="E218" s="51">
        <v>4</v>
      </c>
      <c r="F218" s="51">
        <v>120409</v>
      </c>
      <c r="G218" s="51" t="s">
        <v>208</v>
      </c>
      <c r="H218" s="51" t="s">
        <v>207</v>
      </c>
      <c r="I218" s="54">
        <v>44040</v>
      </c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26.25" customHeight="1">
      <c r="A219" s="51">
        <v>1004</v>
      </c>
      <c r="B219" s="51" t="s">
        <v>211</v>
      </c>
      <c r="C219" s="51" t="s">
        <v>210</v>
      </c>
      <c r="D219" s="52">
        <v>0.89</v>
      </c>
      <c r="E219" s="51">
        <v>2</v>
      </c>
      <c r="F219" s="51">
        <v>264373</v>
      </c>
      <c r="G219" s="51" t="s">
        <v>208</v>
      </c>
      <c r="H219" s="51" t="s">
        <v>207</v>
      </c>
      <c r="I219" s="54">
        <v>44015</v>
      </c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26.25" customHeight="1">
      <c r="A220" s="51">
        <v>1005</v>
      </c>
      <c r="B220" s="51" t="s">
        <v>205</v>
      </c>
      <c r="C220" s="51" t="s">
        <v>216</v>
      </c>
      <c r="D220" s="52">
        <v>0.44</v>
      </c>
      <c r="E220" s="51">
        <v>2</v>
      </c>
      <c r="F220" s="51">
        <v>108516</v>
      </c>
      <c r="G220" s="51" t="s">
        <v>208</v>
      </c>
      <c r="H220" s="51" t="s">
        <v>207</v>
      </c>
      <c r="I220" s="54">
        <v>43731</v>
      </c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26.25" customHeight="1">
      <c r="A221" s="51">
        <v>1006</v>
      </c>
      <c r="B221" s="51" t="s">
        <v>218</v>
      </c>
      <c r="C221" s="51" t="s">
        <v>214</v>
      </c>
      <c r="D221" s="52">
        <v>0</v>
      </c>
      <c r="E221" s="51">
        <v>2</v>
      </c>
      <c r="F221" s="51">
        <v>198253</v>
      </c>
      <c r="G221" s="51" t="s">
        <v>208</v>
      </c>
      <c r="H221" s="51" t="s">
        <v>207</v>
      </c>
      <c r="I221" s="54">
        <v>43017</v>
      </c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26.25" customHeight="1">
      <c r="A222" s="51">
        <v>1007</v>
      </c>
      <c r="B222" s="51" t="s">
        <v>205</v>
      </c>
      <c r="C222" s="51" t="s">
        <v>213</v>
      </c>
      <c r="D222" s="52">
        <v>0.67</v>
      </c>
      <c r="E222" s="51">
        <v>1</v>
      </c>
      <c r="F222" s="51">
        <v>120724</v>
      </c>
      <c r="G222" s="51" t="s">
        <v>208</v>
      </c>
      <c r="H222" s="51" t="s">
        <v>207</v>
      </c>
      <c r="I222" s="54">
        <v>43181</v>
      </c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26.25" customHeight="1">
      <c r="A223" s="51">
        <v>1008</v>
      </c>
      <c r="B223" s="51" t="s">
        <v>215</v>
      </c>
      <c r="C223" s="51" t="s">
        <v>19</v>
      </c>
      <c r="D223" s="52">
        <v>0.2</v>
      </c>
      <c r="E223" s="51">
        <v>0</v>
      </c>
      <c r="F223" s="51">
        <v>99424</v>
      </c>
      <c r="G223" s="51" t="s">
        <v>208</v>
      </c>
      <c r="H223" s="51" t="s">
        <v>208</v>
      </c>
      <c r="I223" s="54">
        <v>43076</v>
      </c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26.25" customHeight="1">
      <c r="A224" s="51">
        <v>1009</v>
      </c>
      <c r="B224" s="51" t="s">
        <v>218</v>
      </c>
      <c r="C224" s="51" t="s">
        <v>214</v>
      </c>
      <c r="D224" s="52">
        <v>0</v>
      </c>
      <c r="E224" s="51">
        <v>3</v>
      </c>
      <c r="F224" s="51">
        <v>187600</v>
      </c>
      <c r="G224" s="51" t="s">
        <v>208</v>
      </c>
      <c r="H224" s="51" t="s">
        <v>207</v>
      </c>
      <c r="I224" s="54">
        <v>43673</v>
      </c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26.25" customHeight="1">
      <c r="A225" s="51">
        <v>1011</v>
      </c>
      <c r="B225" s="51" t="s">
        <v>209</v>
      </c>
      <c r="C225" s="51" t="s">
        <v>19</v>
      </c>
      <c r="D225" s="52">
        <v>0.72</v>
      </c>
      <c r="E225" s="51">
        <v>5</v>
      </c>
      <c r="F225" s="51">
        <v>231996</v>
      </c>
      <c r="G225" s="51" t="s">
        <v>208</v>
      </c>
      <c r="H225" s="51" t="s">
        <v>207</v>
      </c>
      <c r="I225" s="54">
        <v>44034</v>
      </c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26.25" customHeight="1">
      <c r="A226" s="51">
        <v>1012</v>
      </c>
      <c r="B226" s="51" t="s">
        <v>205</v>
      </c>
      <c r="C226" s="51" t="s">
        <v>210</v>
      </c>
      <c r="D226" s="52">
        <v>0.53</v>
      </c>
      <c r="E226" s="51">
        <v>1</v>
      </c>
      <c r="F226" s="51">
        <v>147128</v>
      </c>
      <c r="G226" s="51" t="s">
        <v>208</v>
      </c>
      <c r="H226" s="51" t="s">
        <v>207</v>
      </c>
      <c r="I226" s="54">
        <v>43109</v>
      </c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26.25" customHeight="1">
      <c r="A227" s="51">
        <v>1013</v>
      </c>
      <c r="B227" s="51" t="s">
        <v>211</v>
      </c>
      <c r="C227" s="51" t="s">
        <v>219</v>
      </c>
      <c r="D227" s="52">
        <v>0.9</v>
      </c>
      <c r="E227" s="51">
        <v>5</v>
      </c>
      <c r="F227" s="51">
        <v>273913</v>
      </c>
      <c r="G227" s="51" t="s">
        <v>208</v>
      </c>
      <c r="H227" s="51" t="s">
        <v>207</v>
      </c>
      <c r="I227" s="54">
        <v>42863</v>
      </c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26.25" customHeight="1">
      <c r="A228" s="51">
        <v>1014</v>
      </c>
      <c r="B228" s="51" t="s">
        <v>209</v>
      </c>
      <c r="C228" s="51" t="s">
        <v>206</v>
      </c>
      <c r="D228" s="52">
        <v>0.88</v>
      </c>
      <c r="E228" s="51">
        <v>3</v>
      </c>
      <c r="F228" s="51">
        <v>249296</v>
      </c>
      <c r="G228" s="51" t="s">
        <v>208</v>
      </c>
      <c r="H228" s="51" t="s">
        <v>207</v>
      </c>
      <c r="I228" s="54">
        <v>43070</v>
      </c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26.25" customHeight="1">
      <c r="A229" s="51">
        <v>1015</v>
      </c>
      <c r="B229" s="51" t="s">
        <v>205</v>
      </c>
      <c r="C229" s="51" t="s">
        <v>213</v>
      </c>
      <c r="D229" s="52">
        <v>0.63</v>
      </c>
      <c r="E229" s="51">
        <v>4</v>
      </c>
      <c r="F229" s="51">
        <v>112097</v>
      </c>
      <c r="G229" s="51" t="s">
        <v>208</v>
      </c>
      <c r="H229" s="51" t="s">
        <v>207</v>
      </c>
      <c r="I229" s="54">
        <v>43716</v>
      </c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26.25" customHeight="1">
      <c r="A230" s="51">
        <v>1016</v>
      </c>
      <c r="B230" s="51" t="s">
        <v>209</v>
      </c>
      <c r="C230" s="51" t="s">
        <v>19</v>
      </c>
      <c r="D230" s="52">
        <v>0.75</v>
      </c>
      <c r="E230" s="51">
        <v>2</v>
      </c>
      <c r="F230" s="51">
        <v>238998</v>
      </c>
      <c r="G230" s="51" t="s">
        <v>208</v>
      </c>
      <c r="H230" s="51" t="s">
        <v>207</v>
      </c>
      <c r="I230" s="54">
        <v>43306</v>
      </c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26.25" customHeight="1">
      <c r="A231" s="51">
        <v>1017</v>
      </c>
      <c r="B231" s="51" t="s">
        <v>209</v>
      </c>
      <c r="C231" s="51" t="s">
        <v>219</v>
      </c>
      <c r="D231" s="52">
        <v>0.57999999999999996</v>
      </c>
      <c r="E231" s="51">
        <v>4</v>
      </c>
      <c r="F231" s="51">
        <v>247315</v>
      </c>
      <c r="G231" s="51" t="s">
        <v>208</v>
      </c>
      <c r="H231" s="51" t="s">
        <v>207</v>
      </c>
      <c r="I231" s="54">
        <v>42877</v>
      </c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26.25" customHeight="1">
      <c r="A232" s="51">
        <v>1018</v>
      </c>
      <c r="B232" s="51" t="s">
        <v>218</v>
      </c>
      <c r="C232" s="51" t="s">
        <v>206</v>
      </c>
      <c r="D232" s="52">
        <v>0.35</v>
      </c>
      <c r="E232" s="51">
        <v>5</v>
      </c>
      <c r="F232" s="51">
        <v>186636</v>
      </c>
      <c r="G232" s="51" t="s">
        <v>208</v>
      </c>
      <c r="H232" s="51" t="s">
        <v>207</v>
      </c>
      <c r="I232" s="54">
        <v>43719</v>
      </c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26.25" customHeight="1">
      <c r="A233" s="51">
        <v>1019</v>
      </c>
      <c r="B233" s="51" t="s">
        <v>211</v>
      </c>
      <c r="C233" s="51" t="s">
        <v>19</v>
      </c>
      <c r="D233" s="52">
        <v>0.83</v>
      </c>
      <c r="E233" s="51">
        <v>3</v>
      </c>
      <c r="F233" s="51">
        <v>271166</v>
      </c>
      <c r="G233" s="51" t="s">
        <v>208</v>
      </c>
      <c r="H233" s="51" t="s">
        <v>208</v>
      </c>
      <c r="I233" s="54">
        <v>43873</v>
      </c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26.25" customHeight="1">
      <c r="A234" s="51">
        <v>1020</v>
      </c>
      <c r="B234" s="51" t="s">
        <v>205</v>
      </c>
      <c r="C234" s="51" t="s">
        <v>216</v>
      </c>
      <c r="D234" s="52">
        <v>0.31</v>
      </c>
      <c r="E234" s="51">
        <v>4</v>
      </c>
      <c r="F234" s="51">
        <v>132843</v>
      </c>
      <c r="G234" s="51" t="s">
        <v>208</v>
      </c>
      <c r="H234" s="51" t="s">
        <v>207</v>
      </c>
      <c r="I234" s="54">
        <v>43610</v>
      </c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26.25" customHeight="1">
      <c r="A235" s="51">
        <v>1022</v>
      </c>
      <c r="B235" s="51" t="s">
        <v>215</v>
      </c>
      <c r="C235" s="51" t="s">
        <v>213</v>
      </c>
      <c r="D235" s="52">
        <v>0.56000000000000005</v>
      </c>
      <c r="E235" s="51">
        <v>2</v>
      </c>
      <c r="F235" s="51">
        <v>98418</v>
      </c>
      <c r="G235" s="51" t="s">
        <v>208</v>
      </c>
      <c r="H235" s="51" t="s">
        <v>207</v>
      </c>
      <c r="I235" s="54">
        <v>43509</v>
      </c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26.25" customHeight="1">
      <c r="A236" s="51">
        <v>1023</v>
      </c>
      <c r="B236" s="51" t="s">
        <v>209</v>
      </c>
      <c r="C236" s="51" t="s">
        <v>206</v>
      </c>
      <c r="D236" s="52">
        <v>0.26</v>
      </c>
      <c r="E236" s="51">
        <v>3</v>
      </c>
      <c r="F236" s="51">
        <v>232862</v>
      </c>
      <c r="G236" s="51" t="s">
        <v>208</v>
      </c>
      <c r="H236" s="51" t="s">
        <v>208</v>
      </c>
      <c r="I236" s="54">
        <v>43662</v>
      </c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26.25" customHeight="1">
      <c r="A237" s="51">
        <v>1026</v>
      </c>
      <c r="B237" s="51" t="s">
        <v>209</v>
      </c>
      <c r="C237" s="51" t="s">
        <v>214</v>
      </c>
      <c r="D237" s="52">
        <v>0</v>
      </c>
      <c r="E237" s="51">
        <v>0</v>
      </c>
      <c r="F237" s="51">
        <v>246617</v>
      </c>
      <c r="G237" s="51" t="s">
        <v>208</v>
      </c>
      <c r="H237" s="51" t="s">
        <v>208</v>
      </c>
      <c r="I237" s="54">
        <v>43162</v>
      </c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26.25" customHeight="1">
      <c r="A238" s="51">
        <v>1027</v>
      </c>
      <c r="B238" s="51" t="s">
        <v>211</v>
      </c>
      <c r="C238" s="51" t="s">
        <v>217</v>
      </c>
      <c r="D238" s="52">
        <v>0.34</v>
      </c>
      <c r="E238" s="51">
        <v>5</v>
      </c>
      <c r="F238" s="51">
        <v>272467</v>
      </c>
      <c r="G238" s="51" t="s">
        <v>208</v>
      </c>
      <c r="H238" s="51" t="s">
        <v>207</v>
      </c>
      <c r="I238" s="54">
        <v>43828</v>
      </c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26.25" customHeight="1">
      <c r="A239" s="51">
        <v>1028</v>
      </c>
      <c r="B239" s="51" t="s">
        <v>205</v>
      </c>
      <c r="C239" s="51" t="s">
        <v>214</v>
      </c>
      <c r="D239" s="52">
        <v>0</v>
      </c>
      <c r="E239" s="51">
        <v>0</v>
      </c>
      <c r="F239" s="51">
        <v>104031</v>
      </c>
      <c r="G239" s="51" t="s">
        <v>208</v>
      </c>
      <c r="H239" s="51" t="s">
        <v>208</v>
      </c>
      <c r="I239" s="54">
        <v>43049</v>
      </c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26.25" customHeight="1">
      <c r="A240" s="51">
        <v>1029</v>
      </c>
      <c r="B240" s="51" t="s">
        <v>205</v>
      </c>
      <c r="C240" s="51" t="s">
        <v>214</v>
      </c>
      <c r="D240" s="52">
        <v>0</v>
      </c>
      <c r="E240" s="51">
        <v>0</v>
      </c>
      <c r="F240" s="51">
        <v>138831</v>
      </c>
      <c r="G240" s="51" t="s">
        <v>208</v>
      </c>
      <c r="H240" s="51" t="s">
        <v>208</v>
      </c>
      <c r="I240" s="54">
        <v>43848</v>
      </c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26.25" customHeight="1">
      <c r="A241" s="51">
        <v>1030</v>
      </c>
      <c r="B241" s="51" t="s">
        <v>209</v>
      </c>
      <c r="C241" s="51" t="s">
        <v>206</v>
      </c>
      <c r="D241" s="52">
        <v>0.43</v>
      </c>
      <c r="E241" s="51">
        <v>3</v>
      </c>
      <c r="F241" s="51">
        <v>248358</v>
      </c>
      <c r="G241" s="51" t="s">
        <v>208</v>
      </c>
      <c r="H241" s="51" t="s">
        <v>208</v>
      </c>
      <c r="I241" s="54">
        <v>42974</v>
      </c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26.25" customHeight="1">
      <c r="A242" s="51">
        <v>1031</v>
      </c>
      <c r="B242" s="51" t="s">
        <v>205</v>
      </c>
      <c r="C242" s="51" t="s">
        <v>19</v>
      </c>
      <c r="D242" s="52">
        <v>0.34</v>
      </c>
      <c r="E242" s="51">
        <v>1</v>
      </c>
      <c r="F242" s="51">
        <v>116805</v>
      </c>
      <c r="G242" s="51" t="s">
        <v>208</v>
      </c>
      <c r="H242" s="51" t="s">
        <v>208</v>
      </c>
      <c r="I242" s="54">
        <v>43838</v>
      </c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26.25" customHeight="1">
      <c r="A243" s="51">
        <v>1032</v>
      </c>
      <c r="B243" s="51" t="s">
        <v>215</v>
      </c>
      <c r="C243" s="51" t="s">
        <v>216</v>
      </c>
      <c r="D243" s="52">
        <v>0.5</v>
      </c>
      <c r="E243" s="51">
        <v>1</v>
      </c>
      <c r="F243" s="51">
        <v>92007</v>
      </c>
      <c r="G243" s="51" t="s">
        <v>208</v>
      </c>
      <c r="H243" s="51" t="s">
        <v>208</v>
      </c>
      <c r="I243" s="54">
        <v>43929</v>
      </c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26.25" customHeight="1">
      <c r="A244" s="51">
        <v>1033</v>
      </c>
      <c r="B244" s="51" t="s">
        <v>211</v>
      </c>
      <c r="C244" s="51" t="s">
        <v>219</v>
      </c>
      <c r="D244" s="52">
        <v>0.76</v>
      </c>
      <c r="E244" s="51">
        <v>1</v>
      </c>
      <c r="F244" s="51">
        <v>270410</v>
      </c>
      <c r="G244" s="51" t="s">
        <v>208</v>
      </c>
      <c r="H244" s="51" t="s">
        <v>207</v>
      </c>
      <c r="I244" s="54">
        <v>43961</v>
      </c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26.25" customHeight="1">
      <c r="A245" s="51">
        <v>1034</v>
      </c>
      <c r="B245" s="51" t="s">
        <v>218</v>
      </c>
      <c r="C245" s="51" t="s">
        <v>213</v>
      </c>
      <c r="D245" s="52">
        <v>0.81</v>
      </c>
      <c r="E245" s="51">
        <v>3</v>
      </c>
      <c r="F245" s="51">
        <v>181194</v>
      </c>
      <c r="G245" s="51" t="s">
        <v>208</v>
      </c>
      <c r="H245" s="51" t="s">
        <v>207</v>
      </c>
      <c r="I245" s="54">
        <v>43481</v>
      </c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26.25" customHeight="1">
      <c r="A246" s="51">
        <v>1035</v>
      </c>
      <c r="B246" s="51" t="s">
        <v>205</v>
      </c>
      <c r="C246" s="51" t="s">
        <v>217</v>
      </c>
      <c r="D246" s="52">
        <v>0.53</v>
      </c>
      <c r="E246" s="51">
        <v>3</v>
      </c>
      <c r="F246" s="51">
        <v>128048</v>
      </c>
      <c r="G246" s="51" t="s">
        <v>208</v>
      </c>
      <c r="H246" s="51" t="s">
        <v>208</v>
      </c>
      <c r="I246" s="54">
        <v>42938</v>
      </c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26.25" customHeight="1">
      <c r="A247" s="51">
        <v>1036</v>
      </c>
      <c r="B247" s="51" t="s">
        <v>218</v>
      </c>
      <c r="C247" s="51" t="s">
        <v>216</v>
      </c>
      <c r="D247" s="52">
        <v>0.74</v>
      </c>
      <c r="E247" s="51">
        <v>2</v>
      </c>
      <c r="F247" s="51">
        <v>197767</v>
      </c>
      <c r="G247" s="51" t="s">
        <v>208</v>
      </c>
      <c r="H247" s="51" t="s">
        <v>208</v>
      </c>
      <c r="I247" s="54">
        <v>43942</v>
      </c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26.25" customHeight="1">
      <c r="A248" s="51">
        <v>1037</v>
      </c>
      <c r="B248" s="51" t="s">
        <v>218</v>
      </c>
      <c r="C248" s="51" t="s">
        <v>213</v>
      </c>
      <c r="D248" s="52">
        <v>0.88</v>
      </c>
      <c r="E248" s="51">
        <v>1</v>
      </c>
      <c r="F248" s="51">
        <v>192532</v>
      </c>
      <c r="G248" s="51" t="s">
        <v>208</v>
      </c>
      <c r="H248" s="51" t="s">
        <v>208</v>
      </c>
      <c r="I248" s="54">
        <v>44034</v>
      </c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26.25" customHeight="1">
      <c r="A249" s="51">
        <v>1038</v>
      </c>
      <c r="B249" s="51" t="s">
        <v>215</v>
      </c>
      <c r="C249" s="51" t="s">
        <v>206</v>
      </c>
      <c r="D249" s="52">
        <v>0.31</v>
      </c>
      <c r="E249" s="51">
        <v>0</v>
      </c>
      <c r="F249" s="51">
        <v>69003</v>
      </c>
      <c r="G249" s="51" t="s">
        <v>208</v>
      </c>
      <c r="H249" s="51" t="s">
        <v>207</v>
      </c>
      <c r="I249" s="54">
        <v>43198</v>
      </c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26.25" customHeight="1">
      <c r="A250" s="51">
        <v>1039</v>
      </c>
      <c r="B250" s="51" t="s">
        <v>211</v>
      </c>
      <c r="C250" s="51" t="s">
        <v>206</v>
      </c>
      <c r="D250" s="52">
        <v>0.5</v>
      </c>
      <c r="E250" s="51">
        <v>4</v>
      </c>
      <c r="F250" s="51">
        <v>274149</v>
      </c>
      <c r="G250" s="51" t="s">
        <v>208</v>
      </c>
      <c r="H250" s="51" t="s">
        <v>207</v>
      </c>
      <c r="I250" s="54">
        <v>43976</v>
      </c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26.25" customHeight="1">
      <c r="A251" s="51">
        <v>1040</v>
      </c>
      <c r="B251" s="51" t="s">
        <v>218</v>
      </c>
      <c r="C251" s="51" t="s">
        <v>206</v>
      </c>
      <c r="D251" s="52">
        <v>0.34</v>
      </c>
      <c r="E251" s="51">
        <v>0</v>
      </c>
      <c r="F251" s="51">
        <v>189527</v>
      </c>
      <c r="G251" s="51" t="s">
        <v>208</v>
      </c>
      <c r="H251" s="51" t="s">
        <v>207</v>
      </c>
      <c r="I251" s="54">
        <v>43714</v>
      </c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26.25" customHeight="1">
      <c r="A252" s="51">
        <v>1041</v>
      </c>
      <c r="B252" s="51" t="s">
        <v>218</v>
      </c>
      <c r="C252" s="51" t="s">
        <v>206</v>
      </c>
      <c r="D252" s="52">
        <v>0.65</v>
      </c>
      <c r="E252" s="51">
        <v>0</v>
      </c>
      <c r="F252" s="51">
        <v>184097</v>
      </c>
      <c r="G252" s="51" t="s">
        <v>208</v>
      </c>
      <c r="H252" s="51" t="s">
        <v>208</v>
      </c>
      <c r="I252" s="54">
        <v>43695</v>
      </c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26.25" customHeight="1">
      <c r="A253" s="51">
        <v>1043</v>
      </c>
      <c r="B253" s="51" t="s">
        <v>209</v>
      </c>
      <c r="C253" s="51" t="s">
        <v>206</v>
      </c>
      <c r="D253" s="52">
        <v>0.48</v>
      </c>
      <c r="E253" s="51">
        <v>2</v>
      </c>
      <c r="F253" s="51">
        <v>226471</v>
      </c>
      <c r="G253" s="51" t="s">
        <v>208</v>
      </c>
      <c r="H253" s="51" t="s">
        <v>207</v>
      </c>
      <c r="I253" s="54">
        <v>43493</v>
      </c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26.25" customHeight="1">
      <c r="A254" s="51">
        <v>1044</v>
      </c>
      <c r="B254" s="51" t="s">
        <v>209</v>
      </c>
      <c r="C254" s="51" t="s">
        <v>217</v>
      </c>
      <c r="D254" s="52">
        <v>0.19</v>
      </c>
      <c r="E254" s="51">
        <v>0</v>
      </c>
      <c r="F254" s="51">
        <v>226896</v>
      </c>
      <c r="G254" s="51" t="s">
        <v>208</v>
      </c>
      <c r="H254" s="51" t="s">
        <v>208</v>
      </c>
      <c r="I254" s="54">
        <v>43121</v>
      </c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26.25" customHeight="1">
      <c r="A255" s="51">
        <v>1045</v>
      </c>
      <c r="B255" s="51" t="s">
        <v>209</v>
      </c>
      <c r="C255" s="51" t="s">
        <v>214</v>
      </c>
      <c r="D255" s="52">
        <v>0</v>
      </c>
      <c r="E255" s="51">
        <v>0</v>
      </c>
      <c r="F255" s="51">
        <v>228468</v>
      </c>
      <c r="G255" s="51" t="s">
        <v>208</v>
      </c>
      <c r="H255" s="51" t="s">
        <v>207</v>
      </c>
      <c r="I255" s="54">
        <v>43378</v>
      </c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26.25" customHeight="1">
      <c r="A256" s="51">
        <v>1046</v>
      </c>
      <c r="B256" s="51" t="s">
        <v>211</v>
      </c>
      <c r="C256" s="51" t="s">
        <v>214</v>
      </c>
      <c r="D256" s="52">
        <v>0</v>
      </c>
      <c r="E256" s="51">
        <v>1</v>
      </c>
      <c r="F256" s="51">
        <v>255349</v>
      </c>
      <c r="G256" s="51" t="s">
        <v>208</v>
      </c>
      <c r="H256" s="51" t="s">
        <v>207</v>
      </c>
      <c r="I256" s="54">
        <v>43070</v>
      </c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26.25" customHeight="1">
      <c r="A257" s="51">
        <v>1047</v>
      </c>
      <c r="B257" s="51" t="s">
        <v>211</v>
      </c>
      <c r="C257" s="51" t="s">
        <v>19</v>
      </c>
      <c r="D257" s="52">
        <v>0.41</v>
      </c>
      <c r="E257" s="51">
        <v>3</v>
      </c>
      <c r="F257" s="51">
        <v>259092</v>
      </c>
      <c r="G257" s="51" t="s">
        <v>208</v>
      </c>
      <c r="H257" s="51" t="s">
        <v>208</v>
      </c>
      <c r="I257" s="54">
        <v>43154</v>
      </c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26.25" customHeight="1">
      <c r="A258" s="51">
        <v>1050</v>
      </c>
      <c r="B258" s="51" t="s">
        <v>211</v>
      </c>
      <c r="C258" s="51" t="s">
        <v>210</v>
      </c>
      <c r="D258" s="52">
        <v>0.15</v>
      </c>
      <c r="E258" s="51">
        <v>3</v>
      </c>
      <c r="F258" s="51">
        <v>256222</v>
      </c>
      <c r="G258" s="51" t="s">
        <v>207</v>
      </c>
      <c r="H258" s="51" t="s">
        <v>208</v>
      </c>
      <c r="I258" s="54">
        <v>43317</v>
      </c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26.25" customHeight="1">
      <c r="A259" s="51">
        <v>1051</v>
      </c>
      <c r="B259" s="51" t="s">
        <v>211</v>
      </c>
      <c r="C259" s="51" t="s">
        <v>19</v>
      </c>
      <c r="D259" s="52">
        <v>0.92</v>
      </c>
      <c r="E259" s="51">
        <v>0</v>
      </c>
      <c r="F259" s="51">
        <v>255216</v>
      </c>
      <c r="G259" s="51" t="s">
        <v>208</v>
      </c>
      <c r="H259" s="51" t="s">
        <v>208</v>
      </c>
      <c r="I259" s="54">
        <v>43915</v>
      </c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26.25" customHeight="1">
      <c r="A260" s="51">
        <v>1052</v>
      </c>
      <c r="B260" s="51" t="s">
        <v>209</v>
      </c>
      <c r="C260" s="51" t="s">
        <v>19</v>
      </c>
      <c r="D260" s="52">
        <v>0.36</v>
      </c>
      <c r="E260" s="51">
        <v>5</v>
      </c>
      <c r="F260" s="51">
        <v>246961</v>
      </c>
      <c r="G260" s="51" t="s">
        <v>208</v>
      </c>
      <c r="H260" s="51" t="s">
        <v>207</v>
      </c>
      <c r="I260" s="54">
        <v>43693</v>
      </c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26.25" customHeight="1">
      <c r="A261" s="51">
        <v>1053</v>
      </c>
      <c r="B261" s="51" t="s">
        <v>209</v>
      </c>
      <c r="C261" s="51" t="s">
        <v>210</v>
      </c>
      <c r="D261" s="52">
        <v>0.32</v>
      </c>
      <c r="E261" s="51">
        <v>1</v>
      </c>
      <c r="F261" s="51">
        <v>222150</v>
      </c>
      <c r="G261" s="51" t="s">
        <v>208</v>
      </c>
      <c r="H261" s="51" t="s">
        <v>207</v>
      </c>
      <c r="I261" s="54">
        <v>44027</v>
      </c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26.25" customHeight="1">
      <c r="A262" s="51">
        <v>1054</v>
      </c>
      <c r="B262" s="51" t="s">
        <v>205</v>
      </c>
      <c r="C262" s="51" t="s">
        <v>214</v>
      </c>
      <c r="D262" s="52">
        <v>0</v>
      </c>
      <c r="E262" s="51">
        <v>2</v>
      </c>
      <c r="F262" s="51">
        <v>125702</v>
      </c>
      <c r="G262" s="51" t="s">
        <v>208</v>
      </c>
      <c r="H262" s="51" t="s">
        <v>208</v>
      </c>
      <c r="I262" s="54">
        <v>43554</v>
      </c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26.25" customHeight="1">
      <c r="A263" s="51">
        <v>1055</v>
      </c>
      <c r="B263" s="51" t="s">
        <v>211</v>
      </c>
      <c r="C263" s="51" t="s">
        <v>217</v>
      </c>
      <c r="D263" s="52">
        <v>0.55000000000000004</v>
      </c>
      <c r="E263" s="51">
        <v>1</v>
      </c>
      <c r="F263" s="51">
        <v>260131</v>
      </c>
      <c r="G263" s="51" t="s">
        <v>207</v>
      </c>
      <c r="H263" s="51" t="s">
        <v>208</v>
      </c>
      <c r="I263" s="54">
        <v>43404</v>
      </c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26.25" customHeight="1">
      <c r="A264" s="51">
        <v>1057</v>
      </c>
      <c r="B264" s="51" t="s">
        <v>211</v>
      </c>
      <c r="C264" s="51" t="s">
        <v>214</v>
      </c>
      <c r="D264" s="52">
        <v>0</v>
      </c>
      <c r="E264" s="51">
        <v>0</v>
      </c>
      <c r="F264" s="51">
        <v>273897</v>
      </c>
      <c r="G264" s="51" t="s">
        <v>208</v>
      </c>
      <c r="H264" s="51" t="s">
        <v>207</v>
      </c>
      <c r="I264" s="54">
        <v>43099</v>
      </c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26.25" customHeight="1">
      <c r="A265" s="51">
        <v>1059</v>
      </c>
      <c r="B265" s="51" t="s">
        <v>211</v>
      </c>
      <c r="C265" s="51" t="s">
        <v>210</v>
      </c>
      <c r="D265" s="52">
        <v>0.75</v>
      </c>
      <c r="E265" s="51">
        <v>3</v>
      </c>
      <c r="F265" s="51">
        <v>263888</v>
      </c>
      <c r="G265" s="51" t="s">
        <v>208</v>
      </c>
      <c r="H265" s="51" t="s">
        <v>207</v>
      </c>
      <c r="I265" s="54">
        <v>43016</v>
      </c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26.25" customHeight="1">
      <c r="A266" s="51">
        <v>1060</v>
      </c>
      <c r="B266" s="51" t="s">
        <v>205</v>
      </c>
      <c r="C266" s="51" t="s">
        <v>213</v>
      </c>
      <c r="D266" s="52">
        <v>0.6</v>
      </c>
      <c r="E266" s="51">
        <v>1</v>
      </c>
      <c r="F266" s="51">
        <v>107136</v>
      </c>
      <c r="G266" s="51" t="s">
        <v>208</v>
      </c>
      <c r="H266" s="51" t="s">
        <v>208</v>
      </c>
      <c r="I266" s="54">
        <v>43491</v>
      </c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26.25" customHeight="1">
      <c r="A267" s="51">
        <v>1063</v>
      </c>
      <c r="B267" s="51" t="s">
        <v>215</v>
      </c>
      <c r="C267" s="51" t="s">
        <v>216</v>
      </c>
      <c r="D267" s="52">
        <v>0.69</v>
      </c>
      <c r="E267" s="51">
        <v>1</v>
      </c>
      <c r="F267" s="51">
        <v>77719</v>
      </c>
      <c r="G267" s="51" t="s">
        <v>208</v>
      </c>
      <c r="H267" s="51" t="s">
        <v>208</v>
      </c>
      <c r="I267" s="54">
        <v>44159</v>
      </c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26.25" customHeight="1">
      <c r="A268" s="51">
        <v>1064</v>
      </c>
      <c r="B268" s="51" t="s">
        <v>211</v>
      </c>
      <c r="C268" s="51" t="s">
        <v>214</v>
      </c>
      <c r="D268" s="52">
        <v>0</v>
      </c>
      <c r="E268" s="51">
        <v>4</v>
      </c>
      <c r="F268" s="51">
        <v>257046</v>
      </c>
      <c r="G268" s="51" t="s">
        <v>208</v>
      </c>
      <c r="H268" s="51" t="s">
        <v>207</v>
      </c>
      <c r="I268" s="54">
        <v>43580</v>
      </c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26.25" customHeight="1">
      <c r="A269" s="51">
        <v>1066</v>
      </c>
      <c r="B269" s="51" t="s">
        <v>205</v>
      </c>
      <c r="C269" s="51" t="s">
        <v>216</v>
      </c>
      <c r="D269" s="52">
        <v>0.36</v>
      </c>
      <c r="E269" s="51">
        <v>3</v>
      </c>
      <c r="F269" s="51">
        <v>141272</v>
      </c>
      <c r="G269" s="51" t="s">
        <v>208</v>
      </c>
      <c r="H269" s="51" t="s">
        <v>208</v>
      </c>
      <c r="I269" s="54">
        <v>43807</v>
      </c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26.25" customHeight="1">
      <c r="A270" s="51">
        <v>1067</v>
      </c>
      <c r="B270" s="51" t="s">
        <v>218</v>
      </c>
      <c r="C270" s="51" t="s">
        <v>19</v>
      </c>
      <c r="D270" s="52">
        <v>0.82</v>
      </c>
      <c r="E270" s="51">
        <v>2</v>
      </c>
      <c r="F270" s="51">
        <v>192929</v>
      </c>
      <c r="G270" s="51" t="s">
        <v>208</v>
      </c>
      <c r="H270" s="51" t="s">
        <v>208</v>
      </c>
      <c r="I270" s="54">
        <v>42991</v>
      </c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26.25" customHeight="1">
      <c r="A271" s="51">
        <v>1069</v>
      </c>
      <c r="B271" s="51" t="s">
        <v>209</v>
      </c>
      <c r="C271" s="51" t="s">
        <v>210</v>
      </c>
      <c r="D271" s="52">
        <v>0.69</v>
      </c>
      <c r="E271" s="51">
        <v>5</v>
      </c>
      <c r="F271" s="51">
        <v>223209</v>
      </c>
      <c r="G271" s="51" t="s">
        <v>208</v>
      </c>
      <c r="H271" s="51" t="s">
        <v>207</v>
      </c>
      <c r="I271" s="54">
        <v>44098</v>
      </c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26.25" customHeight="1">
      <c r="A272" s="51">
        <v>1070</v>
      </c>
      <c r="B272" s="51" t="s">
        <v>211</v>
      </c>
      <c r="C272" s="51" t="s">
        <v>206</v>
      </c>
      <c r="D272" s="52">
        <v>0.82</v>
      </c>
      <c r="E272" s="51">
        <v>0</v>
      </c>
      <c r="F272" s="51">
        <v>274402</v>
      </c>
      <c r="G272" s="51" t="s">
        <v>207</v>
      </c>
      <c r="H272" s="51" t="s">
        <v>208</v>
      </c>
      <c r="I272" s="54">
        <v>43169</v>
      </c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26.25" customHeight="1">
      <c r="A273" s="51">
        <v>1071</v>
      </c>
      <c r="B273" s="51" t="s">
        <v>209</v>
      </c>
      <c r="C273" s="51" t="s">
        <v>219</v>
      </c>
      <c r="D273" s="52">
        <v>0.99</v>
      </c>
      <c r="E273" s="51">
        <v>3</v>
      </c>
      <c r="F273" s="51">
        <v>231552</v>
      </c>
      <c r="G273" s="51" t="s">
        <v>208</v>
      </c>
      <c r="H273" s="51" t="s">
        <v>208</v>
      </c>
      <c r="I273" s="54">
        <v>43885</v>
      </c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26.25" customHeight="1">
      <c r="A274" s="51">
        <v>1072</v>
      </c>
      <c r="B274" s="51" t="s">
        <v>211</v>
      </c>
      <c r="C274" s="51" t="s">
        <v>217</v>
      </c>
      <c r="D274" s="52">
        <v>0.93</v>
      </c>
      <c r="E274" s="51">
        <v>2</v>
      </c>
      <c r="F274" s="51">
        <v>262922</v>
      </c>
      <c r="G274" s="51" t="s">
        <v>208</v>
      </c>
      <c r="H274" s="51" t="s">
        <v>207</v>
      </c>
      <c r="I274" s="54">
        <v>42915</v>
      </c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26.25" customHeight="1">
      <c r="A275" s="51">
        <v>1073</v>
      </c>
      <c r="B275" s="51" t="s">
        <v>215</v>
      </c>
      <c r="C275" s="51" t="s">
        <v>219</v>
      </c>
      <c r="D275" s="52">
        <v>0.22</v>
      </c>
      <c r="E275" s="51">
        <v>0</v>
      </c>
      <c r="F275" s="51">
        <v>79003</v>
      </c>
      <c r="G275" s="51" t="s">
        <v>208</v>
      </c>
      <c r="H275" s="51" t="s">
        <v>208</v>
      </c>
      <c r="I275" s="54">
        <v>43341</v>
      </c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26.25" customHeight="1">
      <c r="A276" s="51">
        <v>1074</v>
      </c>
      <c r="B276" s="51" t="s">
        <v>205</v>
      </c>
      <c r="C276" s="51" t="s">
        <v>210</v>
      </c>
      <c r="D276" s="52">
        <v>0.56000000000000005</v>
      </c>
      <c r="E276" s="51">
        <v>5</v>
      </c>
      <c r="F276" s="51">
        <v>119151</v>
      </c>
      <c r="G276" s="51" t="s">
        <v>208</v>
      </c>
      <c r="H276" s="51" t="s">
        <v>207</v>
      </c>
      <c r="I276" s="54">
        <v>43393</v>
      </c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26.25" customHeight="1">
      <c r="A277" s="51">
        <v>1076</v>
      </c>
      <c r="B277" s="51" t="s">
        <v>218</v>
      </c>
      <c r="C277" s="51" t="s">
        <v>210</v>
      </c>
      <c r="D277" s="52">
        <v>0.36</v>
      </c>
      <c r="E277" s="51">
        <v>2</v>
      </c>
      <c r="F277" s="51">
        <v>192175</v>
      </c>
      <c r="G277" s="51" t="s">
        <v>208</v>
      </c>
      <c r="H277" s="51" t="s">
        <v>208</v>
      </c>
      <c r="I277" s="54">
        <v>43317</v>
      </c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26.25" customHeight="1">
      <c r="A278" s="51">
        <v>1077</v>
      </c>
      <c r="B278" s="51" t="s">
        <v>211</v>
      </c>
      <c r="C278" s="51" t="s">
        <v>210</v>
      </c>
      <c r="D278" s="52">
        <v>0.37</v>
      </c>
      <c r="E278" s="51">
        <v>4</v>
      </c>
      <c r="F278" s="51">
        <v>251678</v>
      </c>
      <c r="G278" s="51" t="s">
        <v>208</v>
      </c>
      <c r="H278" s="51" t="s">
        <v>207</v>
      </c>
      <c r="I278" s="54">
        <v>43150</v>
      </c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26.25" customHeight="1">
      <c r="A279" s="51">
        <v>1079</v>
      </c>
      <c r="B279" s="51" t="s">
        <v>211</v>
      </c>
      <c r="C279" s="51" t="s">
        <v>219</v>
      </c>
      <c r="D279" s="52">
        <v>0.92</v>
      </c>
      <c r="E279" s="51">
        <v>0</v>
      </c>
      <c r="F279" s="51">
        <v>255296</v>
      </c>
      <c r="G279" s="51" t="s">
        <v>208</v>
      </c>
      <c r="H279" s="51" t="s">
        <v>207</v>
      </c>
      <c r="I279" s="54">
        <v>43423</v>
      </c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26.25" customHeight="1">
      <c r="A280" s="51">
        <v>1080</v>
      </c>
      <c r="B280" s="51" t="s">
        <v>209</v>
      </c>
      <c r="C280" s="51" t="s">
        <v>217</v>
      </c>
      <c r="D280" s="52">
        <v>0.87</v>
      </c>
      <c r="E280" s="51">
        <v>0</v>
      </c>
      <c r="F280" s="51">
        <v>233298</v>
      </c>
      <c r="G280" s="51" t="s">
        <v>208</v>
      </c>
      <c r="H280" s="51" t="s">
        <v>208</v>
      </c>
      <c r="I280" s="54">
        <v>44010</v>
      </c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26.25" customHeight="1">
      <c r="A281" s="51">
        <v>1081</v>
      </c>
      <c r="B281" s="51" t="s">
        <v>205</v>
      </c>
      <c r="C281" s="51" t="s">
        <v>206</v>
      </c>
      <c r="D281" s="52">
        <v>0.43</v>
      </c>
      <c r="E281" s="51">
        <v>3</v>
      </c>
      <c r="F281" s="51">
        <v>119832</v>
      </c>
      <c r="G281" s="51" t="s">
        <v>208</v>
      </c>
      <c r="H281" s="51" t="s">
        <v>208</v>
      </c>
      <c r="I281" s="54">
        <v>43873</v>
      </c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26.25" customHeight="1">
      <c r="A282" s="51">
        <v>1082</v>
      </c>
      <c r="B282" s="51" t="s">
        <v>218</v>
      </c>
      <c r="C282" s="51" t="s">
        <v>216</v>
      </c>
      <c r="D282" s="52">
        <v>0.08</v>
      </c>
      <c r="E282" s="51">
        <v>3</v>
      </c>
      <c r="F282" s="51">
        <v>206733</v>
      </c>
      <c r="G282" s="51" t="s">
        <v>208</v>
      </c>
      <c r="H282" s="51" t="s">
        <v>208</v>
      </c>
      <c r="I282" s="54">
        <v>42867</v>
      </c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26.25" customHeight="1">
      <c r="A283" s="51">
        <v>1083</v>
      </c>
      <c r="B283" s="51" t="s">
        <v>205</v>
      </c>
      <c r="C283" s="51" t="s">
        <v>19</v>
      </c>
      <c r="D283" s="52">
        <v>0.94</v>
      </c>
      <c r="E283" s="51">
        <v>3</v>
      </c>
      <c r="F283" s="51">
        <v>141062</v>
      </c>
      <c r="G283" s="51" t="s">
        <v>208</v>
      </c>
      <c r="H283" s="51" t="s">
        <v>207</v>
      </c>
      <c r="I283" s="54">
        <v>43686</v>
      </c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26.25" customHeight="1">
      <c r="A284" s="51">
        <v>1084</v>
      </c>
      <c r="B284" s="51" t="s">
        <v>205</v>
      </c>
      <c r="C284" s="51" t="s">
        <v>19</v>
      </c>
      <c r="D284" s="52">
        <v>0.51</v>
      </c>
      <c r="E284" s="51">
        <v>2</v>
      </c>
      <c r="F284" s="51">
        <v>127975</v>
      </c>
      <c r="G284" s="51" t="s">
        <v>208</v>
      </c>
      <c r="H284" s="51" t="s">
        <v>207</v>
      </c>
      <c r="I284" s="54">
        <v>43945</v>
      </c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26.25" customHeight="1">
      <c r="A285" s="51">
        <v>1085</v>
      </c>
      <c r="B285" s="51" t="s">
        <v>205</v>
      </c>
      <c r="C285" s="51" t="s">
        <v>210</v>
      </c>
      <c r="D285" s="52">
        <v>0.92</v>
      </c>
      <c r="E285" s="51">
        <v>2</v>
      </c>
      <c r="F285" s="51">
        <v>139230</v>
      </c>
      <c r="G285" s="51" t="s">
        <v>208</v>
      </c>
      <c r="H285" s="51" t="s">
        <v>208</v>
      </c>
      <c r="I285" s="54">
        <v>43578</v>
      </c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26.25" customHeight="1">
      <c r="A286" s="51">
        <v>1086</v>
      </c>
      <c r="B286" s="51" t="s">
        <v>205</v>
      </c>
      <c r="C286" s="51" t="s">
        <v>19</v>
      </c>
      <c r="D286" s="52">
        <v>0.92</v>
      </c>
      <c r="E286" s="51">
        <v>3</v>
      </c>
      <c r="F286" s="51">
        <v>139443</v>
      </c>
      <c r="G286" s="51" t="s">
        <v>208</v>
      </c>
      <c r="H286" s="51" t="s">
        <v>207</v>
      </c>
      <c r="I286" s="54">
        <v>43448</v>
      </c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26.25" customHeight="1">
      <c r="A287" s="51">
        <v>1087</v>
      </c>
      <c r="B287" s="51" t="s">
        <v>205</v>
      </c>
      <c r="C287" s="51" t="s">
        <v>217</v>
      </c>
      <c r="D287" s="52">
        <v>0.73</v>
      </c>
      <c r="E287" s="51">
        <v>1</v>
      </c>
      <c r="F287" s="51">
        <v>135137</v>
      </c>
      <c r="G287" s="51" t="s">
        <v>208</v>
      </c>
      <c r="H287" s="51" t="s">
        <v>208</v>
      </c>
      <c r="I287" s="54">
        <v>43085</v>
      </c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26.25" customHeight="1">
      <c r="A288" s="51">
        <v>1088</v>
      </c>
      <c r="B288" s="51" t="s">
        <v>205</v>
      </c>
      <c r="C288" s="51" t="s">
        <v>206</v>
      </c>
      <c r="D288" s="52">
        <v>0.93</v>
      </c>
      <c r="E288" s="51">
        <v>0</v>
      </c>
      <c r="F288" s="51">
        <v>147474</v>
      </c>
      <c r="G288" s="51" t="s">
        <v>208</v>
      </c>
      <c r="H288" s="51" t="s">
        <v>208</v>
      </c>
      <c r="I288" s="54">
        <v>43962</v>
      </c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26.25" customHeight="1">
      <c r="A289" s="51">
        <v>1089</v>
      </c>
      <c r="B289" s="51" t="s">
        <v>209</v>
      </c>
      <c r="C289" s="51" t="s">
        <v>219</v>
      </c>
      <c r="D289" s="52">
        <v>0.81</v>
      </c>
      <c r="E289" s="51">
        <v>2</v>
      </c>
      <c r="F289" s="51">
        <v>234928</v>
      </c>
      <c r="G289" s="51" t="s">
        <v>208</v>
      </c>
      <c r="H289" s="51" t="s">
        <v>207</v>
      </c>
      <c r="I289" s="54">
        <v>43653</v>
      </c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26.25" customHeight="1">
      <c r="A290" s="51">
        <v>1090</v>
      </c>
      <c r="B290" s="51" t="s">
        <v>209</v>
      </c>
      <c r="C290" s="51" t="s">
        <v>217</v>
      </c>
      <c r="D290" s="52">
        <v>0.48</v>
      </c>
      <c r="E290" s="51">
        <v>2</v>
      </c>
      <c r="F290" s="51">
        <v>225108</v>
      </c>
      <c r="G290" s="51" t="s">
        <v>208</v>
      </c>
      <c r="H290" s="51" t="s">
        <v>208</v>
      </c>
      <c r="I290" s="54">
        <v>43934</v>
      </c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26.25" customHeight="1">
      <c r="A291" s="51">
        <v>1091</v>
      </c>
      <c r="B291" s="51" t="s">
        <v>215</v>
      </c>
      <c r="C291" s="51" t="s">
        <v>214</v>
      </c>
      <c r="D291" s="52">
        <v>0</v>
      </c>
      <c r="E291" s="51">
        <v>3</v>
      </c>
      <c r="F291" s="51">
        <v>64431</v>
      </c>
      <c r="G291" s="51" t="s">
        <v>208</v>
      </c>
      <c r="H291" s="51" t="s">
        <v>208</v>
      </c>
      <c r="I291" s="54">
        <v>43787</v>
      </c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26.25" customHeight="1">
      <c r="A292" s="51">
        <v>1092</v>
      </c>
      <c r="B292" s="51" t="s">
        <v>218</v>
      </c>
      <c r="C292" s="51" t="s">
        <v>19</v>
      </c>
      <c r="D292" s="52">
        <v>0.88</v>
      </c>
      <c r="E292" s="51">
        <v>2</v>
      </c>
      <c r="F292" s="51">
        <v>205063</v>
      </c>
      <c r="G292" s="51" t="s">
        <v>208</v>
      </c>
      <c r="H292" s="51" t="s">
        <v>207</v>
      </c>
      <c r="I292" s="54">
        <v>43085</v>
      </c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26.25" customHeight="1">
      <c r="A293" s="51">
        <v>1093</v>
      </c>
      <c r="B293" s="51" t="s">
        <v>211</v>
      </c>
      <c r="C293" s="51" t="s">
        <v>217</v>
      </c>
      <c r="D293" s="52">
        <v>0.96</v>
      </c>
      <c r="E293" s="51">
        <v>3</v>
      </c>
      <c r="F293" s="51">
        <v>257825</v>
      </c>
      <c r="G293" s="51" t="s">
        <v>208</v>
      </c>
      <c r="H293" s="51" t="s">
        <v>208</v>
      </c>
      <c r="I293" s="54">
        <v>44027</v>
      </c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26.25" customHeight="1">
      <c r="A294" s="51">
        <v>1094</v>
      </c>
      <c r="B294" s="51" t="s">
        <v>209</v>
      </c>
      <c r="C294" s="51" t="s">
        <v>217</v>
      </c>
      <c r="D294" s="52">
        <v>0.82</v>
      </c>
      <c r="E294" s="51">
        <v>2</v>
      </c>
      <c r="F294" s="51">
        <v>249337</v>
      </c>
      <c r="G294" s="51" t="s">
        <v>208</v>
      </c>
      <c r="H294" s="51" t="s">
        <v>208</v>
      </c>
      <c r="I294" s="54">
        <v>42955</v>
      </c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26.25" customHeight="1">
      <c r="A295" s="51">
        <v>1095</v>
      </c>
      <c r="B295" s="51" t="s">
        <v>218</v>
      </c>
      <c r="C295" s="51" t="s">
        <v>217</v>
      </c>
      <c r="D295" s="52">
        <v>0.63</v>
      </c>
      <c r="E295" s="51">
        <v>3</v>
      </c>
      <c r="F295" s="51">
        <v>181695</v>
      </c>
      <c r="G295" s="51" t="s">
        <v>208</v>
      </c>
      <c r="H295" s="51" t="s">
        <v>208</v>
      </c>
      <c r="I295" s="54">
        <v>44028</v>
      </c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26.25" customHeight="1">
      <c r="A296" s="51">
        <v>1097</v>
      </c>
      <c r="B296" s="51" t="s">
        <v>218</v>
      </c>
      <c r="C296" s="51" t="s">
        <v>219</v>
      </c>
      <c r="D296" s="52">
        <v>0.33</v>
      </c>
      <c r="E296" s="51">
        <v>0</v>
      </c>
      <c r="F296" s="51">
        <v>208889</v>
      </c>
      <c r="G296" s="51" t="s">
        <v>208</v>
      </c>
      <c r="H296" s="51" t="s">
        <v>207</v>
      </c>
      <c r="I296" s="54">
        <v>43094</v>
      </c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26.25" customHeight="1">
      <c r="A297" s="51">
        <v>1098</v>
      </c>
      <c r="B297" s="51" t="s">
        <v>209</v>
      </c>
      <c r="C297" s="51" t="s">
        <v>210</v>
      </c>
      <c r="D297" s="52">
        <v>0.98</v>
      </c>
      <c r="E297" s="51">
        <v>3</v>
      </c>
      <c r="F297" s="51">
        <v>242742</v>
      </c>
      <c r="G297" s="51" t="s">
        <v>208</v>
      </c>
      <c r="H297" s="51" t="s">
        <v>208</v>
      </c>
      <c r="I297" s="54">
        <v>43665</v>
      </c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26.25" customHeight="1">
      <c r="A298" s="51">
        <v>1099</v>
      </c>
      <c r="B298" s="51" t="s">
        <v>205</v>
      </c>
      <c r="C298" s="51" t="s">
        <v>214</v>
      </c>
      <c r="D298" s="52">
        <v>0</v>
      </c>
      <c r="E298" s="51">
        <v>1</v>
      </c>
      <c r="F298" s="51">
        <v>144804</v>
      </c>
      <c r="G298" s="51" t="s">
        <v>208</v>
      </c>
      <c r="H298" s="51" t="s">
        <v>207</v>
      </c>
      <c r="I298" s="54">
        <v>43907</v>
      </c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26.25" customHeight="1">
      <c r="A299" s="51">
        <v>1100</v>
      </c>
      <c r="B299" s="51" t="s">
        <v>205</v>
      </c>
      <c r="C299" s="51" t="s">
        <v>206</v>
      </c>
      <c r="D299" s="52">
        <v>0.87</v>
      </c>
      <c r="E299" s="51">
        <v>2</v>
      </c>
      <c r="F299" s="51">
        <v>133659</v>
      </c>
      <c r="G299" s="51" t="s">
        <v>208</v>
      </c>
      <c r="H299" s="51" t="s">
        <v>208</v>
      </c>
      <c r="I299" s="54">
        <v>43123</v>
      </c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26.25" customHeight="1">
      <c r="A300" s="51">
        <v>1101</v>
      </c>
      <c r="B300" s="51" t="s">
        <v>205</v>
      </c>
      <c r="C300" s="51" t="s">
        <v>19</v>
      </c>
      <c r="D300" s="52">
        <v>0.26</v>
      </c>
      <c r="E300" s="51">
        <v>2</v>
      </c>
      <c r="F300" s="51">
        <v>117377</v>
      </c>
      <c r="G300" s="51" t="s">
        <v>208</v>
      </c>
      <c r="H300" s="51" t="s">
        <v>208</v>
      </c>
      <c r="I300" s="54">
        <v>43186</v>
      </c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26.25" customHeight="1">
      <c r="A301" s="51">
        <v>1102</v>
      </c>
      <c r="B301" s="51" t="s">
        <v>209</v>
      </c>
      <c r="C301" s="51" t="s">
        <v>214</v>
      </c>
      <c r="D301" s="52">
        <v>0</v>
      </c>
      <c r="E301" s="51">
        <v>0</v>
      </c>
      <c r="F301" s="51">
        <v>241685</v>
      </c>
      <c r="G301" s="51" t="s">
        <v>208</v>
      </c>
      <c r="H301" s="51" t="s">
        <v>208</v>
      </c>
      <c r="I301" s="54">
        <v>43164</v>
      </c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26.25" customHeight="1">
      <c r="A302" s="51">
        <v>1103</v>
      </c>
      <c r="B302" s="51" t="s">
        <v>215</v>
      </c>
      <c r="C302" s="51" t="s">
        <v>210</v>
      </c>
      <c r="D302" s="52">
        <v>0.7</v>
      </c>
      <c r="E302" s="51">
        <v>2</v>
      </c>
      <c r="F302" s="51">
        <v>90842</v>
      </c>
      <c r="G302" s="51" t="s">
        <v>208</v>
      </c>
      <c r="H302" s="51" t="s">
        <v>207</v>
      </c>
      <c r="I302" s="54">
        <v>43140</v>
      </c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26.25" customHeight="1">
      <c r="A303" s="51">
        <v>1104</v>
      </c>
      <c r="B303" s="51" t="s">
        <v>209</v>
      </c>
      <c r="C303" s="51" t="s">
        <v>219</v>
      </c>
      <c r="D303" s="52">
        <v>0.63</v>
      </c>
      <c r="E303" s="51">
        <v>3</v>
      </c>
      <c r="F303" s="51">
        <v>239485</v>
      </c>
      <c r="G303" s="51" t="s">
        <v>208</v>
      </c>
      <c r="H303" s="51" t="s">
        <v>207</v>
      </c>
      <c r="I303" s="54">
        <v>43641</v>
      </c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26.25" customHeight="1">
      <c r="A304" s="51">
        <v>1105</v>
      </c>
      <c r="B304" s="51" t="s">
        <v>205</v>
      </c>
      <c r="C304" s="51" t="s">
        <v>19</v>
      </c>
      <c r="D304" s="52">
        <v>0.15</v>
      </c>
      <c r="E304" s="51">
        <v>0</v>
      </c>
      <c r="F304" s="51">
        <v>103571</v>
      </c>
      <c r="G304" s="51" t="s">
        <v>208</v>
      </c>
      <c r="H304" s="51" t="s">
        <v>208</v>
      </c>
      <c r="I304" s="54">
        <v>43212</v>
      </c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26.25" customHeight="1">
      <c r="A305" s="51">
        <v>1106</v>
      </c>
      <c r="B305" s="51" t="s">
        <v>209</v>
      </c>
      <c r="C305" s="51" t="s">
        <v>217</v>
      </c>
      <c r="D305" s="52">
        <v>0.6</v>
      </c>
      <c r="E305" s="51">
        <v>1</v>
      </c>
      <c r="F305" s="51">
        <v>227357</v>
      </c>
      <c r="G305" s="51" t="s">
        <v>208</v>
      </c>
      <c r="H305" s="51" t="s">
        <v>207</v>
      </c>
      <c r="I305" s="54">
        <v>43687</v>
      </c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26.25" customHeight="1">
      <c r="A306" s="51">
        <v>1108</v>
      </c>
      <c r="B306" s="51" t="s">
        <v>218</v>
      </c>
      <c r="C306" s="51" t="s">
        <v>217</v>
      </c>
      <c r="D306" s="52">
        <v>0.95</v>
      </c>
      <c r="E306" s="51">
        <v>0</v>
      </c>
      <c r="F306" s="51">
        <v>206068</v>
      </c>
      <c r="G306" s="51" t="s">
        <v>208</v>
      </c>
      <c r="H306" s="51" t="s">
        <v>208</v>
      </c>
      <c r="I306" s="54">
        <v>43322</v>
      </c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26.25" customHeight="1">
      <c r="A307" s="51">
        <v>1110</v>
      </c>
      <c r="B307" s="51" t="s">
        <v>215</v>
      </c>
      <c r="C307" s="51" t="s">
        <v>206</v>
      </c>
      <c r="D307" s="52">
        <v>0.23</v>
      </c>
      <c r="E307" s="51">
        <v>1</v>
      </c>
      <c r="F307" s="51">
        <v>75752</v>
      </c>
      <c r="G307" s="51" t="s">
        <v>208</v>
      </c>
      <c r="H307" s="51" t="s">
        <v>208</v>
      </c>
      <c r="I307" s="54">
        <v>43275</v>
      </c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26.25" customHeight="1">
      <c r="A308" s="51">
        <v>1111</v>
      </c>
      <c r="B308" s="51" t="s">
        <v>205</v>
      </c>
      <c r="C308" s="51" t="s">
        <v>210</v>
      </c>
      <c r="D308" s="52">
        <v>0.1</v>
      </c>
      <c r="E308" s="51">
        <v>2</v>
      </c>
      <c r="F308" s="51">
        <v>133416</v>
      </c>
      <c r="G308" s="51" t="s">
        <v>208</v>
      </c>
      <c r="H308" s="51" t="s">
        <v>208</v>
      </c>
      <c r="I308" s="54">
        <v>43613</v>
      </c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26.25" customHeight="1">
      <c r="A309" s="51">
        <v>1112</v>
      </c>
      <c r="B309" s="51" t="s">
        <v>209</v>
      </c>
      <c r="C309" s="51" t="s">
        <v>19</v>
      </c>
      <c r="D309" s="52">
        <v>0.7</v>
      </c>
      <c r="E309" s="51">
        <v>3</v>
      </c>
      <c r="F309" s="51">
        <v>241192</v>
      </c>
      <c r="G309" s="51" t="s">
        <v>208</v>
      </c>
      <c r="H309" s="51" t="s">
        <v>208</v>
      </c>
      <c r="I309" s="54">
        <v>42908</v>
      </c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26.25" customHeight="1">
      <c r="A310" s="51">
        <v>1113</v>
      </c>
      <c r="B310" s="51" t="s">
        <v>211</v>
      </c>
      <c r="C310" s="51" t="s">
        <v>216</v>
      </c>
      <c r="D310" s="52">
        <v>0.48</v>
      </c>
      <c r="E310" s="51">
        <v>1</v>
      </c>
      <c r="F310" s="51">
        <v>271115</v>
      </c>
      <c r="G310" s="51" t="s">
        <v>208</v>
      </c>
      <c r="H310" s="51" t="s">
        <v>207</v>
      </c>
      <c r="I310" s="54">
        <v>43401</v>
      </c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26.25" customHeight="1">
      <c r="A311" s="51">
        <v>1114</v>
      </c>
      <c r="B311" s="51" t="s">
        <v>211</v>
      </c>
      <c r="C311" s="51" t="s">
        <v>210</v>
      </c>
      <c r="D311" s="52">
        <v>0.28999999999999998</v>
      </c>
      <c r="E311" s="51">
        <v>0</v>
      </c>
      <c r="F311" s="51">
        <v>270976</v>
      </c>
      <c r="G311" s="51" t="s">
        <v>208</v>
      </c>
      <c r="H311" s="51" t="s">
        <v>208</v>
      </c>
      <c r="I311" s="54">
        <v>43584</v>
      </c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26.25" customHeight="1">
      <c r="A312" s="51">
        <v>1115</v>
      </c>
      <c r="B312" s="51" t="s">
        <v>218</v>
      </c>
      <c r="C312" s="51" t="s">
        <v>219</v>
      </c>
      <c r="D312" s="52">
        <v>0.48</v>
      </c>
      <c r="E312" s="51">
        <v>5</v>
      </c>
      <c r="F312" s="51">
        <v>203355</v>
      </c>
      <c r="G312" s="51" t="s">
        <v>208</v>
      </c>
      <c r="H312" s="51" t="s">
        <v>207</v>
      </c>
      <c r="I312" s="54">
        <v>43813</v>
      </c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26.25" customHeight="1">
      <c r="A313" s="51">
        <v>1117</v>
      </c>
      <c r="B313" s="51" t="s">
        <v>215</v>
      </c>
      <c r="C313" s="51" t="s">
        <v>19</v>
      </c>
      <c r="D313" s="52">
        <v>0.69</v>
      </c>
      <c r="E313" s="51">
        <v>5</v>
      </c>
      <c r="F313" s="51">
        <v>95404</v>
      </c>
      <c r="G313" s="51" t="s">
        <v>208</v>
      </c>
      <c r="H313" s="51" t="s">
        <v>207</v>
      </c>
      <c r="I313" s="54">
        <v>44055</v>
      </c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26.25" customHeight="1">
      <c r="A314" s="51">
        <v>1118</v>
      </c>
      <c r="B314" s="51" t="s">
        <v>218</v>
      </c>
      <c r="C314" s="51" t="s">
        <v>210</v>
      </c>
      <c r="D314" s="52">
        <v>0.45</v>
      </c>
      <c r="E314" s="51">
        <v>2</v>
      </c>
      <c r="F314" s="51">
        <v>202550</v>
      </c>
      <c r="G314" s="51" t="s">
        <v>208</v>
      </c>
      <c r="H314" s="51" t="s">
        <v>208</v>
      </c>
      <c r="I314" s="54">
        <v>42976</v>
      </c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26.25" customHeight="1">
      <c r="A315" s="51">
        <v>1119</v>
      </c>
      <c r="B315" s="51" t="s">
        <v>211</v>
      </c>
      <c r="C315" s="51" t="s">
        <v>214</v>
      </c>
      <c r="D315" s="52">
        <v>0</v>
      </c>
      <c r="E315" s="51">
        <v>3</v>
      </c>
      <c r="F315" s="51">
        <v>274837</v>
      </c>
      <c r="G315" s="51" t="s">
        <v>208</v>
      </c>
      <c r="H315" s="51" t="s">
        <v>208</v>
      </c>
      <c r="I315" s="54">
        <v>43023</v>
      </c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26.25" customHeight="1">
      <c r="A316" s="51">
        <v>1120</v>
      </c>
      <c r="B316" s="51" t="s">
        <v>211</v>
      </c>
      <c r="C316" s="51" t="s">
        <v>210</v>
      </c>
      <c r="D316" s="52">
        <v>0.49</v>
      </c>
      <c r="E316" s="51">
        <v>3</v>
      </c>
      <c r="F316" s="51">
        <v>251696</v>
      </c>
      <c r="G316" s="51" t="s">
        <v>208</v>
      </c>
      <c r="H316" s="51" t="s">
        <v>207</v>
      </c>
      <c r="I316" s="54">
        <v>43811</v>
      </c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26.25" customHeight="1">
      <c r="A317" s="51">
        <v>1121</v>
      </c>
      <c r="B317" s="51" t="s">
        <v>209</v>
      </c>
      <c r="C317" s="51" t="s">
        <v>219</v>
      </c>
      <c r="D317" s="52">
        <v>0.48</v>
      </c>
      <c r="E317" s="51">
        <v>2</v>
      </c>
      <c r="F317" s="51">
        <v>234292</v>
      </c>
      <c r="G317" s="51" t="s">
        <v>208</v>
      </c>
      <c r="H317" s="51" t="s">
        <v>208</v>
      </c>
      <c r="I317" s="54">
        <v>43785</v>
      </c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26.25" customHeight="1">
      <c r="A318" s="51">
        <v>1122</v>
      </c>
      <c r="B318" s="51" t="s">
        <v>218</v>
      </c>
      <c r="C318" s="51" t="s">
        <v>213</v>
      </c>
      <c r="D318" s="52">
        <v>0.76</v>
      </c>
      <c r="E318" s="51">
        <v>5</v>
      </c>
      <c r="F318" s="51">
        <v>191431</v>
      </c>
      <c r="G318" s="51" t="s">
        <v>208</v>
      </c>
      <c r="H318" s="51" t="s">
        <v>207</v>
      </c>
      <c r="I318" s="54">
        <v>43310</v>
      </c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26.25" customHeight="1">
      <c r="A319" s="51">
        <v>1123</v>
      </c>
      <c r="B319" s="51" t="s">
        <v>209</v>
      </c>
      <c r="C319" s="51" t="s">
        <v>213</v>
      </c>
      <c r="D319" s="52">
        <v>0.25</v>
      </c>
      <c r="E319" s="51">
        <v>0</v>
      </c>
      <c r="F319" s="51">
        <v>237922</v>
      </c>
      <c r="G319" s="51" t="s">
        <v>208</v>
      </c>
      <c r="H319" s="51" t="s">
        <v>208</v>
      </c>
      <c r="I319" s="54">
        <v>43097</v>
      </c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26.25" customHeight="1">
      <c r="A320" s="51">
        <v>1124</v>
      </c>
      <c r="B320" s="51" t="s">
        <v>211</v>
      </c>
      <c r="C320" s="51" t="s">
        <v>217</v>
      </c>
      <c r="D320" s="52">
        <v>0.48</v>
      </c>
      <c r="E320" s="51">
        <v>0</v>
      </c>
      <c r="F320" s="51">
        <v>271851</v>
      </c>
      <c r="G320" s="51" t="s">
        <v>208</v>
      </c>
      <c r="H320" s="51" t="s">
        <v>208</v>
      </c>
      <c r="I320" s="54">
        <v>43028</v>
      </c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26.25" customHeight="1">
      <c r="A321" s="51">
        <v>1125</v>
      </c>
      <c r="B321" s="51" t="s">
        <v>211</v>
      </c>
      <c r="C321" s="51" t="s">
        <v>213</v>
      </c>
      <c r="D321" s="52">
        <v>0.18</v>
      </c>
      <c r="E321" s="51">
        <v>0</v>
      </c>
      <c r="F321" s="51">
        <v>267952</v>
      </c>
      <c r="G321" s="51" t="s">
        <v>208</v>
      </c>
      <c r="H321" s="51" t="s">
        <v>208</v>
      </c>
      <c r="I321" s="54">
        <v>43385</v>
      </c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26.25" customHeight="1">
      <c r="A322" s="51">
        <v>1126</v>
      </c>
      <c r="B322" s="51" t="s">
        <v>209</v>
      </c>
      <c r="C322" s="51" t="s">
        <v>216</v>
      </c>
      <c r="D322" s="52">
        <v>0.25</v>
      </c>
      <c r="E322" s="51">
        <v>0</v>
      </c>
      <c r="F322" s="51">
        <v>239394</v>
      </c>
      <c r="G322" s="51" t="s">
        <v>208</v>
      </c>
      <c r="H322" s="51" t="s">
        <v>208</v>
      </c>
      <c r="I322" s="54">
        <v>44100</v>
      </c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26.25" customHeight="1">
      <c r="A323" s="51">
        <v>1127</v>
      </c>
      <c r="B323" s="51" t="s">
        <v>211</v>
      </c>
      <c r="C323" s="51" t="s">
        <v>214</v>
      </c>
      <c r="D323" s="52">
        <v>0</v>
      </c>
      <c r="E323" s="51">
        <v>3</v>
      </c>
      <c r="F323" s="51">
        <v>254582</v>
      </c>
      <c r="G323" s="51" t="s">
        <v>208</v>
      </c>
      <c r="H323" s="51" t="s">
        <v>208</v>
      </c>
      <c r="I323" s="54">
        <v>43821</v>
      </c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26.25" customHeight="1">
      <c r="A324" s="51">
        <v>1128</v>
      </c>
      <c r="B324" s="51" t="s">
        <v>209</v>
      </c>
      <c r="C324" s="51" t="s">
        <v>219</v>
      </c>
      <c r="D324" s="52">
        <v>0.32</v>
      </c>
      <c r="E324" s="51">
        <v>2</v>
      </c>
      <c r="F324" s="51">
        <v>234584</v>
      </c>
      <c r="G324" s="51" t="s">
        <v>208</v>
      </c>
      <c r="H324" s="51" t="s">
        <v>208</v>
      </c>
      <c r="I324" s="54">
        <v>43552</v>
      </c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26.25" customHeight="1">
      <c r="A325" s="51">
        <v>1129</v>
      </c>
      <c r="B325" s="51" t="s">
        <v>205</v>
      </c>
      <c r="C325" s="51" t="s">
        <v>216</v>
      </c>
      <c r="D325" s="52">
        <v>0.5</v>
      </c>
      <c r="E325" s="51">
        <v>1</v>
      </c>
      <c r="F325" s="51">
        <v>117704</v>
      </c>
      <c r="G325" s="51" t="s">
        <v>208</v>
      </c>
      <c r="H325" s="51" t="s">
        <v>207</v>
      </c>
      <c r="I325" s="54">
        <v>43453</v>
      </c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26.25" customHeight="1">
      <c r="A326" s="51">
        <v>1131</v>
      </c>
      <c r="B326" s="51" t="s">
        <v>209</v>
      </c>
      <c r="C326" s="51" t="s">
        <v>206</v>
      </c>
      <c r="D326" s="52">
        <v>0.28999999999999998</v>
      </c>
      <c r="E326" s="51">
        <v>0</v>
      </c>
      <c r="F326" s="51">
        <v>222891</v>
      </c>
      <c r="G326" s="51" t="s">
        <v>208</v>
      </c>
      <c r="H326" s="51" t="s">
        <v>208</v>
      </c>
      <c r="I326" s="54">
        <v>43051</v>
      </c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26.25" customHeight="1">
      <c r="A327" s="51">
        <v>1133</v>
      </c>
      <c r="B327" s="51" t="s">
        <v>211</v>
      </c>
      <c r="C327" s="51" t="s">
        <v>210</v>
      </c>
      <c r="D327" s="52">
        <v>0.42</v>
      </c>
      <c r="E327" s="51">
        <v>1</v>
      </c>
      <c r="F327" s="51">
        <v>271368</v>
      </c>
      <c r="G327" s="51" t="s">
        <v>208</v>
      </c>
      <c r="H327" s="51" t="s">
        <v>208</v>
      </c>
      <c r="I327" s="54">
        <v>44135</v>
      </c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26.25" customHeight="1">
      <c r="A328" s="51">
        <v>1134</v>
      </c>
      <c r="B328" s="51" t="s">
        <v>205</v>
      </c>
      <c r="C328" s="51" t="s">
        <v>217</v>
      </c>
      <c r="D328" s="52">
        <v>0.1</v>
      </c>
      <c r="E328" s="51">
        <v>3</v>
      </c>
      <c r="F328" s="51">
        <v>107126</v>
      </c>
      <c r="G328" s="51" t="s">
        <v>208</v>
      </c>
      <c r="H328" s="51" t="s">
        <v>208</v>
      </c>
      <c r="I328" s="54">
        <v>42921</v>
      </c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26.25" customHeight="1">
      <c r="A329" s="51">
        <v>1135</v>
      </c>
      <c r="B329" s="51" t="s">
        <v>209</v>
      </c>
      <c r="C329" s="51" t="s">
        <v>213</v>
      </c>
      <c r="D329" s="52">
        <v>0.8</v>
      </c>
      <c r="E329" s="51">
        <v>1</v>
      </c>
      <c r="F329" s="51">
        <v>241447</v>
      </c>
      <c r="G329" s="51" t="s">
        <v>208</v>
      </c>
      <c r="H329" s="51" t="s">
        <v>208</v>
      </c>
      <c r="I329" s="54">
        <v>43416</v>
      </c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26.25" customHeight="1">
      <c r="A330" s="51">
        <v>1136</v>
      </c>
      <c r="B330" s="51" t="s">
        <v>211</v>
      </c>
      <c r="C330" s="51" t="s">
        <v>206</v>
      </c>
      <c r="D330" s="52">
        <v>0.66</v>
      </c>
      <c r="E330" s="51">
        <v>1</v>
      </c>
      <c r="F330" s="51">
        <v>273540</v>
      </c>
      <c r="G330" s="51" t="s">
        <v>208</v>
      </c>
      <c r="H330" s="51" t="s">
        <v>208</v>
      </c>
      <c r="I330" s="54">
        <v>43796</v>
      </c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26.25" customHeight="1">
      <c r="A331" s="51">
        <v>1138</v>
      </c>
      <c r="B331" s="51" t="s">
        <v>209</v>
      </c>
      <c r="C331" s="51" t="s">
        <v>217</v>
      </c>
      <c r="D331" s="52">
        <v>0.3</v>
      </c>
      <c r="E331" s="51">
        <v>3</v>
      </c>
      <c r="F331" s="51">
        <v>244324</v>
      </c>
      <c r="G331" s="51" t="s">
        <v>208</v>
      </c>
      <c r="H331" s="51" t="s">
        <v>207</v>
      </c>
      <c r="I331" s="54">
        <v>43524</v>
      </c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26.25" customHeight="1">
      <c r="A332" s="51">
        <v>1139</v>
      </c>
      <c r="B332" s="51" t="s">
        <v>211</v>
      </c>
      <c r="C332" s="51" t="s">
        <v>19</v>
      </c>
      <c r="D332" s="52">
        <v>0.85</v>
      </c>
      <c r="E332" s="51">
        <v>3</v>
      </c>
      <c r="F332" s="51">
        <v>259469</v>
      </c>
      <c r="G332" s="51" t="s">
        <v>208</v>
      </c>
      <c r="H332" s="51" t="s">
        <v>207</v>
      </c>
      <c r="I332" s="54">
        <v>43035</v>
      </c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26.25" customHeight="1">
      <c r="A333" s="51">
        <v>1140</v>
      </c>
      <c r="B333" s="51" t="s">
        <v>218</v>
      </c>
      <c r="C333" s="51" t="s">
        <v>213</v>
      </c>
      <c r="D333" s="52">
        <v>0.51</v>
      </c>
      <c r="E333" s="51">
        <v>3</v>
      </c>
      <c r="F333" s="51">
        <v>186108</v>
      </c>
      <c r="G333" s="51" t="s">
        <v>208</v>
      </c>
      <c r="H333" s="51" t="s">
        <v>207</v>
      </c>
      <c r="I333" s="54">
        <v>43943</v>
      </c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26.25" customHeight="1">
      <c r="A334" s="51">
        <v>1141</v>
      </c>
      <c r="B334" s="51" t="s">
        <v>211</v>
      </c>
      <c r="C334" s="51" t="s">
        <v>19</v>
      </c>
      <c r="D334" s="52">
        <v>0.99</v>
      </c>
      <c r="E334" s="51">
        <v>0</v>
      </c>
      <c r="F334" s="51">
        <v>269210</v>
      </c>
      <c r="G334" s="51" t="s">
        <v>208</v>
      </c>
      <c r="H334" s="51" t="s">
        <v>208</v>
      </c>
      <c r="I334" s="54">
        <v>44189</v>
      </c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26.25" customHeight="1">
      <c r="A335" s="51">
        <v>1142</v>
      </c>
      <c r="B335" s="51" t="s">
        <v>209</v>
      </c>
      <c r="C335" s="51" t="s">
        <v>219</v>
      </c>
      <c r="D335" s="52">
        <v>0.69</v>
      </c>
      <c r="E335" s="51">
        <v>3</v>
      </c>
      <c r="F335" s="51">
        <v>230499</v>
      </c>
      <c r="G335" s="51" t="s">
        <v>208</v>
      </c>
      <c r="H335" s="51" t="s">
        <v>208</v>
      </c>
      <c r="I335" s="54">
        <v>42933</v>
      </c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26.25" customHeight="1">
      <c r="A336" s="51">
        <v>1143</v>
      </c>
      <c r="B336" s="51" t="s">
        <v>215</v>
      </c>
      <c r="C336" s="51" t="s">
        <v>19</v>
      </c>
      <c r="D336" s="52">
        <v>0.4</v>
      </c>
      <c r="E336" s="51">
        <v>4</v>
      </c>
      <c r="F336" s="51">
        <v>91979</v>
      </c>
      <c r="G336" s="51" t="s">
        <v>208</v>
      </c>
      <c r="H336" s="51" t="s">
        <v>207</v>
      </c>
      <c r="I336" s="54">
        <v>43089</v>
      </c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26.25" customHeight="1">
      <c r="A337" s="51">
        <v>1145</v>
      </c>
      <c r="B337" s="51" t="s">
        <v>215</v>
      </c>
      <c r="C337" s="51" t="s">
        <v>217</v>
      </c>
      <c r="D337" s="52">
        <v>0.92</v>
      </c>
      <c r="E337" s="51">
        <v>2</v>
      </c>
      <c r="F337" s="51">
        <v>88786</v>
      </c>
      <c r="G337" s="51" t="s">
        <v>208</v>
      </c>
      <c r="H337" s="51" t="s">
        <v>208</v>
      </c>
      <c r="I337" s="54">
        <v>43418</v>
      </c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26.25" customHeight="1">
      <c r="A338" s="51">
        <v>1148</v>
      </c>
      <c r="B338" s="51" t="s">
        <v>209</v>
      </c>
      <c r="C338" s="51" t="s">
        <v>206</v>
      </c>
      <c r="D338" s="52">
        <v>0.9</v>
      </c>
      <c r="E338" s="51">
        <v>2</v>
      </c>
      <c r="F338" s="51">
        <v>229378</v>
      </c>
      <c r="G338" s="51" t="s">
        <v>208</v>
      </c>
      <c r="H338" s="51" t="s">
        <v>208</v>
      </c>
      <c r="I338" s="54">
        <v>43589</v>
      </c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26.25" customHeight="1">
      <c r="A339" s="51">
        <v>1149</v>
      </c>
      <c r="B339" s="51" t="s">
        <v>211</v>
      </c>
      <c r="C339" s="51" t="s">
        <v>217</v>
      </c>
      <c r="D339" s="52">
        <v>0.35</v>
      </c>
      <c r="E339" s="51">
        <v>4</v>
      </c>
      <c r="F339" s="51">
        <v>254644</v>
      </c>
      <c r="G339" s="51" t="s">
        <v>208</v>
      </c>
      <c r="H339" s="51" t="s">
        <v>207</v>
      </c>
      <c r="I339" s="54">
        <v>44023</v>
      </c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26.25" customHeight="1">
      <c r="A340" s="51">
        <v>1150</v>
      </c>
      <c r="B340" s="51" t="s">
        <v>218</v>
      </c>
      <c r="C340" s="51" t="s">
        <v>213</v>
      </c>
      <c r="D340" s="52">
        <v>0.4</v>
      </c>
      <c r="E340" s="51">
        <v>2</v>
      </c>
      <c r="F340" s="51">
        <v>181722</v>
      </c>
      <c r="G340" s="51" t="s">
        <v>208</v>
      </c>
      <c r="H340" s="51" t="s">
        <v>207</v>
      </c>
      <c r="I340" s="54">
        <v>43784</v>
      </c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26.25" customHeight="1">
      <c r="A341" s="51">
        <v>1151</v>
      </c>
      <c r="B341" s="51" t="s">
        <v>205</v>
      </c>
      <c r="C341" s="51" t="s">
        <v>216</v>
      </c>
      <c r="D341" s="52">
        <v>0.49</v>
      </c>
      <c r="E341" s="51">
        <v>0</v>
      </c>
      <c r="F341" s="51">
        <v>113239</v>
      </c>
      <c r="G341" s="51" t="s">
        <v>208</v>
      </c>
      <c r="H341" s="51" t="s">
        <v>207</v>
      </c>
      <c r="I341" s="54">
        <v>42902</v>
      </c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26.25" customHeight="1">
      <c r="A342" s="51">
        <v>1152</v>
      </c>
      <c r="B342" s="51" t="s">
        <v>205</v>
      </c>
      <c r="C342" s="51" t="s">
        <v>219</v>
      </c>
      <c r="D342" s="52">
        <v>0.98</v>
      </c>
      <c r="E342" s="51">
        <v>5</v>
      </c>
      <c r="F342" s="51">
        <v>122694</v>
      </c>
      <c r="G342" s="51" t="s">
        <v>208</v>
      </c>
      <c r="H342" s="51" t="s">
        <v>207</v>
      </c>
      <c r="I342" s="54">
        <v>42960</v>
      </c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26.25" customHeight="1">
      <c r="A343" s="51">
        <v>1153</v>
      </c>
      <c r="B343" s="51" t="s">
        <v>209</v>
      </c>
      <c r="C343" s="51" t="s">
        <v>217</v>
      </c>
      <c r="D343" s="52">
        <v>0.27</v>
      </c>
      <c r="E343" s="51">
        <v>1</v>
      </c>
      <c r="F343" s="51">
        <v>245302</v>
      </c>
      <c r="G343" s="51" t="s">
        <v>208</v>
      </c>
      <c r="H343" s="51" t="s">
        <v>208</v>
      </c>
      <c r="I343" s="54">
        <v>43286</v>
      </c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26.25" customHeight="1">
      <c r="A344" s="51">
        <v>1154</v>
      </c>
      <c r="B344" s="51" t="s">
        <v>209</v>
      </c>
      <c r="C344" s="51" t="s">
        <v>213</v>
      </c>
      <c r="D344" s="52">
        <v>0.73</v>
      </c>
      <c r="E344" s="51">
        <v>2</v>
      </c>
      <c r="F344" s="51">
        <v>224857</v>
      </c>
      <c r="G344" s="51" t="s">
        <v>208</v>
      </c>
      <c r="H344" s="51" t="s">
        <v>207</v>
      </c>
      <c r="I344" s="54">
        <v>43876</v>
      </c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26.25" customHeight="1">
      <c r="A345" s="51">
        <v>1155</v>
      </c>
      <c r="B345" s="51" t="s">
        <v>218</v>
      </c>
      <c r="C345" s="51" t="s">
        <v>213</v>
      </c>
      <c r="D345" s="52">
        <v>0.46</v>
      </c>
      <c r="E345" s="51">
        <v>4</v>
      </c>
      <c r="F345" s="51">
        <v>183737</v>
      </c>
      <c r="G345" s="51" t="s">
        <v>208</v>
      </c>
      <c r="H345" s="51" t="s">
        <v>207</v>
      </c>
      <c r="I345" s="54">
        <v>43719</v>
      </c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26.25" customHeight="1">
      <c r="A346" s="51">
        <v>1156</v>
      </c>
      <c r="B346" s="51" t="s">
        <v>215</v>
      </c>
      <c r="C346" s="51" t="s">
        <v>217</v>
      </c>
      <c r="D346" s="52">
        <v>0.76</v>
      </c>
      <c r="E346" s="51">
        <v>3</v>
      </c>
      <c r="F346" s="51">
        <v>81738</v>
      </c>
      <c r="G346" s="51" t="s">
        <v>208</v>
      </c>
      <c r="H346" s="51" t="s">
        <v>207</v>
      </c>
      <c r="I346" s="54">
        <v>43566</v>
      </c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26.25" customHeight="1">
      <c r="A347" s="51">
        <v>1157</v>
      </c>
      <c r="B347" s="51" t="s">
        <v>218</v>
      </c>
      <c r="C347" s="51" t="s">
        <v>19</v>
      </c>
      <c r="D347" s="52">
        <v>0.65</v>
      </c>
      <c r="E347" s="51">
        <v>4</v>
      </c>
      <c r="F347" s="51">
        <v>183788</v>
      </c>
      <c r="G347" s="51" t="s">
        <v>208</v>
      </c>
      <c r="H347" s="51" t="s">
        <v>207</v>
      </c>
      <c r="I347" s="54">
        <v>43936</v>
      </c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26.25" customHeight="1">
      <c r="A348" s="51">
        <v>1158</v>
      </c>
      <c r="B348" s="51" t="s">
        <v>209</v>
      </c>
      <c r="C348" s="51" t="s">
        <v>214</v>
      </c>
      <c r="D348" s="52">
        <v>0</v>
      </c>
      <c r="E348" s="51">
        <v>2</v>
      </c>
      <c r="F348" s="51">
        <v>238415</v>
      </c>
      <c r="G348" s="51" t="s">
        <v>208</v>
      </c>
      <c r="H348" s="51" t="s">
        <v>208</v>
      </c>
      <c r="I348" s="54">
        <v>43897</v>
      </c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26.25" customHeight="1">
      <c r="A349" s="51">
        <v>1159</v>
      </c>
      <c r="B349" s="51" t="s">
        <v>209</v>
      </c>
      <c r="C349" s="51" t="s">
        <v>213</v>
      </c>
      <c r="D349" s="52">
        <v>0.79</v>
      </c>
      <c r="E349" s="51">
        <v>3</v>
      </c>
      <c r="F349" s="51">
        <v>241027</v>
      </c>
      <c r="G349" s="51" t="s">
        <v>208</v>
      </c>
      <c r="H349" s="51" t="s">
        <v>208</v>
      </c>
      <c r="I349" s="54">
        <v>44000</v>
      </c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26.25" customHeight="1">
      <c r="A350" s="51">
        <v>1160</v>
      </c>
      <c r="B350" s="51" t="s">
        <v>218</v>
      </c>
      <c r="C350" s="51" t="s">
        <v>219</v>
      </c>
      <c r="D350" s="52">
        <v>0.11</v>
      </c>
      <c r="E350" s="51">
        <v>0</v>
      </c>
      <c r="F350" s="51">
        <v>182326</v>
      </c>
      <c r="G350" s="51" t="s">
        <v>208</v>
      </c>
      <c r="H350" s="51" t="s">
        <v>208</v>
      </c>
      <c r="I350" s="54">
        <v>43624</v>
      </c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26.25" customHeight="1">
      <c r="A351" s="51">
        <v>1161</v>
      </c>
      <c r="B351" s="51" t="s">
        <v>218</v>
      </c>
      <c r="C351" s="51" t="s">
        <v>216</v>
      </c>
      <c r="D351" s="52">
        <v>0.14000000000000001</v>
      </c>
      <c r="E351" s="51">
        <v>0</v>
      </c>
      <c r="F351" s="51">
        <v>202701</v>
      </c>
      <c r="G351" s="51" t="s">
        <v>208</v>
      </c>
      <c r="H351" s="51" t="s">
        <v>208</v>
      </c>
      <c r="I351" s="54">
        <v>43527</v>
      </c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26.25" customHeight="1">
      <c r="A352" s="51">
        <v>1162</v>
      </c>
      <c r="B352" s="51" t="s">
        <v>211</v>
      </c>
      <c r="C352" s="51" t="s">
        <v>216</v>
      </c>
      <c r="D352" s="52">
        <v>0.8</v>
      </c>
      <c r="E352" s="51">
        <v>1</v>
      </c>
      <c r="F352" s="51">
        <v>271138</v>
      </c>
      <c r="G352" s="51" t="s">
        <v>208</v>
      </c>
      <c r="H352" s="51" t="s">
        <v>208</v>
      </c>
      <c r="I352" s="54">
        <v>43505</v>
      </c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26.25" customHeight="1">
      <c r="A353" s="51">
        <v>1163</v>
      </c>
      <c r="B353" s="51" t="s">
        <v>205</v>
      </c>
      <c r="C353" s="51" t="s">
        <v>19</v>
      </c>
      <c r="D353" s="52">
        <v>0.79</v>
      </c>
      <c r="E353" s="51">
        <v>3</v>
      </c>
      <c r="F353" s="51">
        <v>120436</v>
      </c>
      <c r="G353" s="51" t="s">
        <v>208</v>
      </c>
      <c r="H353" s="51" t="s">
        <v>208</v>
      </c>
      <c r="I353" s="54">
        <v>43757</v>
      </c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26.25" customHeight="1">
      <c r="A354" s="51">
        <v>1164</v>
      </c>
      <c r="B354" s="51" t="s">
        <v>218</v>
      </c>
      <c r="C354" s="51" t="s">
        <v>216</v>
      </c>
      <c r="D354" s="52">
        <v>0.05</v>
      </c>
      <c r="E354" s="51">
        <v>2</v>
      </c>
      <c r="F354" s="51">
        <v>198849</v>
      </c>
      <c r="G354" s="51" t="s">
        <v>208</v>
      </c>
      <c r="H354" s="51" t="s">
        <v>208</v>
      </c>
      <c r="I354" s="54">
        <v>44020</v>
      </c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26.25" customHeight="1">
      <c r="A355" s="51">
        <v>1167</v>
      </c>
      <c r="B355" s="51" t="s">
        <v>209</v>
      </c>
      <c r="C355" s="51" t="s">
        <v>217</v>
      </c>
      <c r="D355" s="52">
        <v>0.61</v>
      </c>
      <c r="E355" s="51">
        <v>2</v>
      </c>
      <c r="F355" s="51">
        <v>227508</v>
      </c>
      <c r="G355" s="51" t="s">
        <v>208</v>
      </c>
      <c r="H355" s="51" t="s">
        <v>208</v>
      </c>
      <c r="I355" s="54">
        <v>44025</v>
      </c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26.25" customHeight="1">
      <c r="A356" s="51">
        <v>1168</v>
      </c>
      <c r="B356" s="51" t="s">
        <v>211</v>
      </c>
      <c r="C356" s="51" t="s">
        <v>214</v>
      </c>
      <c r="D356" s="52">
        <v>0</v>
      </c>
      <c r="E356" s="51">
        <v>1</v>
      </c>
      <c r="F356" s="51">
        <v>258259</v>
      </c>
      <c r="G356" s="51" t="s">
        <v>208</v>
      </c>
      <c r="H356" s="51" t="s">
        <v>208</v>
      </c>
      <c r="I356" s="54">
        <v>43038</v>
      </c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26.25" customHeight="1">
      <c r="A357" s="51">
        <v>1169</v>
      </c>
      <c r="B357" s="51" t="s">
        <v>218</v>
      </c>
      <c r="C357" s="51" t="s">
        <v>217</v>
      </c>
      <c r="D357" s="52">
        <v>0.4</v>
      </c>
      <c r="E357" s="51">
        <v>1</v>
      </c>
      <c r="F357" s="51">
        <v>209453</v>
      </c>
      <c r="G357" s="51" t="s">
        <v>208</v>
      </c>
      <c r="H357" s="51" t="s">
        <v>208</v>
      </c>
      <c r="I357" s="54">
        <v>44131</v>
      </c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26.25" customHeight="1">
      <c r="A358" s="51">
        <v>1170</v>
      </c>
      <c r="B358" s="51" t="s">
        <v>209</v>
      </c>
      <c r="C358" s="51" t="s">
        <v>19</v>
      </c>
      <c r="D358" s="52">
        <v>0.55000000000000004</v>
      </c>
      <c r="E358" s="51">
        <v>2</v>
      </c>
      <c r="F358" s="51">
        <v>232944</v>
      </c>
      <c r="G358" s="51" t="s">
        <v>208</v>
      </c>
      <c r="H358" s="51" t="s">
        <v>208</v>
      </c>
      <c r="I358" s="54">
        <v>42854</v>
      </c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26.25" customHeight="1">
      <c r="A359" s="51">
        <v>1171</v>
      </c>
      <c r="B359" s="51" t="s">
        <v>215</v>
      </c>
      <c r="C359" s="51" t="s">
        <v>19</v>
      </c>
      <c r="D359" s="52">
        <v>0.31</v>
      </c>
      <c r="E359" s="51">
        <v>0</v>
      </c>
      <c r="F359" s="51">
        <v>61140</v>
      </c>
      <c r="G359" s="51" t="s">
        <v>208</v>
      </c>
      <c r="H359" s="51" t="s">
        <v>207</v>
      </c>
      <c r="I359" s="54">
        <v>43664</v>
      </c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26.25" customHeight="1">
      <c r="A360" s="51">
        <v>1172</v>
      </c>
      <c r="B360" s="51" t="s">
        <v>211</v>
      </c>
      <c r="C360" s="51" t="s">
        <v>206</v>
      </c>
      <c r="D360" s="52">
        <v>0.48</v>
      </c>
      <c r="E360" s="51">
        <v>4</v>
      </c>
      <c r="F360" s="51">
        <v>256543</v>
      </c>
      <c r="G360" s="51" t="s">
        <v>208</v>
      </c>
      <c r="H360" s="51" t="s">
        <v>207</v>
      </c>
      <c r="I360" s="54">
        <v>43091</v>
      </c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26.25" customHeight="1">
      <c r="A361" s="51">
        <v>1173</v>
      </c>
      <c r="B361" s="51" t="s">
        <v>211</v>
      </c>
      <c r="C361" s="51" t="s">
        <v>213</v>
      </c>
      <c r="D361" s="52">
        <v>0.76</v>
      </c>
      <c r="E361" s="51">
        <v>0</v>
      </c>
      <c r="F361" s="51">
        <v>252726</v>
      </c>
      <c r="G361" s="51" t="s">
        <v>208</v>
      </c>
      <c r="H361" s="51" t="s">
        <v>208</v>
      </c>
      <c r="I361" s="54">
        <v>43370</v>
      </c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26.25" customHeight="1">
      <c r="A362" s="51">
        <v>1174</v>
      </c>
      <c r="B362" s="51" t="s">
        <v>211</v>
      </c>
      <c r="C362" s="51" t="s">
        <v>219</v>
      </c>
      <c r="D362" s="52">
        <v>0.33</v>
      </c>
      <c r="E362" s="51">
        <v>5</v>
      </c>
      <c r="F362" s="51">
        <v>265784</v>
      </c>
      <c r="G362" s="51" t="s">
        <v>208</v>
      </c>
      <c r="H362" s="51" t="s">
        <v>207</v>
      </c>
      <c r="I362" s="54">
        <v>43810</v>
      </c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26.25" customHeight="1">
      <c r="A363" s="51">
        <v>1175</v>
      </c>
      <c r="B363" s="51" t="s">
        <v>215</v>
      </c>
      <c r="C363" s="51" t="s">
        <v>219</v>
      </c>
      <c r="D363" s="52">
        <v>0.14000000000000001</v>
      </c>
      <c r="E363" s="51">
        <v>3</v>
      </c>
      <c r="F363" s="51">
        <v>83992</v>
      </c>
      <c r="G363" s="51" t="s">
        <v>208</v>
      </c>
      <c r="H363" s="51" t="s">
        <v>208</v>
      </c>
      <c r="I363" s="54">
        <v>43641</v>
      </c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26.25" customHeight="1">
      <c r="A364" s="51">
        <v>1176</v>
      </c>
      <c r="B364" s="51" t="s">
        <v>211</v>
      </c>
      <c r="C364" s="51" t="s">
        <v>206</v>
      </c>
      <c r="D364" s="52">
        <v>0.64</v>
      </c>
      <c r="E364" s="51">
        <v>4</v>
      </c>
      <c r="F364" s="51">
        <v>256990</v>
      </c>
      <c r="G364" s="51" t="s">
        <v>208</v>
      </c>
      <c r="H364" s="51" t="s">
        <v>207</v>
      </c>
      <c r="I364" s="54">
        <v>43419</v>
      </c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26.25" customHeight="1">
      <c r="A365" s="51">
        <v>1178</v>
      </c>
      <c r="B365" s="51" t="s">
        <v>215</v>
      </c>
      <c r="C365" s="51" t="s">
        <v>213</v>
      </c>
      <c r="D365" s="52">
        <v>0.41</v>
      </c>
      <c r="E365" s="51">
        <v>2</v>
      </c>
      <c r="F365" s="51">
        <v>80925</v>
      </c>
      <c r="G365" s="51" t="s">
        <v>208</v>
      </c>
      <c r="H365" s="51" t="s">
        <v>207</v>
      </c>
      <c r="I365" s="54">
        <v>43665</v>
      </c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26.25" customHeight="1">
      <c r="A366" s="51">
        <v>1179</v>
      </c>
      <c r="B366" s="51" t="s">
        <v>209</v>
      </c>
      <c r="C366" s="51" t="s">
        <v>206</v>
      </c>
      <c r="D366" s="52">
        <v>0.12</v>
      </c>
      <c r="E366" s="51">
        <v>2</v>
      </c>
      <c r="F366" s="51">
        <v>227608</v>
      </c>
      <c r="G366" s="51" t="s">
        <v>208</v>
      </c>
      <c r="H366" s="51" t="s">
        <v>208</v>
      </c>
      <c r="I366" s="54">
        <v>43144</v>
      </c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26.25" customHeight="1">
      <c r="A367" s="51">
        <v>1180</v>
      </c>
      <c r="B367" s="51" t="s">
        <v>218</v>
      </c>
      <c r="C367" s="51" t="s">
        <v>19</v>
      </c>
      <c r="D367" s="52">
        <v>0.73</v>
      </c>
      <c r="E367" s="51">
        <v>0</v>
      </c>
      <c r="F367" s="51">
        <v>187678</v>
      </c>
      <c r="G367" s="51" t="s">
        <v>208</v>
      </c>
      <c r="H367" s="51" t="s">
        <v>207</v>
      </c>
      <c r="I367" s="54">
        <v>44047</v>
      </c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26.25" customHeight="1">
      <c r="A368" s="51">
        <v>1182</v>
      </c>
      <c r="B368" s="51" t="s">
        <v>209</v>
      </c>
      <c r="C368" s="51" t="s">
        <v>216</v>
      </c>
      <c r="D368" s="52">
        <v>0.35</v>
      </c>
      <c r="E368" s="51">
        <v>0</v>
      </c>
      <c r="F368" s="51">
        <v>244857</v>
      </c>
      <c r="G368" s="51" t="s">
        <v>208</v>
      </c>
      <c r="H368" s="51" t="s">
        <v>207</v>
      </c>
      <c r="I368" s="54">
        <v>43110</v>
      </c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26.25" customHeight="1">
      <c r="A369" s="51">
        <v>1183</v>
      </c>
      <c r="B369" s="51" t="s">
        <v>205</v>
      </c>
      <c r="C369" s="51" t="s">
        <v>210</v>
      </c>
      <c r="D369" s="52">
        <v>0.75</v>
      </c>
      <c r="E369" s="51">
        <v>4</v>
      </c>
      <c r="F369" s="51">
        <v>108679</v>
      </c>
      <c r="G369" s="51" t="s">
        <v>208</v>
      </c>
      <c r="H369" s="51" t="s">
        <v>207</v>
      </c>
      <c r="I369" s="54">
        <v>42893</v>
      </c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26.25" customHeight="1">
      <c r="A370" s="51">
        <v>1184</v>
      </c>
      <c r="B370" s="51" t="s">
        <v>209</v>
      </c>
      <c r="C370" s="51" t="s">
        <v>219</v>
      </c>
      <c r="D370" s="52">
        <v>0.88</v>
      </c>
      <c r="E370" s="51">
        <v>4</v>
      </c>
      <c r="F370" s="51">
        <v>223127</v>
      </c>
      <c r="G370" s="51" t="s">
        <v>208</v>
      </c>
      <c r="H370" s="51" t="s">
        <v>207</v>
      </c>
      <c r="I370" s="54">
        <v>42859</v>
      </c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26.25" customHeight="1">
      <c r="A371" s="51">
        <v>1185</v>
      </c>
      <c r="B371" s="51" t="s">
        <v>209</v>
      </c>
      <c r="C371" s="51" t="s">
        <v>219</v>
      </c>
      <c r="D371" s="52">
        <v>0.57999999999999996</v>
      </c>
      <c r="E371" s="51">
        <v>1</v>
      </c>
      <c r="F371" s="51">
        <v>228939</v>
      </c>
      <c r="G371" s="51" t="s">
        <v>208</v>
      </c>
      <c r="H371" s="51" t="s">
        <v>207</v>
      </c>
      <c r="I371" s="54">
        <v>43460</v>
      </c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26.25" customHeight="1">
      <c r="A372" s="51">
        <v>1186</v>
      </c>
      <c r="B372" s="51" t="s">
        <v>209</v>
      </c>
      <c r="C372" s="51" t="s">
        <v>214</v>
      </c>
      <c r="D372" s="52">
        <v>0</v>
      </c>
      <c r="E372" s="51">
        <v>0</v>
      </c>
      <c r="F372" s="51">
        <v>233789</v>
      </c>
      <c r="G372" s="51" t="s">
        <v>208</v>
      </c>
      <c r="H372" s="51" t="s">
        <v>208</v>
      </c>
      <c r="I372" s="54">
        <v>44073</v>
      </c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26.25" customHeight="1">
      <c r="A373" s="51">
        <v>1187</v>
      </c>
      <c r="B373" s="51" t="s">
        <v>218</v>
      </c>
      <c r="C373" s="51" t="s">
        <v>213</v>
      </c>
      <c r="D373" s="52">
        <v>0.89</v>
      </c>
      <c r="E373" s="51">
        <v>5</v>
      </c>
      <c r="F373" s="51">
        <v>195113</v>
      </c>
      <c r="G373" s="51" t="s">
        <v>208</v>
      </c>
      <c r="H373" s="51" t="s">
        <v>207</v>
      </c>
      <c r="I373" s="54">
        <v>43748</v>
      </c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26.25" customHeight="1">
      <c r="A374" s="51">
        <v>1188</v>
      </c>
      <c r="B374" s="51" t="s">
        <v>209</v>
      </c>
      <c r="C374" s="51" t="s">
        <v>210</v>
      </c>
      <c r="D374" s="52">
        <v>0.7</v>
      </c>
      <c r="E374" s="51">
        <v>3</v>
      </c>
      <c r="F374" s="51">
        <v>241569</v>
      </c>
      <c r="G374" s="51" t="s">
        <v>208</v>
      </c>
      <c r="H374" s="51" t="s">
        <v>207</v>
      </c>
      <c r="I374" s="54">
        <v>43922</v>
      </c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26.25" customHeight="1">
      <c r="A375" s="51">
        <v>1189</v>
      </c>
      <c r="B375" s="51" t="s">
        <v>218</v>
      </c>
      <c r="C375" s="51" t="s">
        <v>217</v>
      </c>
      <c r="D375" s="52">
        <v>0.78</v>
      </c>
      <c r="E375" s="51">
        <v>5</v>
      </c>
      <c r="F375" s="51">
        <v>200596</v>
      </c>
      <c r="G375" s="51" t="s">
        <v>208</v>
      </c>
      <c r="H375" s="51" t="s">
        <v>207</v>
      </c>
      <c r="I375" s="54">
        <v>44167</v>
      </c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26.25" customHeight="1">
      <c r="A376" s="51">
        <v>1190</v>
      </c>
      <c r="B376" s="51" t="s">
        <v>215</v>
      </c>
      <c r="C376" s="51" t="s">
        <v>210</v>
      </c>
      <c r="D376" s="52">
        <v>0.73</v>
      </c>
      <c r="E376" s="51">
        <v>1</v>
      </c>
      <c r="F376" s="51">
        <v>83360</v>
      </c>
      <c r="G376" s="51" t="s">
        <v>208</v>
      </c>
      <c r="H376" s="51" t="s">
        <v>208</v>
      </c>
      <c r="I376" s="54">
        <v>43986</v>
      </c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26.25" customHeight="1">
      <c r="A377" s="51">
        <v>1191</v>
      </c>
      <c r="B377" s="51" t="s">
        <v>205</v>
      </c>
      <c r="C377" s="51" t="s">
        <v>19</v>
      </c>
      <c r="D377" s="52">
        <v>0.66</v>
      </c>
      <c r="E377" s="51">
        <v>5</v>
      </c>
      <c r="F377" s="51">
        <v>120426</v>
      </c>
      <c r="G377" s="51" t="s">
        <v>208</v>
      </c>
      <c r="H377" s="51" t="s">
        <v>207</v>
      </c>
      <c r="I377" s="54">
        <v>44157</v>
      </c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26.25" customHeight="1">
      <c r="A378" s="51">
        <v>1192</v>
      </c>
      <c r="B378" s="51" t="s">
        <v>205</v>
      </c>
      <c r="C378" s="51" t="s">
        <v>219</v>
      </c>
      <c r="D378" s="52">
        <v>0.87</v>
      </c>
      <c r="E378" s="51">
        <v>1</v>
      </c>
      <c r="F378" s="51">
        <v>107454</v>
      </c>
      <c r="G378" s="51" t="s">
        <v>208</v>
      </c>
      <c r="H378" s="51" t="s">
        <v>207</v>
      </c>
      <c r="I378" s="54">
        <v>44003</v>
      </c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26.25" customHeight="1">
      <c r="A379" s="51">
        <v>1193</v>
      </c>
      <c r="B379" s="51" t="s">
        <v>209</v>
      </c>
      <c r="C379" s="51" t="s">
        <v>219</v>
      </c>
      <c r="D379" s="52">
        <v>0.66</v>
      </c>
      <c r="E379" s="51">
        <v>3</v>
      </c>
      <c r="F379" s="51">
        <v>245973</v>
      </c>
      <c r="G379" s="51" t="s">
        <v>208</v>
      </c>
      <c r="H379" s="51" t="s">
        <v>207</v>
      </c>
      <c r="I379" s="54">
        <v>43200</v>
      </c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26.25" customHeight="1">
      <c r="A380" s="51">
        <v>1194</v>
      </c>
      <c r="B380" s="51" t="s">
        <v>218</v>
      </c>
      <c r="C380" s="51" t="s">
        <v>219</v>
      </c>
      <c r="D380" s="52">
        <v>0.73</v>
      </c>
      <c r="E380" s="51">
        <v>2</v>
      </c>
      <c r="F380" s="51">
        <v>189548</v>
      </c>
      <c r="G380" s="51" t="s">
        <v>208</v>
      </c>
      <c r="H380" s="51" t="s">
        <v>208</v>
      </c>
      <c r="I380" s="54">
        <v>43203</v>
      </c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26.25" customHeight="1">
      <c r="A381" s="51">
        <v>1195</v>
      </c>
      <c r="B381" s="51" t="s">
        <v>209</v>
      </c>
      <c r="C381" s="51" t="s">
        <v>217</v>
      </c>
      <c r="D381" s="52">
        <v>0.54</v>
      </c>
      <c r="E381" s="51">
        <v>1</v>
      </c>
      <c r="F381" s="51">
        <v>236545</v>
      </c>
      <c r="G381" s="51" t="s">
        <v>208</v>
      </c>
      <c r="H381" s="51" t="s">
        <v>207</v>
      </c>
      <c r="I381" s="54">
        <v>42844</v>
      </c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26.25" customHeight="1">
      <c r="A382" s="51">
        <v>1196</v>
      </c>
      <c r="B382" s="51" t="s">
        <v>211</v>
      </c>
      <c r="C382" s="51" t="s">
        <v>213</v>
      </c>
      <c r="D382" s="52">
        <v>0.06</v>
      </c>
      <c r="E382" s="51">
        <v>2</v>
      </c>
      <c r="F382" s="51">
        <v>259704</v>
      </c>
      <c r="G382" s="51" t="s">
        <v>208</v>
      </c>
      <c r="H382" s="51" t="s">
        <v>208</v>
      </c>
      <c r="I382" s="54">
        <v>43400</v>
      </c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26.25" customHeight="1">
      <c r="A383" s="51">
        <v>1197</v>
      </c>
      <c r="B383" s="51" t="s">
        <v>215</v>
      </c>
      <c r="C383" s="51" t="s">
        <v>219</v>
      </c>
      <c r="D383" s="52">
        <v>0.81</v>
      </c>
      <c r="E383" s="51">
        <v>5</v>
      </c>
      <c r="F383" s="51">
        <v>71955</v>
      </c>
      <c r="G383" s="51" t="s">
        <v>208</v>
      </c>
      <c r="H383" s="51" t="s">
        <v>207</v>
      </c>
      <c r="I383" s="54">
        <v>43764</v>
      </c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26.25" customHeight="1">
      <c r="A384" s="51">
        <v>1198</v>
      </c>
      <c r="B384" s="51" t="s">
        <v>215</v>
      </c>
      <c r="C384" s="51" t="s">
        <v>213</v>
      </c>
      <c r="D384" s="52">
        <v>0.77</v>
      </c>
      <c r="E384" s="51">
        <v>1</v>
      </c>
      <c r="F384" s="51">
        <v>69932</v>
      </c>
      <c r="G384" s="51" t="s">
        <v>208</v>
      </c>
      <c r="H384" s="51" t="s">
        <v>207</v>
      </c>
      <c r="I384" s="54">
        <v>43619</v>
      </c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26.25" customHeight="1">
      <c r="A385" s="51">
        <v>1199</v>
      </c>
      <c r="B385" s="51" t="s">
        <v>215</v>
      </c>
      <c r="C385" s="51" t="s">
        <v>210</v>
      </c>
      <c r="D385" s="52">
        <v>0.63</v>
      </c>
      <c r="E385" s="51">
        <v>2</v>
      </c>
      <c r="F385" s="51">
        <v>82420</v>
      </c>
      <c r="G385" s="51" t="s">
        <v>208</v>
      </c>
      <c r="H385" s="51" t="s">
        <v>207</v>
      </c>
      <c r="I385" s="54">
        <v>43395</v>
      </c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26.25" customHeight="1">
      <c r="A386" s="51">
        <v>1200</v>
      </c>
      <c r="B386" s="51" t="s">
        <v>218</v>
      </c>
      <c r="C386" s="51" t="s">
        <v>214</v>
      </c>
      <c r="D386" s="52">
        <v>0</v>
      </c>
      <c r="E386" s="51">
        <v>0</v>
      </c>
      <c r="F386" s="51">
        <v>196692</v>
      </c>
      <c r="G386" s="51" t="s">
        <v>208</v>
      </c>
      <c r="H386" s="51" t="s">
        <v>208</v>
      </c>
      <c r="I386" s="54">
        <v>43193</v>
      </c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26.25" customHeight="1">
      <c r="A387" s="51">
        <v>1202</v>
      </c>
      <c r="B387" s="51" t="s">
        <v>215</v>
      </c>
      <c r="C387" s="51" t="s">
        <v>210</v>
      </c>
      <c r="D387" s="52">
        <v>0.81</v>
      </c>
      <c r="E387" s="51">
        <v>2</v>
      </c>
      <c r="F387" s="51">
        <v>79204</v>
      </c>
      <c r="G387" s="51" t="s">
        <v>208</v>
      </c>
      <c r="H387" s="51" t="s">
        <v>208</v>
      </c>
      <c r="I387" s="54">
        <v>43754</v>
      </c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26.25" customHeight="1">
      <c r="A388" s="51">
        <v>1204</v>
      </c>
      <c r="B388" s="51" t="s">
        <v>209</v>
      </c>
      <c r="C388" s="51" t="s">
        <v>214</v>
      </c>
      <c r="D388" s="52">
        <v>0</v>
      </c>
      <c r="E388" s="51">
        <v>3</v>
      </c>
      <c r="F388" s="51">
        <v>237432</v>
      </c>
      <c r="G388" s="51" t="s">
        <v>208</v>
      </c>
      <c r="H388" s="51" t="s">
        <v>208</v>
      </c>
      <c r="I388" s="54">
        <v>43223</v>
      </c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26.25" customHeight="1">
      <c r="A389" s="51">
        <v>1205</v>
      </c>
      <c r="B389" s="51" t="s">
        <v>215</v>
      </c>
      <c r="C389" s="51" t="s">
        <v>206</v>
      </c>
      <c r="D389" s="52">
        <v>0.66</v>
      </c>
      <c r="E389" s="51">
        <v>5</v>
      </c>
      <c r="F389" s="51">
        <v>84597</v>
      </c>
      <c r="G389" s="51" t="s">
        <v>208</v>
      </c>
      <c r="H389" s="51" t="s">
        <v>207</v>
      </c>
      <c r="I389" s="54">
        <v>43469</v>
      </c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26.25" customHeight="1">
      <c r="A390" s="51">
        <v>1206</v>
      </c>
      <c r="B390" s="51" t="s">
        <v>209</v>
      </c>
      <c r="C390" s="51" t="s">
        <v>206</v>
      </c>
      <c r="D390" s="52">
        <v>0.55000000000000004</v>
      </c>
      <c r="E390" s="51">
        <v>5</v>
      </c>
      <c r="F390" s="51">
        <v>235909</v>
      </c>
      <c r="G390" s="51" t="s">
        <v>208</v>
      </c>
      <c r="H390" s="51" t="s">
        <v>207</v>
      </c>
      <c r="I390" s="54">
        <v>43692</v>
      </c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26.25" customHeight="1">
      <c r="A391" s="51">
        <v>1207</v>
      </c>
      <c r="B391" s="51" t="s">
        <v>209</v>
      </c>
      <c r="C391" s="51" t="s">
        <v>214</v>
      </c>
      <c r="D391" s="52">
        <v>0</v>
      </c>
      <c r="E391" s="51">
        <v>0</v>
      </c>
      <c r="F391" s="51">
        <v>237907</v>
      </c>
      <c r="G391" s="51" t="s">
        <v>208</v>
      </c>
      <c r="H391" s="51" t="s">
        <v>208</v>
      </c>
      <c r="I391" s="54">
        <v>44098</v>
      </c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26.25" customHeight="1">
      <c r="A392" s="51">
        <v>1208</v>
      </c>
      <c r="B392" s="51" t="s">
        <v>215</v>
      </c>
      <c r="C392" s="51" t="s">
        <v>19</v>
      </c>
      <c r="D392" s="52">
        <v>0.64</v>
      </c>
      <c r="E392" s="51">
        <v>4</v>
      </c>
      <c r="F392" s="51">
        <v>74553</v>
      </c>
      <c r="G392" s="51" t="s">
        <v>208</v>
      </c>
      <c r="H392" s="51" t="s">
        <v>207</v>
      </c>
      <c r="I392" s="54">
        <v>43211</v>
      </c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26.25" customHeight="1">
      <c r="A393" s="51">
        <v>1209</v>
      </c>
      <c r="B393" s="51" t="s">
        <v>211</v>
      </c>
      <c r="C393" s="51" t="s">
        <v>210</v>
      </c>
      <c r="D393" s="52">
        <v>0.81</v>
      </c>
      <c r="E393" s="51">
        <v>1</v>
      </c>
      <c r="F393" s="51">
        <v>266473</v>
      </c>
      <c r="G393" s="51" t="s">
        <v>208</v>
      </c>
      <c r="H393" s="51" t="s">
        <v>207</v>
      </c>
      <c r="I393" s="54">
        <v>43101</v>
      </c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26.25" customHeight="1">
      <c r="A394" s="51">
        <v>1210</v>
      </c>
      <c r="B394" s="51" t="s">
        <v>205</v>
      </c>
      <c r="C394" s="51" t="s">
        <v>213</v>
      </c>
      <c r="D394" s="52">
        <v>0.12</v>
      </c>
      <c r="E394" s="51">
        <v>1</v>
      </c>
      <c r="F394" s="51">
        <v>136371</v>
      </c>
      <c r="G394" s="51" t="s">
        <v>208</v>
      </c>
      <c r="H394" s="51" t="s">
        <v>208</v>
      </c>
      <c r="I394" s="54">
        <v>43455</v>
      </c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26.25" customHeight="1">
      <c r="A395" s="51">
        <v>1211</v>
      </c>
      <c r="B395" s="51" t="s">
        <v>209</v>
      </c>
      <c r="C395" s="51" t="s">
        <v>219</v>
      </c>
      <c r="D395" s="52">
        <v>0.77</v>
      </c>
      <c r="E395" s="51">
        <v>0</v>
      </c>
      <c r="F395" s="51">
        <v>236093</v>
      </c>
      <c r="G395" s="51" t="s">
        <v>208</v>
      </c>
      <c r="H395" s="51" t="s">
        <v>208</v>
      </c>
      <c r="I395" s="54">
        <v>43679</v>
      </c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26.25" customHeight="1">
      <c r="A396" s="51">
        <v>1212</v>
      </c>
      <c r="B396" s="51" t="s">
        <v>215</v>
      </c>
      <c r="C396" s="51" t="s">
        <v>217</v>
      </c>
      <c r="D396" s="52">
        <v>0.8</v>
      </c>
      <c r="E396" s="51">
        <v>5</v>
      </c>
      <c r="F396" s="51">
        <v>72047</v>
      </c>
      <c r="G396" s="51" t="s">
        <v>208</v>
      </c>
      <c r="H396" s="51" t="s">
        <v>207</v>
      </c>
      <c r="I396" s="54">
        <v>43912</v>
      </c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26.25" customHeight="1">
      <c r="A397" s="51">
        <v>1213</v>
      </c>
      <c r="B397" s="51" t="s">
        <v>205</v>
      </c>
      <c r="C397" s="51" t="s">
        <v>216</v>
      </c>
      <c r="D397" s="52">
        <v>0.93</v>
      </c>
      <c r="E397" s="51">
        <v>0</v>
      </c>
      <c r="F397" s="51">
        <v>130774</v>
      </c>
      <c r="G397" s="51" t="s">
        <v>208</v>
      </c>
      <c r="H397" s="51" t="s">
        <v>207</v>
      </c>
      <c r="I397" s="54">
        <v>43637</v>
      </c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26.25" customHeight="1">
      <c r="A398" s="51">
        <v>1214</v>
      </c>
      <c r="B398" s="51" t="s">
        <v>218</v>
      </c>
      <c r="C398" s="51" t="s">
        <v>210</v>
      </c>
      <c r="D398" s="52">
        <v>0.85</v>
      </c>
      <c r="E398" s="51">
        <v>5</v>
      </c>
      <c r="F398" s="51">
        <v>180238</v>
      </c>
      <c r="G398" s="51" t="s">
        <v>208</v>
      </c>
      <c r="H398" s="51" t="s">
        <v>207</v>
      </c>
      <c r="I398" s="54">
        <v>43174</v>
      </c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26.25" customHeight="1">
      <c r="A399" s="51">
        <v>1215</v>
      </c>
      <c r="B399" s="51" t="s">
        <v>215</v>
      </c>
      <c r="C399" s="51" t="s">
        <v>213</v>
      </c>
      <c r="D399" s="52">
        <v>0.87</v>
      </c>
      <c r="E399" s="51">
        <v>2</v>
      </c>
      <c r="F399" s="51">
        <v>87002</v>
      </c>
      <c r="G399" s="51" t="s">
        <v>208</v>
      </c>
      <c r="H399" s="51" t="s">
        <v>208</v>
      </c>
      <c r="I399" s="54">
        <v>42932</v>
      </c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26.25" customHeight="1">
      <c r="A400" s="51">
        <v>1216</v>
      </c>
      <c r="B400" s="51" t="s">
        <v>211</v>
      </c>
      <c r="C400" s="51" t="s">
        <v>219</v>
      </c>
      <c r="D400" s="52">
        <v>0.77</v>
      </c>
      <c r="E400" s="51">
        <v>0</v>
      </c>
      <c r="F400" s="51">
        <v>258451</v>
      </c>
      <c r="G400" s="51" t="s">
        <v>208</v>
      </c>
      <c r="H400" s="51" t="s">
        <v>207</v>
      </c>
      <c r="I400" s="54">
        <v>43387</v>
      </c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26.25" customHeight="1">
      <c r="A401" s="51">
        <v>1217</v>
      </c>
      <c r="B401" s="51" t="s">
        <v>215</v>
      </c>
      <c r="C401" s="51" t="s">
        <v>19</v>
      </c>
      <c r="D401" s="52">
        <v>0.83</v>
      </c>
      <c r="E401" s="51">
        <v>1</v>
      </c>
      <c r="F401" s="51">
        <v>61829</v>
      </c>
      <c r="G401" s="51" t="s">
        <v>208</v>
      </c>
      <c r="H401" s="51" t="s">
        <v>207</v>
      </c>
      <c r="I401" s="54">
        <v>42969</v>
      </c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26.25" customHeight="1">
      <c r="A402" s="51">
        <v>1218</v>
      </c>
      <c r="B402" s="51" t="s">
        <v>215</v>
      </c>
      <c r="C402" s="51" t="s">
        <v>217</v>
      </c>
      <c r="D402" s="52">
        <v>0.09</v>
      </c>
      <c r="E402" s="51">
        <v>1</v>
      </c>
      <c r="F402" s="51">
        <v>74981</v>
      </c>
      <c r="G402" s="51" t="s">
        <v>208</v>
      </c>
      <c r="H402" s="51" t="s">
        <v>208</v>
      </c>
      <c r="I402" s="54">
        <v>44025</v>
      </c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26.25" customHeight="1">
      <c r="A403" s="51">
        <v>1219</v>
      </c>
      <c r="B403" s="51" t="s">
        <v>218</v>
      </c>
      <c r="C403" s="51" t="s">
        <v>210</v>
      </c>
      <c r="D403" s="52">
        <v>0.47</v>
      </c>
      <c r="E403" s="51">
        <v>1</v>
      </c>
      <c r="F403" s="51">
        <v>200025</v>
      </c>
      <c r="G403" s="51" t="s">
        <v>208</v>
      </c>
      <c r="H403" s="51" t="s">
        <v>207</v>
      </c>
      <c r="I403" s="54">
        <v>43394</v>
      </c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26.25" customHeight="1">
      <c r="A404" s="51">
        <v>1221</v>
      </c>
      <c r="B404" s="51" t="s">
        <v>209</v>
      </c>
      <c r="C404" s="51" t="s">
        <v>19</v>
      </c>
      <c r="D404" s="52">
        <v>0.33</v>
      </c>
      <c r="E404" s="51">
        <v>5</v>
      </c>
      <c r="F404" s="51">
        <v>244139</v>
      </c>
      <c r="G404" s="51" t="s">
        <v>208</v>
      </c>
      <c r="H404" s="51" t="s">
        <v>207</v>
      </c>
      <c r="I404" s="54">
        <v>43250</v>
      </c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26.25" customHeight="1">
      <c r="A405" s="51">
        <v>1222</v>
      </c>
      <c r="B405" s="51" t="s">
        <v>218</v>
      </c>
      <c r="C405" s="51" t="s">
        <v>219</v>
      </c>
      <c r="D405" s="52">
        <v>0.94</v>
      </c>
      <c r="E405" s="51">
        <v>2</v>
      </c>
      <c r="F405" s="51">
        <v>197923</v>
      </c>
      <c r="G405" s="51" t="s">
        <v>208</v>
      </c>
      <c r="H405" s="51" t="s">
        <v>207</v>
      </c>
      <c r="I405" s="54">
        <v>43555</v>
      </c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26.25" customHeight="1">
      <c r="A406" s="51">
        <v>1223</v>
      </c>
      <c r="B406" s="51" t="s">
        <v>218</v>
      </c>
      <c r="C406" s="51" t="s">
        <v>210</v>
      </c>
      <c r="D406" s="52">
        <v>0.36</v>
      </c>
      <c r="E406" s="51">
        <v>5</v>
      </c>
      <c r="F406" s="51">
        <v>183659</v>
      </c>
      <c r="G406" s="51" t="s">
        <v>208</v>
      </c>
      <c r="H406" s="51" t="s">
        <v>207</v>
      </c>
      <c r="I406" s="54">
        <v>43396</v>
      </c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26.25" customHeight="1">
      <c r="A407" s="51">
        <v>1224</v>
      </c>
      <c r="B407" s="51" t="s">
        <v>211</v>
      </c>
      <c r="C407" s="51" t="s">
        <v>210</v>
      </c>
      <c r="D407" s="52">
        <v>0.66</v>
      </c>
      <c r="E407" s="51">
        <v>3</v>
      </c>
      <c r="F407" s="51">
        <v>270674</v>
      </c>
      <c r="G407" s="51" t="s">
        <v>208</v>
      </c>
      <c r="H407" s="51" t="s">
        <v>208</v>
      </c>
      <c r="I407" s="54">
        <v>43045</v>
      </c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26.25" customHeight="1">
      <c r="A408" s="51">
        <v>1225</v>
      </c>
      <c r="B408" s="51" t="s">
        <v>218</v>
      </c>
      <c r="C408" s="51" t="s">
        <v>214</v>
      </c>
      <c r="D408" s="52">
        <v>0</v>
      </c>
      <c r="E408" s="51">
        <v>4</v>
      </c>
      <c r="F408" s="51">
        <v>184703</v>
      </c>
      <c r="G408" s="51" t="s">
        <v>208</v>
      </c>
      <c r="H408" s="51" t="s">
        <v>207</v>
      </c>
      <c r="I408" s="54">
        <v>43835</v>
      </c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26.25" customHeight="1">
      <c r="A409" s="51">
        <v>1226</v>
      </c>
      <c r="B409" s="51" t="s">
        <v>209</v>
      </c>
      <c r="C409" s="51" t="s">
        <v>19</v>
      </c>
      <c r="D409" s="52">
        <v>0.66</v>
      </c>
      <c r="E409" s="51">
        <v>5</v>
      </c>
      <c r="F409" s="51">
        <v>241085</v>
      </c>
      <c r="G409" s="51" t="s">
        <v>208</v>
      </c>
      <c r="H409" s="51" t="s">
        <v>207</v>
      </c>
      <c r="I409" s="54">
        <v>43212</v>
      </c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26.25" customHeight="1">
      <c r="A410" s="51">
        <v>1227</v>
      </c>
      <c r="B410" s="51" t="s">
        <v>211</v>
      </c>
      <c r="C410" s="51" t="s">
        <v>19</v>
      </c>
      <c r="D410" s="52">
        <v>0.15</v>
      </c>
      <c r="E410" s="51">
        <v>1</v>
      </c>
      <c r="F410" s="51">
        <v>267418</v>
      </c>
      <c r="G410" s="51" t="s">
        <v>208</v>
      </c>
      <c r="H410" s="51" t="s">
        <v>208</v>
      </c>
      <c r="I410" s="54">
        <v>43581</v>
      </c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26.25" customHeight="1">
      <c r="A411" s="51">
        <v>1228</v>
      </c>
      <c r="B411" s="51" t="s">
        <v>218</v>
      </c>
      <c r="C411" s="51" t="s">
        <v>219</v>
      </c>
      <c r="D411" s="52">
        <v>0.62</v>
      </c>
      <c r="E411" s="51">
        <v>1</v>
      </c>
      <c r="F411" s="51">
        <v>198311</v>
      </c>
      <c r="G411" s="51" t="s">
        <v>208</v>
      </c>
      <c r="H411" s="51" t="s">
        <v>208</v>
      </c>
      <c r="I411" s="54">
        <v>43139</v>
      </c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26.25" customHeight="1">
      <c r="A412" s="51">
        <v>1229</v>
      </c>
      <c r="B412" s="51" t="s">
        <v>209</v>
      </c>
      <c r="C412" s="51" t="s">
        <v>217</v>
      </c>
      <c r="D412" s="52">
        <v>0.71</v>
      </c>
      <c r="E412" s="51">
        <v>0</v>
      </c>
      <c r="F412" s="51">
        <v>239174</v>
      </c>
      <c r="G412" s="51" t="s">
        <v>208</v>
      </c>
      <c r="H412" s="51" t="s">
        <v>208</v>
      </c>
      <c r="I412" s="54">
        <v>44003</v>
      </c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26.25" customHeight="1">
      <c r="A413" s="51">
        <v>1230</v>
      </c>
      <c r="B413" s="51" t="s">
        <v>215</v>
      </c>
      <c r="C413" s="51" t="s">
        <v>213</v>
      </c>
      <c r="D413" s="52">
        <v>0.57999999999999996</v>
      </c>
      <c r="E413" s="51">
        <v>4</v>
      </c>
      <c r="F413" s="51">
        <v>83799</v>
      </c>
      <c r="G413" s="51" t="s">
        <v>208</v>
      </c>
      <c r="H413" s="51" t="s">
        <v>207</v>
      </c>
      <c r="I413" s="54">
        <v>43013</v>
      </c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26.25" customHeight="1">
      <c r="A414" s="51">
        <v>1232</v>
      </c>
      <c r="B414" s="51" t="s">
        <v>215</v>
      </c>
      <c r="C414" s="51" t="s">
        <v>19</v>
      </c>
      <c r="D414" s="52">
        <v>0.17</v>
      </c>
      <c r="E414" s="51">
        <v>2</v>
      </c>
      <c r="F414" s="51">
        <v>77986</v>
      </c>
      <c r="G414" s="51" t="s">
        <v>208</v>
      </c>
      <c r="H414" s="51" t="s">
        <v>208</v>
      </c>
      <c r="I414" s="54">
        <v>43701</v>
      </c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26.25" customHeight="1">
      <c r="A415" s="51">
        <v>1233</v>
      </c>
      <c r="B415" s="51" t="s">
        <v>218</v>
      </c>
      <c r="C415" s="51" t="s">
        <v>210</v>
      </c>
      <c r="D415" s="52">
        <v>0.99</v>
      </c>
      <c r="E415" s="51">
        <v>3</v>
      </c>
      <c r="F415" s="51">
        <v>205127</v>
      </c>
      <c r="G415" s="51" t="s">
        <v>208</v>
      </c>
      <c r="H415" s="51" t="s">
        <v>208</v>
      </c>
      <c r="I415" s="54">
        <v>44121</v>
      </c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26.25" customHeight="1">
      <c r="A416" s="51">
        <v>1234</v>
      </c>
      <c r="B416" s="51" t="s">
        <v>205</v>
      </c>
      <c r="C416" s="51" t="s">
        <v>214</v>
      </c>
      <c r="D416" s="52">
        <v>0</v>
      </c>
      <c r="E416" s="51">
        <v>0</v>
      </c>
      <c r="F416" s="51">
        <v>135081</v>
      </c>
      <c r="G416" s="51" t="s">
        <v>208</v>
      </c>
      <c r="H416" s="51" t="s">
        <v>208</v>
      </c>
      <c r="I416" s="54">
        <v>43240</v>
      </c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26.25" customHeight="1">
      <c r="A417" s="51">
        <v>1235</v>
      </c>
      <c r="B417" s="51" t="s">
        <v>209</v>
      </c>
      <c r="C417" s="51" t="s">
        <v>19</v>
      </c>
      <c r="D417" s="52">
        <v>0.85</v>
      </c>
      <c r="E417" s="51">
        <v>2</v>
      </c>
      <c r="F417" s="51">
        <v>229569</v>
      </c>
      <c r="G417" s="51" t="s">
        <v>208</v>
      </c>
      <c r="H417" s="51" t="s">
        <v>207</v>
      </c>
      <c r="I417" s="54">
        <v>43699</v>
      </c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26.25" customHeight="1">
      <c r="A418" s="51">
        <v>1236</v>
      </c>
      <c r="B418" s="51" t="s">
        <v>209</v>
      </c>
      <c r="C418" s="51" t="s">
        <v>213</v>
      </c>
      <c r="D418" s="52">
        <v>0.38</v>
      </c>
      <c r="E418" s="51">
        <v>3</v>
      </c>
      <c r="F418" s="51">
        <v>226327</v>
      </c>
      <c r="G418" s="51" t="s">
        <v>208</v>
      </c>
      <c r="H418" s="51" t="s">
        <v>207</v>
      </c>
      <c r="I418" s="54">
        <v>43311</v>
      </c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26.25" customHeight="1">
      <c r="A419" s="51">
        <v>1237</v>
      </c>
      <c r="B419" s="51" t="s">
        <v>218</v>
      </c>
      <c r="C419" s="51" t="s">
        <v>213</v>
      </c>
      <c r="D419" s="52">
        <v>0.33</v>
      </c>
      <c r="E419" s="51">
        <v>4</v>
      </c>
      <c r="F419" s="51">
        <v>191223</v>
      </c>
      <c r="G419" s="51" t="s">
        <v>208</v>
      </c>
      <c r="H419" s="51" t="s">
        <v>207</v>
      </c>
      <c r="I419" s="54">
        <v>43004</v>
      </c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26.25" customHeight="1">
      <c r="A420" s="51">
        <v>1238</v>
      </c>
      <c r="B420" s="51" t="s">
        <v>215</v>
      </c>
      <c r="C420" s="51" t="s">
        <v>217</v>
      </c>
      <c r="D420" s="52">
        <v>0.15</v>
      </c>
      <c r="E420" s="51">
        <v>1</v>
      </c>
      <c r="F420" s="51">
        <v>68328</v>
      </c>
      <c r="G420" s="51" t="s">
        <v>208</v>
      </c>
      <c r="H420" s="51" t="s">
        <v>208</v>
      </c>
      <c r="I420" s="54">
        <v>43229</v>
      </c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26.25" customHeight="1">
      <c r="A421" s="51">
        <v>1239</v>
      </c>
      <c r="B421" s="51" t="s">
        <v>205</v>
      </c>
      <c r="C421" s="51" t="s">
        <v>206</v>
      </c>
      <c r="D421" s="52">
        <v>0.87</v>
      </c>
      <c r="E421" s="51">
        <v>0</v>
      </c>
      <c r="F421" s="51">
        <v>142014</v>
      </c>
      <c r="G421" s="51" t="s">
        <v>208</v>
      </c>
      <c r="H421" s="51" t="s">
        <v>208</v>
      </c>
      <c r="I421" s="54">
        <v>42859</v>
      </c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26.25" customHeight="1">
      <c r="A422" s="51">
        <v>1240</v>
      </c>
      <c r="B422" s="51" t="s">
        <v>211</v>
      </c>
      <c r="C422" s="51" t="s">
        <v>206</v>
      </c>
      <c r="D422" s="52">
        <v>0.44</v>
      </c>
      <c r="E422" s="51">
        <v>3</v>
      </c>
      <c r="F422" s="51">
        <v>273816</v>
      </c>
      <c r="G422" s="51" t="s">
        <v>208</v>
      </c>
      <c r="H422" s="51" t="s">
        <v>207</v>
      </c>
      <c r="I422" s="54">
        <v>43823</v>
      </c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26.25" customHeight="1">
      <c r="A423" s="51">
        <v>1241</v>
      </c>
      <c r="B423" s="51" t="s">
        <v>218</v>
      </c>
      <c r="C423" s="51" t="s">
        <v>213</v>
      </c>
      <c r="D423" s="52">
        <v>1</v>
      </c>
      <c r="E423" s="51">
        <v>3</v>
      </c>
      <c r="F423" s="51">
        <v>181339</v>
      </c>
      <c r="G423" s="51" t="s">
        <v>208</v>
      </c>
      <c r="H423" s="51" t="s">
        <v>207</v>
      </c>
      <c r="I423" s="54">
        <v>44104</v>
      </c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26.25" customHeight="1">
      <c r="A424" s="51">
        <v>1244</v>
      </c>
      <c r="B424" s="51" t="s">
        <v>209</v>
      </c>
      <c r="C424" s="51" t="s">
        <v>19</v>
      </c>
      <c r="D424" s="52">
        <v>0.9</v>
      </c>
      <c r="E424" s="51">
        <v>1</v>
      </c>
      <c r="F424" s="51">
        <v>243288</v>
      </c>
      <c r="G424" s="51" t="s">
        <v>208</v>
      </c>
      <c r="H424" s="51" t="s">
        <v>208</v>
      </c>
      <c r="I424" s="54">
        <v>43158</v>
      </c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26.25" customHeight="1">
      <c r="A425" s="51">
        <v>1245</v>
      </c>
      <c r="B425" s="51" t="s">
        <v>209</v>
      </c>
      <c r="C425" s="51" t="s">
        <v>210</v>
      </c>
      <c r="D425" s="52">
        <v>0.45</v>
      </c>
      <c r="E425" s="51">
        <v>5</v>
      </c>
      <c r="F425" s="51">
        <v>226999</v>
      </c>
      <c r="G425" s="51" t="s">
        <v>208</v>
      </c>
      <c r="H425" s="51" t="s">
        <v>207</v>
      </c>
      <c r="I425" s="54">
        <v>43304</v>
      </c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26.25" customHeight="1">
      <c r="A426" s="51">
        <v>1246</v>
      </c>
      <c r="B426" s="51" t="s">
        <v>215</v>
      </c>
      <c r="C426" s="51" t="s">
        <v>210</v>
      </c>
      <c r="D426" s="52">
        <v>0.94</v>
      </c>
      <c r="E426" s="51">
        <v>1</v>
      </c>
      <c r="F426" s="51">
        <v>80390</v>
      </c>
      <c r="G426" s="51" t="s">
        <v>208</v>
      </c>
      <c r="H426" s="51" t="s">
        <v>208</v>
      </c>
      <c r="I426" s="54">
        <v>43292</v>
      </c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26.25" customHeight="1">
      <c r="A427" s="51">
        <v>1247</v>
      </c>
      <c r="B427" s="51" t="s">
        <v>218</v>
      </c>
      <c r="C427" s="51" t="s">
        <v>206</v>
      </c>
      <c r="D427" s="52">
        <v>0.89</v>
      </c>
      <c r="E427" s="51">
        <v>2</v>
      </c>
      <c r="F427" s="51">
        <v>209503</v>
      </c>
      <c r="G427" s="51" t="s">
        <v>208</v>
      </c>
      <c r="H427" s="51" t="s">
        <v>207</v>
      </c>
      <c r="I427" s="54">
        <v>42902</v>
      </c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26.25" customHeight="1">
      <c r="A428" s="51">
        <v>1248</v>
      </c>
      <c r="B428" s="51" t="s">
        <v>211</v>
      </c>
      <c r="C428" s="51" t="s">
        <v>216</v>
      </c>
      <c r="D428" s="52">
        <v>0.83</v>
      </c>
      <c r="E428" s="51">
        <v>0</v>
      </c>
      <c r="F428" s="51">
        <v>261859</v>
      </c>
      <c r="G428" s="51" t="s">
        <v>208</v>
      </c>
      <c r="H428" s="51" t="s">
        <v>207</v>
      </c>
      <c r="I428" s="54">
        <v>43982</v>
      </c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26.25" customHeight="1">
      <c r="A429" s="51">
        <v>1249</v>
      </c>
      <c r="B429" s="51" t="s">
        <v>205</v>
      </c>
      <c r="C429" s="51" t="s">
        <v>206</v>
      </c>
      <c r="D429" s="52">
        <v>0</v>
      </c>
      <c r="E429" s="51">
        <v>2</v>
      </c>
      <c r="F429" s="51">
        <v>136503</v>
      </c>
      <c r="G429" s="51" t="s">
        <v>208</v>
      </c>
      <c r="H429" s="51" t="s">
        <v>208</v>
      </c>
      <c r="I429" s="54">
        <v>43415</v>
      </c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26.25" customHeight="1">
      <c r="A430" s="51">
        <v>1250</v>
      </c>
      <c r="B430" s="51" t="s">
        <v>218</v>
      </c>
      <c r="C430" s="51" t="s">
        <v>19</v>
      </c>
      <c r="D430" s="52">
        <v>0.9</v>
      </c>
      <c r="E430" s="51">
        <v>1</v>
      </c>
      <c r="F430" s="51">
        <v>187060</v>
      </c>
      <c r="G430" s="51" t="s">
        <v>208</v>
      </c>
      <c r="H430" s="51" t="s">
        <v>207</v>
      </c>
      <c r="I430" s="54">
        <v>43353</v>
      </c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26.25" customHeight="1">
      <c r="A431" s="51">
        <v>1251</v>
      </c>
      <c r="B431" s="51" t="s">
        <v>209</v>
      </c>
      <c r="C431" s="51" t="s">
        <v>216</v>
      </c>
      <c r="D431" s="52">
        <v>0.94</v>
      </c>
      <c r="E431" s="51">
        <v>4</v>
      </c>
      <c r="F431" s="51">
        <v>241679</v>
      </c>
      <c r="G431" s="51" t="s">
        <v>208</v>
      </c>
      <c r="H431" s="51" t="s">
        <v>207</v>
      </c>
      <c r="I431" s="54">
        <v>43926</v>
      </c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26.25" customHeight="1">
      <c r="A432" s="51">
        <v>1252</v>
      </c>
      <c r="B432" s="51" t="s">
        <v>205</v>
      </c>
      <c r="C432" s="51" t="s">
        <v>216</v>
      </c>
      <c r="D432" s="52">
        <v>0.83</v>
      </c>
      <c r="E432" s="51">
        <v>5</v>
      </c>
      <c r="F432" s="51">
        <v>109660</v>
      </c>
      <c r="G432" s="51" t="s">
        <v>208</v>
      </c>
      <c r="H432" s="51" t="s">
        <v>207</v>
      </c>
      <c r="I432" s="54">
        <v>43447</v>
      </c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26.25" customHeight="1">
      <c r="A433" s="51">
        <v>1254</v>
      </c>
      <c r="B433" s="51" t="s">
        <v>209</v>
      </c>
      <c r="C433" s="51" t="s">
        <v>206</v>
      </c>
      <c r="D433" s="52">
        <v>0.54</v>
      </c>
      <c r="E433" s="51">
        <v>3</v>
      </c>
      <c r="F433" s="51">
        <v>249893</v>
      </c>
      <c r="G433" s="51" t="s">
        <v>208</v>
      </c>
      <c r="H433" s="51" t="s">
        <v>207</v>
      </c>
      <c r="I433" s="54">
        <v>43671</v>
      </c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26.25" customHeight="1">
      <c r="A434" s="51">
        <v>1256</v>
      </c>
      <c r="B434" s="51" t="s">
        <v>215</v>
      </c>
      <c r="C434" s="51" t="s">
        <v>213</v>
      </c>
      <c r="D434" s="52">
        <v>0.56000000000000005</v>
      </c>
      <c r="E434" s="51">
        <v>2</v>
      </c>
      <c r="F434" s="51">
        <v>96837</v>
      </c>
      <c r="G434" s="51" t="s">
        <v>208</v>
      </c>
      <c r="H434" s="51" t="s">
        <v>207</v>
      </c>
      <c r="I434" s="54">
        <v>43835</v>
      </c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26.25" customHeight="1">
      <c r="A435" s="51">
        <v>1257</v>
      </c>
      <c r="B435" s="51" t="s">
        <v>205</v>
      </c>
      <c r="C435" s="51" t="s">
        <v>213</v>
      </c>
      <c r="D435" s="52">
        <v>0.53</v>
      </c>
      <c r="E435" s="51">
        <v>3</v>
      </c>
      <c r="F435" s="51">
        <v>131921</v>
      </c>
      <c r="G435" s="51" t="s">
        <v>208</v>
      </c>
      <c r="H435" s="51" t="s">
        <v>207</v>
      </c>
      <c r="I435" s="54">
        <v>42927</v>
      </c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26.25" customHeight="1">
      <c r="A436" s="51">
        <v>1258</v>
      </c>
      <c r="B436" s="51" t="s">
        <v>209</v>
      </c>
      <c r="C436" s="51" t="s">
        <v>19</v>
      </c>
      <c r="D436" s="52">
        <v>0.28999999999999998</v>
      </c>
      <c r="E436" s="51">
        <v>2</v>
      </c>
      <c r="F436" s="51">
        <v>230855</v>
      </c>
      <c r="G436" s="51" t="s">
        <v>208</v>
      </c>
      <c r="H436" s="51" t="s">
        <v>208</v>
      </c>
      <c r="I436" s="54">
        <v>43543</v>
      </c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26.25" customHeight="1">
      <c r="A437" s="51">
        <v>1261</v>
      </c>
      <c r="B437" s="51" t="s">
        <v>209</v>
      </c>
      <c r="C437" s="51" t="s">
        <v>217</v>
      </c>
      <c r="D437" s="52">
        <v>0.45</v>
      </c>
      <c r="E437" s="51">
        <v>5</v>
      </c>
      <c r="F437" s="51">
        <v>231731</v>
      </c>
      <c r="G437" s="51" t="s">
        <v>208</v>
      </c>
      <c r="H437" s="51" t="s">
        <v>207</v>
      </c>
      <c r="I437" s="54">
        <v>43505</v>
      </c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26.25" customHeight="1">
      <c r="A438" s="51">
        <v>1262</v>
      </c>
      <c r="B438" s="51" t="s">
        <v>209</v>
      </c>
      <c r="C438" s="51" t="s">
        <v>217</v>
      </c>
      <c r="D438" s="52">
        <v>0.71</v>
      </c>
      <c r="E438" s="51">
        <v>1</v>
      </c>
      <c r="F438" s="51">
        <v>248259</v>
      </c>
      <c r="G438" s="51" t="s">
        <v>208</v>
      </c>
      <c r="H438" s="51" t="s">
        <v>207</v>
      </c>
      <c r="I438" s="54">
        <v>43100</v>
      </c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26.25" customHeight="1">
      <c r="A439" s="51">
        <v>1263</v>
      </c>
      <c r="B439" s="51" t="s">
        <v>215</v>
      </c>
      <c r="C439" s="51" t="s">
        <v>219</v>
      </c>
      <c r="D439" s="52">
        <v>0.19</v>
      </c>
      <c r="E439" s="51">
        <v>2</v>
      </c>
      <c r="F439" s="51">
        <v>82121</v>
      </c>
      <c r="G439" s="51" t="s">
        <v>208</v>
      </c>
      <c r="H439" s="51" t="s">
        <v>208</v>
      </c>
      <c r="I439" s="54">
        <v>44126</v>
      </c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26.25" customHeight="1">
      <c r="A440" s="51">
        <v>1264</v>
      </c>
      <c r="B440" s="51" t="s">
        <v>205</v>
      </c>
      <c r="C440" s="51" t="s">
        <v>210</v>
      </c>
      <c r="D440" s="52">
        <v>0.17</v>
      </c>
      <c r="E440" s="51">
        <v>3</v>
      </c>
      <c r="F440" s="51">
        <v>142331</v>
      </c>
      <c r="G440" s="51" t="s">
        <v>208</v>
      </c>
      <c r="H440" s="51" t="s">
        <v>208</v>
      </c>
      <c r="I440" s="54">
        <v>42926</v>
      </c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26.25" customHeight="1">
      <c r="A441" s="51">
        <v>1265</v>
      </c>
      <c r="B441" s="51" t="s">
        <v>209</v>
      </c>
      <c r="C441" s="51" t="s">
        <v>19</v>
      </c>
      <c r="D441" s="52">
        <v>0.99</v>
      </c>
      <c r="E441" s="51">
        <v>2</v>
      </c>
      <c r="F441" s="51">
        <v>222043</v>
      </c>
      <c r="G441" s="51" t="s">
        <v>208</v>
      </c>
      <c r="H441" s="51" t="s">
        <v>208</v>
      </c>
      <c r="I441" s="54">
        <v>43050</v>
      </c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26.25" customHeight="1">
      <c r="A442" s="51">
        <v>1266</v>
      </c>
      <c r="B442" s="51" t="s">
        <v>205</v>
      </c>
      <c r="C442" s="51" t="s">
        <v>214</v>
      </c>
      <c r="D442" s="52">
        <v>0</v>
      </c>
      <c r="E442" s="51">
        <v>2</v>
      </c>
      <c r="F442" s="51">
        <v>148743</v>
      </c>
      <c r="G442" s="51" t="s">
        <v>208</v>
      </c>
      <c r="H442" s="51" t="s">
        <v>207</v>
      </c>
      <c r="I442" s="54">
        <v>43450</v>
      </c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26.25" customHeight="1">
      <c r="A443" s="51">
        <v>1267</v>
      </c>
      <c r="B443" s="51" t="s">
        <v>209</v>
      </c>
      <c r="C443" s="51" t="s">
        <v>217</v>
      </c>
      <c r="D443" s="52">
        <v>0.18</v>
      </c>
      <c r="E443" s="51">
        <v>0</v>
      </c>
      <c r="F443" s="51">
        <v>239386</v>
      </c>
      <c r="G443" s="51" t="s">
        <v>208</v>
      </c>
      <c r="H443" s="51" t="s">
        <v>208</v>
      </c>
      <c r="I443" s="54">
        <v>44160</v>
      </c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26.25" customHeight="1">
      <c r="A444" s="51">
        <v>1268</v>
      </c>
      <c r="B444" s="51" t="s">
        <v>218</v>
      </c>
      <c r="C444" s="51" t="s">
        <v>210</v>
      </c>
      <c r="D444" s="52">
        <v>0.51</v>
      </c>
      <c r="E444" s="51">
        <v>5</v>
      </c>
      <c r="F444" s="51">
        <v>192047</v>
      </c>
      <c r="G444" s="51" t="s">
        <v>208</v>
      </c>
      <c r="H444" s="51" t="s">
        <v>207</v>
      </c>
      <c r="I444" s="54">
        <v>43942</v>
      </c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26.25" customHeight="1">
      <c r="A445" s="51">
        <v>1269</v>
      </c>
      <c r="B445" s="51" t="s">
        <v>215</v>
      </c>
      <c r="C445" s="51" t="s">
        <v>210</v>
      </c>
      <c r="D445" s="52">
        <v>0.34</v>
      </c>
      <c r="E445" s="51">
        <v>0</v>
      </c>
      <c r="F445" s="51">
        <v>66682</v>
      </c>
      <c r="G445" s="51" t="s">
        <v>208</v>
      </c>
      <c r="H445" s="51" t="s">
        <v>208</v>
      </c>
      <c r="I445" s="54">
        <v>43865</v>
      </c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26.25" customHeight="1">
      <c r="A446" s="51">
        <v>1270</v>
      </c>
      <c r="B446" s="51" t="s">
        <v>218</v>
      </c>
      <c r="C446" s="51" t="s">
        <v>216</v>
      </c>
      <c r="D446" s="52">
        <v>0.61</v>
      </c>
      <c r="E446" s="51">
        <v>2</v>
      </c>
      <c r="F446" s="51">
        <v>190468</v>
      </c>
      <c r="G446" s="51" t="s">
        <v>208</v>
      </c>
      <c r="H446" s="51" t="s">
        <v>208</v>
      </c>
      <c r="I446" s="54">
        <v>43797</v>
      </c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26.25" customHeight="1">
      <c r="A447" s="51">
        <v>1271</v>
      </c>
      <c r="B447" s="51" t="s">
        <v>215</v>
      </c>
      <c r="C447" s="51" t="s">
        <v>216</v>
      </c>
      <c r="D447" s="52">
        <v>0.91</v>
      </c>
      <c r="E447" s="51">
        <v>1</v>
      </c>
      <c r="F447" s="51">
        <v>92723</v>
      </c>
      <c r="G447" s="51" t="s">
        <v>208</v>
      </c>
      <c r="H447" s="51" t="s">
        <v>207</v>
      </c>
      <c r="I447" s="54">
        <v>43396</v>
      </c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26.25" customHeight="1">
      <c r="A448" s="51">
        <v>1272</v>
      </c>
      <c r="B448" s="51" t="s">
        <v>218</v>
      </c>
      <c r="C448" s="51" t="s">
        <v>206</v>
      </c>
      <c r="D448" s="52">
        <v>0.8</v>
      </c>
      <c r="E448" s="51">
        <v>4</v>
      </c>
      <c r="F448" s="51">
        <v>186717</v>
      </c>
      <c r="G448" s="51" t="s">
        <v>208</v>
      </c>
      <c r="H448" s="51" t="s">
        <v>207</v>
      </c>
      <c r="I448" s="54">
        <v>43783</v>
      </c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26.25" customHeight="1">
      <c r="A449" s="51">
        <v>1273</v>
      </c>
      <c r="B449" s="51" t="s">
        <v>205</v>
      </c>
      <c r="C449" s="51" t="s">
        <v>206</v>
      </c>
      <c r="D449" s="52">
        <v>1</v>
      </c>
      <c r="E449" s="51">
        <v>4</v>
      </c>
      <c r="F449" s="51">
        <v>121560</v>
      </c>
      <c r="G449" s="51" t="s">
        <v>208</v>
      </c>
      <c r="H449" s="51" t="s">
        <v>207</v>
      </c>
      <c r="I449" s="54">
        <v>42930</v>
      </c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26.25" customHeight="1">
      <c r="A450" s="51">
        <v>1274</v>
      </c>
      <c r="B450" s="51" t="s">
        <v>218</v>
      </c>
      <c r="C450" s="51" t="s">
        <v>217</v>
      </c>
      <c r="D450" s="52">
        <v>0.73</v>
      </c>
      <c r="E450" s="51">
        <v>5</v>
      </c>
      <c r="F450" s="51">
        <v>195631</v>
      </c>
      <c r="G450" s="51" t="s">
        <v>208</v>
      </c>
      <c r="H450" s="51" t="s">
        <v>207</v>
      </c>
      <c r="I450" s="54">
        <v>43859</v>
      </c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26.25" customHeight="1">
      <c r="A451" s="51">
        <v>1275</v>
      </c>
      <c r="B451" s="51" t="s">
        <v>218</v>
      </c>
      <c r="C451" s="51" t="s">
        <v>19</v>
      </c>
      <c r="D451" s="52">
        <v>0.35</v>
      </c>
      <c r="E451" s="51">
        <v>4</v>
      </c>
      <c r="F451" s="51">
        <v>189789</v>
      </c>
      <c r="G451" s="51" t="s">
        <v>208</v>
      </c>
      <c r="H451" s="51" t="s">
        <v>207</v>
      </c>
      <c r="I451" s="54">
        <v>43244</v>
      </c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26.25" customHeight="1">
      <c r="A452" s="51">
        <v>1276</v>
      </c>
      <c r="B452" s="51" t="s">
        <v>215</v>
      </c>
      <c r="C452" s="51" t="s">
        <v>216</v>
      </c>
      <c r="D452" s="52">
        <v>0.23</v>
      </c>
      <c r="E452" s="51">
        <v>0</v>
      </c>
      <c r="F452" s="51">
        <v>82021</v>
      </c>
      <c r="G452" s="51" t="s">
        <v>208</v>
      </c>
      <c r="H452" s="51" t="s">
        <v>208</v>
      </c>
      <c r="I452" s="54">
        <v>43017</v>
      </c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26.25" customHeight="1">
      <c r="A453" s="51">
        <v>1277</v>
      </c>
      <c r="B453" s="51" t="s">
        <v>218</v>
      </c>
      <c r="C453" s="51" t="s">
        <v>19</v>
      </c>
      <c r="D453" s="52">
        <v>0.67</v>
      </c>
      <c r="E453" s="51">
        <v>3</v>
      </c>
      <c r="F453" s="51">
        <v>182675</v>
      </c>
      <c r="G453" s="51" t="s">
        <v>208</v>
      </c>
      <c r="H453" s="51" t="s">
        <v>208</v>
      </c>
      <c r="I453" s="54">
        <v>43398</v>
      </c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26.25" customHeight="1">
      <c r="A454" s="51">
        <v>1278</v>
      </c>
      <c r="B454" s="51" t="s">
        <v>215</v>
      </c>
      <c r="C454" s="51" t="s">
        <v>214</v>
      </c>
      <c r="D454" s="52">
        <v>0</v>
      </c>
      <c r="E454" s="51">
        <v>1</v>
      </c>
      <c r="F454" s="51">
        <v>90939</v>
      </c>
      <c r="G454" s="51" t="s">
        <v>208</v>
      </c>
      <c r="H454" s="51" t="s">
        <v>208</v>
      </c>
      <c r="I454" s="54">
        <v>43339</v>
      </c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26.25" customHeight="1">
      <c r="A455" s="51">
        <v>1279</v>
      </c>
      <c r="B455" s="51" t="s">
        <v>215</v>
      </c>
      <c r="C455" s="51" t="s">
        <v>217</v>
      </c>
      <c r="D455" s="52">
        <v>0.42</v>
      </c>
      <c r="E455" s="51">
        <v>3</v>
      </c>
      <c r="F455" s="51">
        <v>90879</v>
      </c>
      <c r="G455" s="51" t="s">
        <v>208</v>
      </c>
      <c r="H455" s="51" t="s">
        <v>207</v>
      </c>
      <c r="I455" s="54">
        <v>43965</v>
      </c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26.25" customHeight="1">
      <c r="A456" s="51">
        <v>1280</v>
      </c>
      <c r="B456" s="51" t="s">
        <v>209</v>
      </c>
      <c r="C456" s="51" t="s">
        <v>213</v>
      </c>
      <c r="D456" s="52">
        <v>0.63</v>
      </c>
      <c r="E456" s="51">
        <v>2</v>
      </c>
      <c r="F456" s="51">
        <v>246229</v>
      </c>
      <c r="G456" s="51" t="s">
        <v>208</v>
      </c>
      <c r="H456" s="51" t="s">
        <v>207</v>
      </c>
      <c r="I456" s="54">
        <v>43573</v>
      </c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26.25" customHeight="1">
      <c r="A457" s="51">
        <v>1281</v>
      </c>
      <c r="B457" s="51" t="s">
        <v>205</v>
      </c>
      <c r="C457" s="51" t="s">
        <v>213</v>
      </c>
      <c r="D457" s="52">
        <v>0.39</v>
      </c>
      <c r="E457" s="51">
        <v>1</v>
      </c>
      <c r="F457" s="51">
        <v>127841</v>
      </c>
      <c r="G457" s="51" t="s">
        <v>208</v>
      </c>
      <c r="H457" s="51" t="s">
        <v>208</v>
      </c>
      <c r="I457" s="54">
        <v>43804</v>
      </c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26.25" customHeight="1">
      <c r="A458" s="51">
        <v>1282</v>
      </c>
      <c r="B458" s="51" t="s">
        <v>215</v>
      </c>
      <c r="C458" s="51" t="s">
        <v>19</v>
      </c>
      <c r="D458" s="52">
        <v>0.68</v>
      </c>
      <c r="E458" s="51">
        <v>0</v>
      </c>
      <c r="F458" s="51">
        <v>96588</v>
      </c>
      <c r="G458" s="51" t="s">
        <v>208</v>
      </c>
      <c r="H458" s="51" t="s">
        <v>207</v>
      </c>
      <c r="I458" s="54">
        <v>43743</v>
      </c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26.25" customHeight="1">
      <c r="A459" s="51">
        <v>1284</v>
      </c>
      <c r="B459" s="51" t="s">
        <v>205</v>
      </c>
      <c r="C459" s="51" t="s">
        <v>217</v>
      </c>
      <c r="D459" s="52">
        <v>0.55000000000000004</v>
      </c>
      <c r="E459" s="51">
        <v>0</v>
      </c>
      <c r="F459" s="51">
        <v>148425</v>
      </c>
      <c r="G459" s="51" t="s">
        <v>208</v>
      </c>
      <c r="H459" s="51" t="s">
        <v>207</v>
      </c>
      <c r="I459" s="54">
        <v>43920</v>
      </c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26.25" customHeight="1">
      <c r="A460" s="51">
        <v>1285</v>
      </c>
      <c r="B460" s="51" t="s">
        <v>218</v>
      </c>
      <c r="C460" s="51" t="s">
        <v>19</v>
      </c>
      <c r="D460" s="52">
        <v>0.96</v>
      </c>
      <c r="E460" s="51">
        <v>0</v>
      </c>
      <c r="F460" s="51">
        <v>195112</v>
      </c>
      <c r="G460" s="51" t="s">
        <v>208</v>
      </c>
      <c r="H460" s="51" t="s">
        <v>208</v>
      </c>
      <c r="I460" s="54">
        <v>43742</v>
      </c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26.25" customHeight="1">
      <c r="A461" s="51">
        <v>1286</v>
      </c>
      <c r="B461" s="51" t="s">
        <v>209</v>
      </c>
      <c r="C461" s="51" t="s">
        <v>19</v>
      </c>
      <c r="D461" s="52">
        <v>0.96</v>
      </c>
      <c r="E461" s="51">
        <v>3</v>
      </c>
      <c r="F461" s="51">
        <v>244135</v>
      </c>
      <c r="G461" s="51" t="s">
        <v>208</v>
      </c>
      <c r="H461" s="51" t="s">
        <v>207</v>
      </c>
      <c r="I461" s="54">
        <v>43010</v>
      </c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26.25" customHeight="1">
      <c r="A462" s="51">
        <v>1287</v>
      </c>
      <c r="B462" s="51" t="s">
        <v>209</v>
      </c>
      <c r="C462" s="51" t="s">
        <v>210</v>
      </c>
      <c r="D462" s="52">
        <v>0.56999999999999995</v>
      </c>
      <c r="E462" s="51">
        <v>5</v>
      </c>
      <c r="F462" s="51">
        <v>220041</v>
      </c>
      <c r="G462" s="51" t="s">
        <v>208</v>
      </c>
      <c r="H462" s="51" t="s">
        <v>207</v>
      </c>
      <c r="I462" s="54">
        <v>43681</v>
      </c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26.25" customHeight="1">
      <c r="A463" s="51">
        <v>1288</v>
      </c>
      <c r="B463" s="51" t="s">
        <v>209</v>
      </c>
      <c r="C463" s="51" t="s">
        <v>213</v>
      </c>
      <c r="D463" s="52">
        <v>0.87</v>
      </c>
      <c r="E463" s="51">
        <v>2</v>
      </c>
      <c r="F463" s="51">
        <v>234994</v>
      </c>
      <c r="G463" s="51" t="s">
        <v>208</v>
      </c>
      <c r="H463" s="51" t="s">
        <v>208</v>
      </c>
      <c r="I463" s="54">
        <v>43262</v>
      </c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26.25" customHeight="1">
      <c r="A464" s="51">
        <v>1289</v>
      </c>
      <c r="B464" s="51" t="s">
        <v>205</v>
      </c>
      <c r="C464" s="51" t="s">
        <v>217</v>
      </c>
      <c r="D464" s="52">
        <v>0.72</v>
      </c>
      <c r="E464" s="51">
        <v>2</v>
      </c>
      <c r="F464" s="51">
        <v>105651</v>
      </c>
      <c r="G464" s="51" t="s">
        <v>208</v>
      </c>
      <c r="H464" s="51" t="s">
        <v>208</v>
      </c>
      <c r="I464" s="54">
        <v>43933</v>
      </c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26.25" customHeight="1">
      <c r="A465" s="51">
        <v>1291</v>
      </c>
      <c r="B465" s="51" t="s">
        <v>218</v>
      </c>
      <c r="C465" s="51" t="s">
        <v>19</v>
      </c>
      <c r="D465" s="52">
        <v>0.68</v>
      </c>
      <c r="E465" s="51">
        <v>0</v>
      </c>
      <c r="F465" s="51">
        <v>182843</v>
      </c>
      <c r="G465" s="51" t="s">
        <v>208</v>
      </c>
      <c r="H465" s="51" t="s">
        <v>208</v>
      </c>
      <c r="I465" s="54">
        <v>43425</v>
      </c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26.25" customHeight="1">
      <c r="A466" s="51">
        <v>1292</v>
      </c>
      <c r="B466" s="51" t="s">
        <v>205</v>
      </c>
      <c r="C466" s="51" t="s">
        <v>219</v>
      </c>
      <c r="D466" s="52">
        <v>0.37</v>
      </c>
      <c r="E466" s="51">
        <v>3</v>
      </c>
      <c r="F466" s="51">
        <v>124428</v>
      </c>
      <c r="G466" s="51" t="s">
        <v>208</v>
      </c>
      <c r="H466" s="51" t="s">
        <v>207</v>
      </c>
      <c r="I466" s="54">
        <v>43509</v>
      </c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26.25" customHeight="1">
      <c r="A467" s="51">
        <v>1293</v>
      </c>
      <c r="B467" s="51" t="s">
        <v>215</v>
      </c>
      <c r="C467" s="51" t="s">
        <v>206</v>
      </c>
      <c r="D467" s="52">
        <v>0.67</v>
      </c>
      <c r="E467" s="51">
        <v>5</v>
      </c>
      <c r="F467" s="51">
        <v>87393</v>
      </c>
      <c r="G467" s="51" t="s">
        <v>208</v>
      </c>
      <c r="H467" s="51" t="s">
        <v>207</v>
      </c>
      <c r="I467" s="54">
        <v>43872</v>
      </c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26.25" customHeight="1">
      <c r="A468" s="51">
        <v>1294</v>
      </c>
      <c r="B468" s="51" t="s">
        <v>205</v>
      </c>
      <c r="C468" s="51" t="s">
        <v>19</v>
      </c>
      <c r="D468" s="52">
        <v>0.99</v>
      </c>
      <c r="E468" s="51">
        <v>0</v>
      </c>
      <c r="F468" s="51">
        <v>148491</v>
      </c>
      <c r="G468" s="51" t="s">
        <v>208</v>
      </c>
      <c r="H468" s="51" t="s">
        <v>207</v>
      </c>
      <c r="I468" s="54">
        <v>43402</v>
      </c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26.25" customHeight="1">
      <c r="A469" s="51">
        <v>1295</v>
      </c>
      <c r="B469" s="51" t="s">
        <v>215</v>
      </c>
      <c r="C469" s="51" t="s">
        <v>206</v>
      </c>
      <c r="D469" s="52">
        <v>0.82</v>
      </c>
      <c r="E469" s="51">
        <v>0</v>
      </c>
      <c r="F469" s="51">
        <v>62003</v>
      </c>
      <c r="G469" s="51" t="s">
        <v>208</v>
      </c>
      <c r="H469" s="51" t="s">
        <v>208</v>
      </c>
      <c r="I469" s="54">
        <v>43534</v>
      </c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26.25" customHeight="1">
      <c r="A470" s="51">
        <v>1296</v>
      </c>
      <c r="B470" s="51" t="s">
        <v>218</v>
      </c>
      <c r="C470" s="51" t="s">
        <v>206</v>
      </c>
      <c r="D470" s="52">
        <v>0.45</v>
      </c>
      <c r="E470" s="51">
        <v>0</v>
      </c>
      <c r="F470" s="51">
        <v>203278</v>
      </c>
      <c r="G470" s="51" t="s">
        <v>208</v>
      </c>
      <c r="H470" s="51" t="s">
        <v>208</v>
      </c>
      <c r="I470" s="54">
        <v>43955</v>
      </c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26.25" customHeight="1">
      <c r="A471" s="51">
        <v>1297</v>
      </c>
      <c r="B471" s="51" t="s">
        <v>205</v>
      </c>
      <c r="C471" s="51" t="s">
        <v>219</v>
      </c>
      <c r="D471" s="52">
        <v>0.4</v>
      </c>
      <c r="E471" s="51">
        <v>0</v>
      </c>
      <c r="F471" s="51">
        <v>141781</v>
      </c>
      <c r="G471" s="51" t="s">
        <v>208</v>
      </c>
      <c r="H471" s="51" t="s">
        <v>208</v>
      </c>
      <c r="I471" s="54">
        <v>43381</v>
      </c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26.25" customHeight="1">
      <c r="A472" s="51">
        <v>1298</v>
      </c>
      <c r="B472" s="51" t="s">
        <v>205</v>
      </c>
      <c r="C472" s="51" t="s">
        <v>206</v>
      </c>
      <c r="D472" s="52">
        <v>0.65</v>
      </c>
      <c r="E472" s="51">
        <v>2</v>
      </c>
      <c r="F472" s="51">
        <v>130003</v>
      </c>
      <c r="G472" s="51" t="s">
        <v>208</v>
      </c>
      <c r="H472" s="51" t="s">
        <v>208</v>
      </c>
      <c r="I472" s="54">
        <v>43527</v>
      </c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26.25" customHeight="1">
      <c r="A473" s="51">
        <v>1299</v>
      </c>
      <c r="B473" s="51" t="s">
        <v>215</v>
      </c>
      <c r="C473" s="51" t="s">
        <v>216</v>
      </c>
      <c r="D473" s="52">
        <v>0.68</v>
      </c>
      <c r="E473" s="51">
        <v>0</v>
      </c>
      <c r="F473" s="51">
        <v>92353</v>
      </c>
      <c r="G473" s="51" t="s">
        <v>208</v>
      </c>
      <c r="H473" s="51" t="s">
        <v>208</v>
      </c>
      <c r="I473" s="54">
        <v>43344</v>
      </c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26.25" customHeight="1">
      <c r="A474" s="51">
        <v>1301</v>
      </c>
      <c r="B474" s="51" t="s">
        <v>215</v>
      </c>
      <c r="C474" s="51" t="s">
        <v>206</v>
      </c>
      <c r="D474" s="52">
        <v>0.71</v>
      </c>
      <c r="E474" s="51">
        <v>2</v>
      </c>
      <c r="F474" s="51">
        <v>81679</v>
      </c>
      <c r="G474" s="51" t="s">
        <v>208</v>
      </c>
      <c r="H474" s="51" t="s">
        <v>207</v>
      </c>
      <c r="I474" s="54">
        <v>42951</v>
      </c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26.25" customHeight="1">
      <c r="A475" s="51">
        <v>1304</v>
      </c>
      <c r="B475" s="51" t="s">
        <v>205</v>
      </c>
      <c r="C475" s="51" t="s">
        <v>210</v>
      </c>
      <c r="D475" s="52">
        <v>0.72</v>
      </c>
      <c r="E475" s="51">
        <v>3</v>
      </c>
      <c r="F475" s="51">
        <v>123877</v>
      </c>
      <c r="G475" s="51" t="s">
        <v>208</v>
      </c>
      <c r="H475" s="51" t="s">
        <v>207</v>
      </c>
      <c r="I475" s="54">
        <v>43275</v>
      </c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26.25" customHeight="1">
      <c r="A476" s="51">
        <v>1305</v>
      </c>
      <c r="B476" s="51" t="s">
        <v>218</v>
      </c>
      <c r="C476" s="51" t="s">
        <v>217</v>
      </c>
      <c r="D476" s="52">
        <v>0.19</v>
      </c>
      <c r="E476" s="51">
        <v>0</v>
      </c>
      <c r="F476" s="51">
        <v>209837</v>
      </c>
      <c r="G476" s="51" t="s">
        <v>208</v>
      </c>
      <c r="H476" s="51" t="s">
        <v>208</v>
      </c>
      <c r="I476" s="54">
        <v>43250</v>
      </c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26.25" customHeight="1">
      <c r="A477" s="51">
        <v>1306</v>
      </c>
      <c r="B477" s="51" t="s">
        <v>215</v>
      </c>
      <c r="C477" s="51" t="s">
        <v>219</v>
      </c>
      <c r="D477" s="52">
        <v>0.98</v>
      </c>
      <c r="E477" s="51">
        <v>0</v>
      </c>
      <c r="F477" s="51">
        <v>94294</v>
      </c>
      <c r="G477" s="51" t="s">
        <v>208</v>
      </c>
      <c r="H477" s="51" t="s">
        <v>207</v>
      </c>
      <c r="I477" s="54">
        <v>44037</v>
      </c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26.25" customHeight="1">
      <c r="A478" s="51">
        <v>1307</v>
      </c>
      <c r="B478" s="51" t="s">
        <v>211</v>
      </c>
      <c r="C478" s="51" t="s">
        <v>214</v>
      </c>
      <c r="D478" s="52">
        <v>0</v>
      </c>
      <c r="E478" s="51">
        <v>2</v>
      </c>
      <c r="F478" s="51">
        <v>269034</v>
      </c>
      <c r="G478" s="51" t="s">
        <v>208</v>
      </c>
      <c r="H478" s="51" t="s">
        <v>207</v>
      </c>
      <c r="I478" s="54">
        <v>44055</v>
      </c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26.25" customHeight="1">
      <c r="A479" s="51">
        <v>1308</v>
      </c>
      <c r="B479" s="51" t="s">
        <v>205</v>
      </c>
      <c r="C479" s="51" t="s">
        <v>19</v>
      </c>
      <c r="D479" s="52">
        <v>0.43</v>
      </c>
      <c r="E479" s="51">
        <v>4</v>
      </c>
      <c r="F479" s="51">
        <v>136346</v>
      </c>
      <c r="G479" s="51" t="s">
        <v>208</v>
      </c>
      <c r="H479" s="51" t="s">
        <v>207</v>
      </c>
      <c r="I479" s="54">
        <v>43307</v>
      </c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26.25" customHeight="1">
      <c r="A480" s="51">
        <v>1309</v>
      </c>
      <c r="B480" s="51" t="s">
        <v>218</v>
      </c>
      <c r="C480" s="51" t="s">
        <v>216</v>
      </c>
      <c r="D480" s="52">
        <v>0.01</v>
      </c>
      <c r="E480" s="51">
        <v>2</v>
      </c>
      <c r="F480" s="51">
        <v>184952</v>
      </c>
      <c r="G480" s="51" t="s">
        <v>208</v>
      </c>
      <c r="H480" s="51" t="s">
        <v>208</v>
      </c>
      <c r="I480" s="54">
        <v>43430</v>
      </c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26.25" customHeight="1">
      <c r="A481" s="51">
        <v>1310</v>
      </c>
      <c r="B481" s="51" t="s">
        <v>205</v>
      </c>
      <c r="C481" s="51" t="s">
        <v>216</v>
      </c>
      <c r="D481" s="52">
        <v>0.86</v>
      </c>
      <c r="E481" s="51">
        <v>0</v>
      </c>
      <c r="F481" s="51">
        <v>116343</v>
      </c>
      <c r="G481" s="51" t="s">
        <v>208</v>
      </c>
      <c r="H481" s="51" t="s">
        <v>207</v>
      </c>
      <c r="I481" s="54">
        <v>43520</v>
      </c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26.25" customHeight="1">
      <c r="A482" s="51">
        <v>1311</v>
      </c>
      <c r="B482" s="51" t="s">
        <v>209</v>
      </c>
      <c r="C482" s="51" t="s">
        <v>216</v>
      </c>
      <c r="D482" s="52">
        <v>0.91</v>
      </c>
      <c r="E482" s="51">
        <v>1</v>
      </c>
      <c r="F482" s="51">
        <v>244201</v>
      </c>
      <c r="G482" s="51" t="s">
        <v>208</v>
      </c>
      <c r="H482" s="51" t="s">
        <v>207</v>
      </c>
      <c r="I482" s="54">
        <v>43319</v>
      </c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26.25" customHeight="1">
      <c r="A483" s="51">
        <v>1314</v>
      </c>
      <c r="B483" s="51" t="s">
        <v>205</v>
      </c>
      <c r="C483" s="51" t="s">
        <v>213</v>
      </c>
      <c r="D483" s="52">
        <v>0.7</v>
      </c>
      <c r="E483" s="51">
        <v>4</v>
      </c>
      <c r="F483" s="51">
        <v>113338</v>
      </c>
      <c r="G483" s="51" t="s">
        <v>208</v>
      </c>
      <c r="H483" s="51" t="s">
        <v>207</v>
      </c>
      <c r="I483" s="54">
        <v>43411</v>
      </c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26.25" customHeight="1">
      <c r="A484" s="51">
        <v>1315</v>
      </c>
      <c r="B484" s="51" t="s">
        <v>209</v>
      </c>
      <c r="C484" s="51" t="s">
        <v>210</v>
      </c>
      <c r="D484" s="52">
        <v>0.04</v>
      </c>
      <c r="E484" s="51">
        <v>1</v>
      </c>
      <c r="F484" s="51">
        <v>224362</v>
      </c>
      <c r="G484" s="51" t="s">
        <v>208</v>
      </c>
      <c r="H484" s="51" t="s">
        <v>208</v>
      </c>
      <c r="I484" s="54">
        <v>43865</v>
      </c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26.25" customHeight="1">
      <c r="A485" s="51">
        <v>1316</v>
      </c>
      <c r="B485" s="51" t="s">
        <v>205</v>
      </c>
      <c r="C485" s="51" t="s">
        <v>217</v>
      </c>
      <c r="D485" s="52">
        <v>0.79</v>
      </c>
      <c r="E485" s="51">
        <v>3</v>
      </c>
      <c r="F485" s="51">
        <v>110897</v>
      </c>
      <c r="G485" s="51" t="s">
        <v>208</v>
      </c>
      <c r="H485" s="51" t="s">
        <v>207</v>
      </c>
      <c r="I485" s="54">
        <v>43806</v>
      </c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26.25" customHeight="1">
      <c r="A486" s="51">
        <v>1318</v>
      </c>
      <c r="B486" s="51" t="s">
        <v>218</v>
      </c>
      <c r="C486" s="51" t="s">
        <v>210</v>
      </c>
      <c r="D486" s="52">
        <v>0.57999999999999996</v>
      </c>
      <c r="E486" s="51">
        <v>3</v>
      </c>
      <c r="F486" s="51">
        <v>205372</v>
      </c>
      <c r="G486" s="51" t="s">
        <v>208</v>
      </c>
      <c r="H486" s="51" t="s">
        <v>207</v>
      </c>
      <c r="I486" s="54">
        <v>43166</v>
      </c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26.25" customHeight="1">
      <c r="A487" s="51">
        <v>1319</v>
      </c>
      <c r="B487" s="51" t="s">
        <v>211</v>
      </c>
      <c r="C487" s="51" t="s">
        <v>216</v>
      </c>
      <c r="D487" s="52">
        <v>0.95</v>
      </c>
      <c r="E487" s="51">
        <v>2</v>
      </c>
      <c r="F487" s="51">
        <v>274395</v>
      </c>
      <c r="G487" s="51" t="s">
        <v>208</v>
      </c>
      <c r="H487" s="51" t="s">
        <v>208</v>
      </c>
      <c r="I487" s="54">
        <v>44126</v>
      </c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26.25" customHeight="1">
      <c r="A488" s="51">
        <v>1320</v>
      </c>
      <c r="B488" s="51" t="s">
        <v>218</v>
      </c>
      <c r="C488" s="51" t="s">
        <v>206</v>
      </c>
      <c r="D488" s="52">
        <v>0.09</v>
      </c>
      <c r="E488" s="51">
        <v>0</v>
      </c>
      <c r="F488" s="51">
        <v>194428</v>
      </c>
      <c r="G488" s="51" t="s">
        <v>208</v>
      </c>
      <c r="H488" s="51" t="s">
        <v>208</v>
      </c>
      <c r="I488" s="54">
        <v>44138</v>
      </c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26.25" customHeight="1">
      <c r="A489" s="51">
        <v>1321</v>
      </c>
      <c r="B489" s="51" t="s">
        <v>211</v>
      </c>
      <c r="C489" s="51" t="s">
        <v>216</v>
      </c>
      <c r="D489" s="52">
        <v>0.66</v>
      </c>
      <c r="E489" s="51">
        <v>1</v>
      </c>
      <c r="F489" s="51">
        <v>258068</v>
      </c>
      <c r="G489" s="51" t="s">
        <v>208</v>
      </c>
      <c r="H489" s="51" t="s">
        <v>207</v>
      </c>
      <c r="I489" s="54">
        <v>43694</v>
      </c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26.25" customHeight="1">
      <c r="A490" s="51">
        <v>1322</v>
      </c>
      <c r="B490" s="51" t="s">
        <v>209</v>
      </c>
      <c r="C490" s="51" t="s">
        <v>216</v>
      </c>
      <c r="D490" s="52">
        <v>0.75</v>
      </c>
      <c r="E490" s="51">
        <v>5</v>
      </c>
      <c r="F490" s="51">
        <v>236885</v>
      </c>
      <c r="G490" s="51" t="s">
        <v>208</v>
      </c>
      <c r="H490" s="51" t="s">
        <v>207</v>
      </c>
      <c r="I490" s="54">
        <v>44172</v>
      </c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26.25" customHeight="1">
      <c r="A491" s="51">
        <v>1323</v>
      </c>
      <c r="B491" s="51" t="s">
        <v>205</v>
      </c>
      <c r="C491" s="51" t="s">
        <v>214</v>
      </c>
      <c r="D491" s="52">
        <v>0</v>
      </c>
      <c r="E491" s="51">
        <v>2</v>
      </c>
      <c r="F491" s="51">
        <v>113507</v>
      </c>
      <c r="G491" s="51" t="s">
        <v>208</v>
      </c>
      <c r="H491" s="51" t="s">
        <v>208</v>
      </c>
      <c r="I491" s="54">
        <v>44091</v>
      </c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26.25" customHeight="1">
      <c r="A492" s="51">
        <v>1325</v>
      </c>
      <c r="B492" s="51" t="s">
        <v>209</v>
      </c>
      <c r="C492" s="51" t="s">
        <v>19</v>
      </c>
      <c r="D492" s="52">
        <v>0.25</v>
      </c>
      <c r="E492" s="51">
        <v>2</v>
      </c>
      <c r="F492" s="51">
        <v>248746</v>
      </c>
      <c r="G492" s="51" t="s">
        <v>208</v>
      </c>
      <c r="H492" s="51" t="s">
        <v>208</v>
      </c>
      <c r="I492" s="54">
        <v>43462</v>
      </c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26.25" customHeight="1">
      <c r="A493" s="51">
        <v>1326</v>
      </c>
      <c r="B493" s="51" t="s">
        <v>205</v>
      </c>
      <c r="C493" s="51" t="s">
        <v>213</v>
      </c>
      <c r="D493" s="52">
        <v>0.32</v>
      </c>
      <c r="E493" s="51">
        <v>0</v>
      </c>
      <c r="F493" s="51">
        <v>114819</v>
      </c>
      <c r="G493" s="51" t="s">
        <v>208</v>
      </c>
      <c r="H493" s="51" t="s">
        <v>207</v>
      </c>
      <c r="I493" s="54">
        <v>44070</v>
      </c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26.25" customHeight="1">
      <c r="A494" s="51">
        <v>1327</v>
      </c>
      <c r="B494" s="51" t="s">
        <v>209</v>
      </c>
      <c r="C494" s="51" t="s">
        <v>210</v>
      </c>
      <c r="D494" s="52">
        <v>0.61</v>
      </c>
      <c r="E494" s="51">
        <v>0</v>
      </c>
      <c r="F494" s="51">
        <v>233960</v>
      </c>
      <c r="G494" s="51" t="s">
        <v>208</v>
      </c>
      <c r="H494" s="51" t="s">
        <v>208</v>
      </c>
      <c r="I494" s="54">
        <v>42998</v>
      </c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26.25" customHeight="1">
      <c r="A495" s="51">
        <v>1328</v>
      </c>
      <c r="B495" s="51" t="s">
        <v>211</v>
      </c>
      <c r="C495" s="51" t="s">
        <v>19</v>
      </c>
      <c r="D495" s="52">
        <v>0.6</v>
      </c>
      <c r="E495" s="51">
        <v>5</v>
      </c>
      <c r="F495" s="51">
        <v>255605</v>
      </c>
      <c r="G495" s="51" t="s">
        <v>208</v>
      </c>
      <c r="H495" s="51" t="s">
        <v>207</v>
      </c>
      <c r="I495" s="54">
        <v>42854</v>
      </c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26.25" customHeight="1">
      <c r="A496" s="51">
        <v>1329</v>
      </c>
      <c r="B496" s="51" t="s">
        <v>215</v>
      </c>
      <c r="C496" s="51" t="s">
        <v>216</v>
      </c>
      <c r="D496" s="52">
        <v>0.74</v>
      </c>
      <c r="E496" s="51">
        <v>0</v>
      </c>
      <c r="F496" s="51">
        <v>85119</v>
      </c>
      <c r="G496" s="51" t="s">
        <v>208</v>
      </c>
      <c r="H496" s="51" t="s">
        <v>207</v>
      </c>
      <c r="I496" s="54">
        <v>43282</v>
      </c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26.25" customHeight="1">
      <c r="A497" s="51">
        <v>1330</v>
      </c>
      <c r="B497" s="51" t="s">
        <v>215</v>
      </c>
      <c r="C497" s="51" t="s">
        <v>217</v>
      </c>
      <c r="D497" s="52">
        <v>0.8</v>
      </c>
      <c r="E497" s="51">
        <v>4</v>
      </c>
      <c r="F497" s="51">
        <v>81283</v>
      </c>
      <c r="G497" s="51" t="s">
        <v>208</v>
      </c>
      <c r="H497" s="51" t="s">
        <v>207</v>
      </c>
      <c r="I497" s="54">
        <v>43245</v>
      </c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26.25" customHeight="1">
      <c r="A498" s="51">
        <v>1331</v>
      </c>
      <c r="B498" s="51" t="s">
        <v>218</v>
      </c>
      <c r="C498" s="51" t="s">
        <v>213</v>
      </c>
      <c r="D498" s="52">
        <v>0.54</v>
      </c>
      <c r="E498" s="51">
        <v>4</v>
      </c>
      <c r="F498" s="51">
        <v>198721</v>
      </c>
      <c r="G498" s="51" t="s">
        <v>208</v>
      </c>
      <c r="H498" s="51" t="s">
        <v>207</v>
      </c>
      <c r="I498" s="54">
        <v>43831</v>
      </c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26.25" customHeight="1">
      <c r="A499" s="51">
        <v>1332</v>
      </c>
      <c r="B499" s="51" t="s">
        <v>209</v>
      </c>
      <c r="C499" s="51" t="s">
        <v>219</v>
      </c>
      <c r="D499" s="52">
        <v>0.94</v>
      </c>
      <c r="E499" s="51">
        <v>0</v>
      </c>
      <c r="F499" s="51">
        <v>231255</v>
      </c>
      <c r="G499" s="51" t="s">
        <v>208</v>
      </c>
      <c r="H499" s="51" t="s">
        <v>208</v>
      </c>
      <c r="I499" s="54">
        <v>44016</v>
      </c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26.25" customHeight="1">
      <c r="A500" s="51">
        <v>1333</v>
      </c>
      <c r="B500" s="51" t="s">
        <v>209</v>
      </c>
      <c r="C500" s="51" t="s">
        <v>219</v>
      </c>
      <c r="D500" s="52">
        <v>0.48</v>
      </c>
      <c r="E500" s="51">
        <v>0</v>
      </c>
      <c r="F500" s="51">
        <v>238968</v>
      </c>
      <c r="G500" s="51" t="s">
        <v>208</v>
      </c>
      <c r="H500" s="51" t="s">
        <v>207</v>
      </c>
      <c r="I500" s="54">
        <v>43187</v>
      </c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26.25" customHeight="1">
      <c r="A501" s="51">
        <v>1334</v>
      </c>
      <c r="B501" s="51" t="s">
        <v>215</v>
      </c>
      <c r="C501" s="51" t="s">
        <v>210</v>
      </c>
      <c r="D501" s="52">
        <v>0.32</v>
      </c>
      <c r="E501" s="51">
        <v>3</v>
      </c>
      <c r="F501" s="51">
        <v>79429</v>
      </c>
      <c r="G501" s="51" t="s">
        <v>208</v>
      </c>
      <c r="H501" s="51" t="s">
        <v>207</v>
      </c>
      <c r="I501" s="54">
        <v>43245</v>
      </c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26.25" customHeight="1">
      <c r="A502" s="51">
        <v>1335</v>
      </c>
      <c r="B502" s="51" t="s">
        <v>211</v>
      </c>
      <c r="C502" s="51" t="s">
        <v>217</v>
      </c>
      <c r="D502" s="52">
        <v>0.17</v>
      </c>
      <c r="E502" s="51">
        <v>3</v>
      </c>
      <c r="F502" s="51">
        <v>271411</v>
      </c>
      <c r="G502" s="51" t="s">
        <v>208</v>
      </c>
      <c r="H502" s="51" t="s">
        <v>208</v>
      </c>
      <c r="I502" s="54">
        <v>43575</v>
      </c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26.25" customHeight="1">
      <c r="A503" s="51">
        <v>1337</v>
      </c>
      <c r="B503" s="51" t="s">
        <v>215</v>
      </c>
      <c r="C503" s="51" t="s">
        <v>206</v>
      </c>
      <c r="D503" s="52">
        <v>0.11</v>
      </c>
      <c r="E503" s="51">
        <v>2</v>
      </c>
      <c r="F503" s="51">
        <v>66406</v>
      </c>
      <c r="G503" s="51" t="s">
        <v>208</v>
      </c>
      <c r="H503" s="51" t="s">
        <v>208</v>
      </c>
      <c r="I503" s="54">
        <v>42871</v>
      </c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26.25" customHeight="1">
      <c r="A504" s="51">
        <v>1339</v>
      </c>
      <c r="B504" s="51" t="s">
        <v>209</v>
      </c>
      <c r="C504" s="51" t="s">
        <v>210</v>
      </c>
      <c r="D504" s="52">
        <v>0.36</v>
      </c>
      <c r="E504" s="51">
        <v>4</v>
      </c>
      <c r="F504" s="51">
        <v>242694</v>
      </c>
      <c r="G504" s="51" t="s">
        <v>208</v>
      </c>
      <c r="H504" s="51" t="s">
        <v>207</v>
      </c>
      <c r="I504" s="54">
        <v>43660</v>
      </c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26.25" customHeight="1">
      <c r="A505" s="51">
        <v>1340</v>
      </c>
      <c r="B505" s="51" t="s">
        <v>218</v>
      </c>
      <c r="C505" s="51" t="s">
        <v>210</v>
      </c>
      <c r="D505" s="52">
        <v>0.5</v>
      </c>
      <c r="E505" s="51">
        <v>1</v>
      </c>
      <c r="F505" s="51">
        <v>192265</v>
      </c>
      <c r="G505" s="51" t="s">
        <v>208</v>
      </c>
      <c r="H505" s="51" t="s">
        <v>208</v>
      </c>
      <c r="I505" s="54">
        <v>43106</v>
      </c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26.25" customHeight="1">
      <c r="A506" s="51">
        <v>1341</v>
      </c>
      <c r="B506" s="51" t="s">
        <v>205</v>
      </c>
      <c r="C506" s="51" t="s">
        <v>214</v>
      </c>
      <c r="D506" s="52">
        <v>0</v>
      </c>
      <c r="E506" s="51">
        <v>1</v>
      </c>
      <c r="F506" s="51">
        <v>117613</v>
      </c>
      <c r="G506" s="51" t="s">
        <v>208</v>
      </c>
      <c r="H506" s="51" t="s">
        <v>207</v>
      </c>
      <c r="I506" s="54">
        <v>43786</v>
      </c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26.25" customHeight="1">
      <c r="A507" s="51">
        <v>1342</v>
      </c>
      <c r="B507" s="51" t="s">
        <v>209</v>
      </c>
      <c r="C507" s="51" t="s">
        <v>214</v>
      </c>
      <c r="D507" s="52">
        <v>0</v>
      </c>
      <c r="E507" s="51">
        <v>3</v>
      </c>
      <c r="F507" s="51">
        <v>244660</v>
      </c>
      <c r="G507" s="51" t="s">
        <v>208</v>
      </c>
      <c r="H507" s="51" t="s">
        <v>208</v>
      </c>
      <c r="I507" s="54">
        <v>44080</v>
      </c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26.25" customHeight="1">
      <c r="A508" s="51">
        <v>1343</v>
      </c>
      <c r="B508" s="51" t="s">
        <v>205</v>
      </c>
      <c r="C508" s="51" t="s">
        <v>210</v>
      </c>
      <c r="D508" s="52">
        <v>0.88</v>
      </c>
      <c r="E508" s="51">
        <v>4</v>
      </c>
      <c r="F508" s="51">
        <v>118689</v>
      </c>
      <c r="G508" s="51" t="s">
        <v>208</v>
      </c>
      <c r="H508" s="51" t="s">
        <v>207</v>
      </c>
      <c r="I508" s="54">
        <v>43896</v>
      </c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26.25" customHeight="1">
      <c r="A509" s="51">
        <v>1345</v>
      </c>
      <c r="B509" s="51" t="s">
        <v>215</v>
      </c>
      <c r="C509" s="51" t="s">
        <v>216</v>
      </c>
      <c r="D509" s="52">
        <v>0.74</v>
      </c>
      <c r="E509" s="51">
        <v>4</v>
      </c>
      <c r="F509" s="51">
        <v>91192</v>
      </c>
      <c r="G509" s="51" t="s">
        <v>208</v>
      </c>
      <c r="H509" s="51" t="s">
        <v>207</v>
      </c>
      <c r="I509" s="54">
        <v>44075</v>
      </c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26.25" customHeight="1">
      <c r="A510" s="51">
        <v>1346</v>
      </c>
      <c r="B510" s="51" t="s">
        <v>205</v>
      </c>
      <c r="C510" s="51" t="s">
        <v>213</v>
      </c>
      <c r="D510" s="52">
        <v>0.88</v>
      </c>
      <c r="E510" s="51">
        <v>4</v>
      </c>
      <c r="F510" s="51">
        <v>128141</v>
      </c>
      <c r="G510" s="51" t="s">
        <v>208</v>
      </c>
      <c r="H510" s="51" t="s">
        <v>207</v>
      </c>
      <c r="I510" s="54">
        <v>43867</v>
      </c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26.25" customHeight="1">
      <c r="A511" s="51">
        <v>1347</v>
      </c>
      <c r="B511" s="51" t="s">
        <v>205</v>
      </c>
      <c r="C511" s="51" t="s">
        <v>219</v>
      </c>
      <c r="D511" s="52">
        <v>0.66</v>
      </c>
      <c r="E511" s="51">
        <v>3</v>
      </c>
      <c r="F511" s="51">
        <v>132193</v>
      </c>
      <c r="G511" s="51" t="s">
        <v>208</v>
      </c>
      <c r="H511" s="51" t="s">
        <v>208</v>
      </c>
      <c r="I511" s="54">
        <v>43081</v>
      </c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26.25" customHeight="1">
      <c r="A512" s="51">
        <v>1348</v>
      </c>
      <c r="B512" s="51" t="s">
        <v>209</v>
      </c>
      <c r="C512" s="51" t="s">
        <v>217</v>
      </c>
      <c r="D512" s="52">
        <v>0.01</v>
      </c>
      <c r="E512" s="51">
        <v>2</v>
      </c>
      <c r="F512" s="51">
        <v>236491</v>
      </c>
      <c r="G512" s="51" t="s">
        <v>208</v>
      </c>
      <c r="H512" s="51" t="s">
        <v>208</v>
      </c>
      <c r="I512" s="54">
        <v>43250</v>
      </c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26.25" customHeight="1">
      <c r="A513" s="51">
        <v>1349</v>
      </c>
      <c r="B513" s="51" t="s">
        <v>211</v>
      </c>
      <c r="C513" s="51" t="s">
        <v>213</v>
      </c>
      <c r="D513" s="52">
        <v>0.85</v>
      </c>
      <c r="E513" s="51">
        <v>3</v>
      </c>
      <c r="F513" s="51">
        <v>255261</v>
      </c>
      <c r="G513" s="51" t="s">
        <v>208</v>
      </c>
      <c r="H513" s="51" t="s">
        <v>207</v>
      </c>
      <c r="I513" s="54">
        <v>44055</v>
      </c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26.25" customHeight="1">
      <c r="A514" s="51">
        <v>1350</v>
      </c>
      <c r="B514" s="51" t="s">
        <v>211</v>
      </c>
      <c r="C514" s="51" t="s">
        <v>219</v>
      </c>
      <c r="D514" s="52">
        <v>0.63</v>
      </c>
      <c r="E514" s="51">
        <v>5</v>
      </c>
      <c r="F514" s="51">
        <v>273761</v>
      </c>
      <c r="G514" s="51" t="s">
        <v>208</v>
      </c>
      <c r="H514" s="51" t="s">
        <v>207</v>
      </c>
      <c r="I514" s="54">
        <v>43531</v>
      </c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26.25" customHeight="1">
      <c r="A515" s="53"/>
      <c r="B515" s="53"/>
      <c r="C515" s="53"/>
      <c r="D515" s="55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26.25" customHeight="1">
      <c r="A516" s="53"/>
      <c r="B516" s="53"/>
      <c r="C516" s="53"/>
      <c r="D516" s="55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26.25" customHeight="1">
      <c r="A517" s="53"/>
      <c r="B517" s="53"/>
      <c r="C517" s="53"/>
      <c r="D517" s="55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26.25" customHeight="1">
      <c r="A518" s="53"/>
      <c r="B518" s="53"/>
      <c r="C518" s="53"/>
      <c r="D518" s="55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26.25" customHeight="1">
      <c r="A519" s="53"/>
      <c r="B519" s="53"/>
      <c r="C519" s="53"/>
      <c r="D519" s="55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26.25" customHeight="1">
      <c r="A520" s="53"/>
      <c r="B520" s="53"/>
      <c r="C520" s="53"/>
      <c r="D520" s="55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26.25" customHeight="1">
      <c r="A521" s="53"/>
      <c r="B521" s="53"/>
      <c r="C521" s="53"/>
      <c r="D521" s="55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26.25" customHeight="1">
      <c r="A522" s="53"/>
      <c r="B522" s="53"/>
      <c r="C522" s="53"/>
      <c r="D522" s="55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26.25" customHeight="1">
      <c r="A523" s="53"/>
      <c r="B523" s="53"/>
      <c r="C523" s="53"/>
      <c r="D523" s="55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26.25" customHeight="1">
      <c r="A524" s="53"/>
      <c r="B524" s="53"/>
      <c r="C524" s="53"/>
      <c r="D524" s="55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26.25" customHeight="1">
      <c r="A525" s="53"/>
      <c r="B525" s="53"/>
      <c r="C525" s="53"/>
      <c r="D525" s="55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26.25" customHeight="1">
      <c r="A526" s="53"/>
      <c r="B526" s="53"/>
      <c r="C526" s="53"/>
      <c r="D526" s="55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26.25" customHeight="1">
      <c r="A527" s="53"/>
      <c r="B527" s="53"/>
      <c r="C527" s="53"/>
      <c r="D527" s="55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26.25" customHeight="1">
      <c r="A528" s="53"/>
      <c r="B528" s="53"/>
      <c r="C528" s="53"/>
      <c r="D528" s="55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26.25" customHeight="1">
      <c r="A529" s="53"/>
      <c r="B529" s="53"/>
      <c r="C529" s="53"/>
      <c r="D529" s="55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26.25" customHeight="1">
      <c r="A530" s="53"/>
      <c r="B530" s="53"/>
      <c r="C530" s="53"/>
      <c r="D530" s="55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26.25" customHeight="1">
      <c r="A531" s="53"/>
      <c r="B531" s="53"/>
      <c r="C531" s="53"/>
      <c r="D531" s="55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26.25" customHeight="1">
      <c r="A532" s="53"/>
      <c r="B532" s="53"/>
      <c r="C532" s="53"/>
      <c r="D532" s="55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26.25" customHeight="1">
      <c r="A533" s="53"/>
      <c r="B533" s="53"/>
      <c r="C533" s="53"/>
      <c r="D533" s="55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26.25" customHeight="1">
      <c r="A534" s="53"/>
      <c r="B534" s="53"/>
      <c r="C534" s="53"/>
      <c r="D534" s="55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26.25" customHeight="1">
      <c r="A535" s="53"/>
      <c r="B535" s="53"/>
      <c r="C535" s="53"/>
      <c r="D535" s="55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26.25" customHeight="1">
      <c r="A536" s="53"/>
      <c r="B536" s="53"/>
      <c r="C536" s="53"/>
      <c r="D536" s="55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26.25" customHeight="1">
      <c r="A537" s="53"/>
      <c r="B537" s="53"/>
      <c r="C537" s="53"/>
      <c r="D537" s="55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26.25" customHeight="1">
      <c r="A538" s="53"/>
      <c r="B538" s="53"/>
      <c r="C538" s="53"/>
      <c r="D538" s="55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26.25" customHeight="1">
      <c r="A539" s="53"/>
      <c r="B539" s="53"/>
      <c r="C539" s="53"/>
      <c r="D539" s="55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26.25" customHeight="1">
      <c r="A540" s="53"/>
      <c r="B540" s="53"/>
      <c r="C540" s="53"/>
      <c r="D540" s="55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26.25" customHeight="1">
      <c r="A541" s="53"/>
      <c r="B541" s="53"/>
      <c r="C541" s="53"/>
      <c r="D541" s="55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26.25" customHeight="1">
      <c r="A542" s="53"/>
      <c r="B542" s="53"/>
      <c r="C542" s="53"/>
      <c r="D542" s="55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26.25" customHeight="1">
      <c r="A543" s="53"/>
      <c r="B543" s="53"/>
      <c r="C543" s="53"/>
      <c r="D543" s="55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26.25" customHeight="1">
      <c r="A544" s="53"/>
      <c r="B544" s="53"/>
      <c r="C544" s="53"/>
      <c r="D544" s="55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26.25" customHeight="1">
      <c r="A545" s="53"/>
      <c r="B545" s="53"/>
      <c r="C545" s="53"/>
      <c r="D545" s="55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26.25" customHeight="1">
      <c r="A546" s="53"/>
      <c r="B546" s="53"/>
      <c r="C546" s="53"/>
      <c r="D546" s="55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26.25" customHeight="1">
      <c r="A547" s="53"/>
      <c r="B547" s="53"/>
      <c r="C547" s="53"/>
      <c r="D547" s="55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26.25" customHeight="1">
      <c r="A548" s="53"/>
      <c r="B548" s="53"/>
      <c r="C548" s="53"/>
      <c r="D548" s="55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26.25" customHeight="1">
      <c r="A549" s="53"/>
      <c r="B549" s="53"/>
      <c r="C549" s="53"/>
      <c r="D549" s="55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26.25" customHeight="1">
      <c r="A550" s="53"/>
      <c r="B550" s="53"/>
      <c r="C550" s="53"/>
      <c r="D550" s="55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26.25" customHeight="1">
      <c r="A551" s="53"/>
      <c r="B551" s="53"/>
      <c r="C551" s="53"/>
      <c r="D551" s="55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26.25" customHeight="1">
      <c r="A552" s="53"/>
      <c r="B552" s="53"/>
      <c r="C552" s="53"/>
      <c r="D552" s="55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26.25" customHeight="1">
      <c r="A553" s="53"/>
      <c r="B553" s="53"/>
      <c r="C553" s="53"/>
      <c r="D553" s="55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26.25" customHeight="1">
      <c r="A554" s="53"/>
      <c r="B554" s="53"/>
      <c r="C554" s="53"/>
      <c r="D554" s="55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26.25" customHeight="1">
      <c r="A555" s="53"/>
      <c r="B555" s="53"/>
      <c r="C555" s="53"/>
      <c r="D555" s="55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26.25" customHeight="1">
      <c r="A556" s="53"/>
      <c r="B556" s="53"/>
      <c r="C556" s="53"/>
      <c r="D556" s="55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26.25" customHeight="1">
      <c r="A557" s="53"/>
      <c r="B557" s="53"/>
      <c r="C557" s="53"/>
      <c r="D557" s="55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26.25" customHeight="1">
      <c r="A558" s="53"/>
      <c r="B558" s="53"/>
      <c r="C558" s="53"/>
      <c r="D558" s="55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26.25" customHeight="1">
      <c r="A559" s="53"/>
      <c r="B559" s="53"/>
      <c r="C559" s="53"/>
      <c r="D559" s="55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26.25" customHeight="1">
      <c r="A560" s="53"/>
      <c r="B560" s="53"/>
      <c r="C560" s="53"/>
      <c r="D560" s="55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26.25" customHeight="1">
      <c r="A561" s="53"/>
      <c r="B561" s="53"/>
      <c r="C561" s="53"/>
      <c r="D561" s="55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26.25" customHeight="1">
      <c r="A562" s="53"/>
      <c r="B562" s="53"/>
      <c r="C562" s="53"/>
      <c r="D562" s="55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26.25" customHeight="1">
      <c r="A563" s="53"/>
      <c r="B563" s="53"/>
      <c r="C563" s="53"/>
      <c r="D563" s="55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26.25" customHeight="1">
      <c r="A564" s="53"/>
      <c r="B564" s="53"/>
      <c r="C564" s="53"/>
      <c r="D564" s="55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26.25" customHeight="1">
      <c r="A565" s="53"/>
      <c r="B565" s="53"/>
      <c r="C565" s="53"/>
      <c r="D565" s="55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26.25" customHeight="1">
      <c r="A566" s="53"/>
      <c r="B566" s="53"/>
      <c r="C566" s="53"/>
      <c r="D566" s="55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26.25" customHeight="1">
      <c r="A567" s="53"/>
      <c r="B567" s="53"/>
      <c r="C567" s="53"/>
      <c r="D567" s="55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26.25" customHeight="1">
      <c r="A568" s="53"/>
      <c r="B568" s="53"/>
      <c r="C568" s="53"/>
      <c r="D568" s="55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26.25" customHeight="1">
      <c r="A569" s="53"/>
      <c r="B569" s="53"/>
      <c r="C569" s="53"/>
      <c r="D569" s="55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26.25" customHeight="1">
      <c r="A570" s="53"/>
      <c r="B570" s="53"/>
      <c r="C570" s="53"/>
      <c r="D570" s="55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26.25" customHeight="1">
      <c r="A571" s="53"/>
      <c r="B571" s="53"/>
      <c r="C571" s="53"/>
      <c r="D571" s="55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26.25" customHeight="1">
      <c r="A572" s="53"/>
      <c r="B572" s="53"/>
      <c r="C572" s="53"/>
      <c r="D572" s="55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26.25" customHeight="1">
      <c r="A573" s="53"/>
      <c r="B573" s="53"/>
      <c r="C573" s="53"/>
      <c r="D573" s="55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26.25" customHeight="1">
      <c r="A574" s="53"/>
      <c r="B574" s="53"/>
      <c r="C574" s="53"/>
      <c r="D574" s="55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26.25" customHeight="1">
      <c r="A575" s="53"/>
      <c r="B575" s="53"/>
      <c r="C575" s="53"/>
      <c r="D575" s="55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26.25" customHeight="1">
      <c r="A576" s="53"/>
      <c r="B576" s="53"/>
      <c r="C576" s="53"/>
      <c r="D576" s="55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26.25" customHeight="1">
      <c r="A577" s="53"/>
      <c r="B577" s="53"/>
      <c r="C577" s="53"/>
      <c r="D577" s="55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26.25" customHeight="1">
      <c r="A578" s="53"/>
      <c r="B578" s="53"/>
      <c r="C578" s="53"/>
      <c r="D578" s="55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26.25" customHeight="1">
      <c r="A579" s="53"/>
      <c r="B579" s="53"/>
      <c r="C579" s="53"/>
      <c r="D579" s="55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26.25" customHeight="1">
      <c r="A580" s="53"/>
      <c r="B580" s="53"/>
      <c r="C580" s="53"/>
      <c r="D580" s="55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26.25" customHeight="1">
      <c r="A581" s="53"/>
      <c r="B581" s="53"/>
      <c r="C581" s="53"/>
      <c r="D581" s="55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26.25" customHeight="1">
      <c r="A582" s="53"/>
      <c r="B582" s="53"/>
      <c r="C582" s="53"/>
      <c r="D582" s="55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26.25" customHeight="1">
      <c r="A583" s="53"/>
      <c r="B583" s="53"/>
      <c r="C583" s="53"/>
      <c r="D583" s="55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26.25" customHeight="1">
      <c r="A584" s="53"/>
      <c r="B584" s="53"/>
      <c r="C584" s="53"/>
      <c r="D584" s="55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26.25" customHeight="1">
      <c r="A585" s="53"/>
      <c r="B585" s="53"/>
      <c r="C585" s="53"/>
      <c r="D585" s="55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26.25" customHeight="1">
      <c r="A586" s="53"/>
      <c r="B586" s="53"/>
      <c r="C586" s="53"/>
      <c r="D586" s="55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26.25" customHeight="1">
      <c r="A587" s="53"/>
      <c r="B587" s="53"/>
      <c r="C587" s="53"/>
      <c r="D587" s="55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26.25" customHeight="1">
      <c r="A588" s="53"/>
      <c r="B588" s="53"/>
      <c r="C588" s="53"/>
      <c r="D588" s="55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26.25" customHeight="1">
      <c r="A589" s="53"/>
      <c r="B589" s="53"/>
      <c r="C589" s="53"/>
      <c r="D589" s="55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26.25" customHeight="1">
      <c r="A590" s="53"/>
      <c r="B590" s="53"/>
      <c r="C590" s="53"/>
      <c r="D590" s="55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26.25" customHeight="1">
      <c r="A591" s="53"/>
      <c r="B591" s="53"/>
      <c r="C591" s="53"/>
      <c r="D591" s="55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26.25" customHeight="1">
      <c r="A592" s="53"/>
      <c r="B592" s="53"/>
      <c r="C592" s="53"/>
      <c r="D592" s="55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26.25" customHeight="1">
      <c r="A593" s="53"/>
      <c r="B593" s="53"/>
      <c r="C593" s="53"/>
      <c r="D593" s="55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26.25" customHeight="1">
      <c r="A594" s="53"/>
      <c r="B594" s="53"/>
      <c r="C594" s="53"/>
      <c r="D594" s="55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26.25" customHeight="1">
      <c r="A595" s="53"/>
      <c r="B595" s="53"/>
      <c r="C595" s="53"/>
      <c r="D595" s="55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26.25" customHeight="1">
      <c r="A596" s="53"/>
      <c r="B596" s="53"/>
      <c r="C596" s="53"/>
      <c r="D596" s="55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26.25" customHeight="1">
      <c r="A597" s="53"/>
      <c r="B597" s="53"/>
      <c r="C597" s="53"/>
      <c r="D597" s="55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26.25" customHeight="1">
      <c r="A598" s="53"/>
      <c r="B598" s="53"/>
      <c r="C598" s="53"/>
      <c r="D598" s="55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26.25" customHeight="1">
      <c r="A599" s="53"/>
      <c r="B599" s="53"/>
      <c r="C599" s="53"/>
      <c r="D599" s="55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26.25" customHeight="1">
      <c r="A600" s="53"/>
      <c r="B600" s="53"/>
      <c r="C600" s="53"/>
      <c r="D600" s="55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26.25" customHeight="1">
      <c r="A601" s="53"/>
      <c r="B601" s="53"/>
      <c r="C601" s="53"/>
      <c r="D601" s="55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26.25" customHeight="1">
      <c r="A602" s="53"/>
      <c r="B602" s="53"/>
      <c r="C602" s="53"/>
      <c r="D602" s="55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26.25" customHeight="1">
      <c r="A603" s="53"/>
      <c r="B603" s="53"/>
      <c r="C603" s="53"/>
      <c r="D603" s="55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26.25" customHeight="1">
      <c r="A604" s="53"/>
      <c r="B604" s="53"/>
      <c r="C604" s="53"/>
      <c r="D604" s="55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26.25" customHeight="1">
      <c r="A605" s="53"/>
      <c r="B605" s="53"/>
      <c r="C605" s="53"/>
      <c r="D605" s="55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26.25" customHeight="1">
      <c r="A606" s="53"/>
      <c r="B606" s="53"/>
      <c r="C606" s="53"/>
      <c r="D606" s="55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26.25" customHeight="1">
      <c r="A607" s="53"/>
      <c r="B607" s="53"/>
      <c r="C607" s="53"/>
      <c r="D607" s="55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26.25" customHeight="1">
      <c r="A608" s="53"/>
      <c r="B608" s="53"/>
      <c r="C608" s="53"/>
      <c r="D608" s="55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26.25" customHeight="1">
      <c r="A609" s="53"/>
      <c r="B609" s="53"/>
      <c r="C609" s="53"/>
      <c r="D609" s="55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26.25" customHeight="1">
      <c r="A610" s="53"/>
      <c r="B610" s="53"/>
      <c r="C610" s="53"/>
      <c r="D610" s="55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26.25" customHeight="1">
      <c r="A611" s="53"/>
      <c r="B611" s="53"/>
      <c r="C611" s="53"/>
      <c r="D611" s="55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26.25" customHeight="1">
      <c r="A612" s="53"/>
      <c r="B612" s="53"/>
      <c r="C612" s="53"/>
      <c r="D612" s="55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26.25" customHeight="1">
      <c r="A613" s="53"/>
      <c r="B613" s="53"/>
      <c r="C613" s="53"/>
      <c r="D613" s="55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26.25" customHeight="1">
      <c r="A614" s="53"/>
      <c r="B614" s="53"/>
      <c r="C614" s="53"/>
      <c r="D614" s="55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26.25" customHeight="1">
      <c r="A615" s="53"/>
      <c r="B615" s="53"/>
      <c r="C615" s="53"/>
      <c r="D615" s="55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26.25" customHeight="1">
      <c r="A616" s="53"/>
      <c r="B616" s="53"/>
      <c r="C616" s="53"/>
      <c r="D616" s="55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26.25" customHeight="1">
      <c r="A617" s="53"/>
      <c r="B617" s="53"/>
      <c r="C617" s="53"/>
      <c r="D617" s="55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26.25" customHeight="1">
      <c r="A618" s="53"/>
      <c r="B618" s="53"/>
      <c r="C618" s="53"/>
      <c r="D618" s="55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26.25" customHeight="1">
      <c r="A619" s="53"/>
      <c r="B619" s="53"/>
      <c r="C619" s="53"/>
      <c r="D619" s="55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26.25" customHeight="1">
      <c r="A620" s="53"/>
      <c r="B620" s="53"/>
      <c r="C620" s="53"/>
      <c r="D620" s="55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26.25" customHeight="1">
      <c r="A621" s="53"/>
      <c r="B621" s="53"/>
      <c r="C621" s="53"/>
      <c r="D621" s="55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26.25" customHeight="1">
      <c r="A622" s="53"/>
      <c r="B622" s="53"/>
      <c r="C622" s="53"/>
      <c r="D622" s="55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26.25" customHeight="1">
      <c r="A623" s="53"/>
      <c r="B623" s="53"/>
      <c r="C623" s="53"/>
      <c r="D623" s="55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26.25" customHeight="1">
      <c r="A624" s="53"/>
      <c r="B624" s="53"/>
      <c r="C624" s="53"/>
      <c r="D624" s="55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26.25" customHeight="1">
      <c r="A625" s="53"/>
      <c r="B625" s="53"/>
      <c r="C625" s="53"/>
      <c r="D625" s="55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26.25" customHeight="1">
      <c r="A626" s="53"/>
      <c r="B626" s="53"/>
      <c r="C626" s="53"/>
      <c r="D626" s="55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26.25" customHeight="1">
      <c r="A627" s="53"/>
      <c r="B627" s="53"/>
      <c r="C627" s="53"/>
      <c r="D627" s="55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26.25" customHeight="1">
      <c r="A628" s="53"/>
      <c r="B628" s="53"/>
      <c r="C628" s="53"/>
      <c r="D628" s="55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26.25" customHeight="1">
      <c r="A629" s="53"/>
      <c r="B629" s="53"/>
      <c r="C629" s="53"/>
      <c r="D629" s="55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26.25" customHeight="1">
      <c r="A630" s="53"/>
      <c r="B630" s="53"/>
      <c r="C630" s="53"/>
      <c r="D630" s="55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26.25" customHeight="1">
      <c r="A631" s="53"/>
      <c r="B631" s="53"/>
      <c r="C631" s="53"/>
      <c r="D631" s="55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26.25" customHeight="1">
      <c r="A632" s="53"/>
      <c r="B632" s="53"/>
      <c r="C632" s="53"/>
      <c r="D632" s="55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26.25" customHeight="1">
      <c r="A633" s="53"/>
      <c r="B633" s="53"/>
      <c r="C633" s="53"/>
      <c r="D633" s="55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26.25" customHeight="1">
      <c r="A634" s="53"/>
      <c r="B634" s="53"/>
      <c r="C634" s="53"/>
      <c r="D634" s="55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26.25" customHeight="1">
      <c r="A635" s="53"/>
      <c r="B635" s="53"/>
      <c r="C635" s="53"/>
      <c r="D635" s="55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26.25" customHeight="1">
      <c r="A636" s="53"/>
      <c r="B636" s="53"/>
      <c r="C636" s="53"/>
      <c r="D636" s="55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26.25" customHeight="1">
      <c r="A637" s="53"/>
      <c r="B637" s="53"/>
      <c r="C637" s="53"/>
      <c r="D637" s="55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26.25" customHeight="1">
      <c r="A638" s="53"/>
      <c r="B638" s="53"/>
      <c r="C638" s="53"/>
      <c r="D638" s="55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26.25" customHeight="1">
      <c r="A639" s="53"/>
      <c r="B639" s="53"/>
      <c r="C639" s="53"/>
      <c r="D639" s="55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26.25" customHeight="1">
      <c r="A640" s="53"/>
      <c r="B640" s="53"/>
      <c r="C640" s="53"/>
      <c r="D640" s="55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26.25" customHeight="1">
      <c r="A641" s="53"/>
      <c r="B641" s="53"/>
      <c r="C641" s="53"/>
      <c r="D641" s="55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26.25" customHeight="1">
      <c r="A642" s="53"/>
      <c r="B642" s="53"/>
      <c r="C642" s="53"/>
      <c r="D642" s="55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26.25" customHeight="1">
      <c r="A643" s="53"/>
      <c r="B643" s="53"/>
      <c r="C643" s="53"/>
      <c r="D643" s="55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26.25" customHeight="1">
      <c r="A644" s="53"/>
      <c r="B644" s="53"/>
      <c r="C644" s="53"/>
      <c r="D644" s="55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26.25" customHeight="1">
      <c r="A645" s="53"/>
      <c r="B645" s="53"/>
      <c r="C645" s="53"/>
      <c r="D645" s="55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26.25" customHeight="1">
      <c r="A646" s="53"/>
      <c r="B646" s="53"/>
      <c r="C646" s="53"/>
      <c r="D646" s="55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26.25" customHeight="1">
      <c r="A647" s="53"/>
      <c r="B647" s="53"/>
      <c r="C647" s="53"/>
      <c r="D647" s="55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26.25" customHeight="1">
      <c r="A648" s="53"/>
      <c r="B648" s="53"/>
      <c r="C648" s="53"/>
      <c r="D648" s="55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26.25" customHeight="1">
      <c r="A649" s="53"/>
      <c r="B649" s="53"/>
      <c r="C649" s="53"/>
      <c r="D649" s="55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26.25" customHeight="1">
      <c r="A650" s="53"/>
      <c r="B650" s="53"/>
      <c r="C650" s="53"/>
      <c r="D650" s="55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26.25" customHeight="1">
      <c r="A651" s="53"/>
      <c r="B651" s="53"/>
      <c r="C651" s="53"/>
      <c r="D651" s="55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26.25" customHeight="1">
      <c r="A652" s="53"/>
      <c r="B652" s="53"/>
      <c r="C652" s="53"/>
      <c r="D652" s="55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26.25" customHeight="1">
      <c r="A653" s="53"/>
      <c r="B653" s="53"/>
      <c r="C653" s="53"/>
      <c r="D653" s="55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26.25" customHeight="1">
      <c r="A654" s="53"/>
      <c r="B654" s="53"/>
      <c r="C654" s="53"/>
      <c r="D654" s="55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26.25" customHeight="1">
      <c r="A655" s="53"/>
      <c r="B655" s="53"/>
      <c r="C655" s="53"/>
      <c r="D655" s="55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26.25" customHeight="1">
      <c r="A656" s="53"/>
      <c r="B656" s="53"/>
      <c r="C656" s="53"/>
      <c r="D656" s="55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26.25" customHeight="1">
      <c r="A657" s="53"/>
      <c r="B657" s="53"/>
      <c r="C657" s="53"/>
      <c r="D657" s="55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26.25" customHeight="1">
      <c r="A658" s="53"/>
      <c r="B658" s="53"/>
      <c r="C658" s="53"/>
      <c r="D658" s="55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26.25" customHeight="1">
      <c r="A659" s="53"/>
      <c r="B659" s="53"/>
      <c r="C659" s="53"/>
      <c r="D659" s="55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26.25" customHeight="1">
      <c r="A660" s="53"/>
      <c r="B660" s="53"/>
      <c r="C660" s="53"/>
      <c r="D660" s="55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26.25" customHeight="1">
      <c r="A661" s="53"/>
      <c r="B661" s="53"/>
      <c r="C661" s="53"/>
      <c r="D661" s="55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26.25" customHeight="1">
      <c r="A662" s="53"/>
      <c r="B662" s="53"/>
      <c r="C662" s="53"/>
      <c r="D662" s="55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26.25" customHeight="1">
      <c r="A663" s="53"/>
      <c r="B663" s="53"/>
      <c r="C663" s="53"/>
      <c r="D663" s="55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26.25" customHeight="1">
      <c r="A664" s="53"/>
      <c r="B664" s="53"/>
      <c r="C664" s="53"/>
      <c r="D664" s="55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26.25" customHeight="1">
      <c r="A665" s="53"/>
      <c r="B665" s="53"/>
      <c r="C665" s="53"/>
      <c r="D665" s="55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26.25" customHeight="1">
      <c r="A666" s="53"/>
      <c r="B666" s="53"/>
      <c r="C666" s="53"/>
      <c r="D666" s="55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26.25" customHeight="1">
      <c r="A667" s="53"/>
      <c r="B667" s="53"/>
      <c r="C667" s="53"/>
      <c r="D667" s="55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26.25" customHeight="1">
      <c r="A668" s="53"/>
      <c r="B668" s="53"/>
      <c r="C668" s="53"/>
      <c r="D668" s="55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26.25" customHeight="1">
      <c r="A669" s="53"/>
      <c r="B669" s="53"/>
      <c r="C669" s="53"/>
      <c r="D669" s="55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26.25" customHeight="1">
      <c r="A670" s="53"/>
      <c r="B670" s="53"/>
      <c r="C670" s="53"/>
      <c r="D670" s="55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26.25" customHeight="1">
      <c r="A671" s="53"/>
      <c r="B671" s="53"/>
      <c r="C671" s="53"/>
      <c r="D671" s="55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26.25" customHeight="1">
      <c r="A672" s="53"/>
      <c r="B672" s="53"/>
      <c r="C672" s="53"/>
      <c r="D672" s="55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26.25" customHeight="1">
      <c r="A673" s="53"/>
      <c r="B673" s="53"/>
      <c r="C673" s="53"/>
      <c r="D673" s="55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26.25" customHeight="1">
      <c r="A674" s="53"/>
      <c r="B674" s="53"/>
      <c r="C674" s="53"/>
      <c r="D674" s="55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26.25" customHeight="1">
      <c r="A675" s="53"/>
      <c r="B675" s="53"/>
      <c r="C675" s="53"/>
      <c r="D675" s="55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26.25" customHeight="1">
      <c r="A676" s="53"/>
      <c r="B676" s="53"/>
      <c r="C676" s="53"/>
      <c r="D676" s="55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26.25" customHeight="1">
      <c r="A677" s="53"/>
      <c r="B677" s="53"/>
      <c r="C677" s="53"/>
      <c r="D677" s="55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26.25" customHeight="1">
      <c r="A678" s="53"/>
      <c r="B678" s="53"/>
      <c r="C678" s="53"/>
      <c r="D678" s="55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26.25" customHeight="1">
      <c r="A679" s="53"/>
      <c r="B679" s="53"/>
      <c r="C679" s="53"/>
      <c r="D679" s="55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26.25" customHeight="1">
      <c r="A680" s="53"/>
      <c r="B680" s="53"/>
      <c r="C680" s="53"/>
      <c r="D680" s="55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26.25" customHeight="1">
      <c r="A681" s="53"/>
      <c r="B681" s="53"/>
      <c r="C681" s="53"/>
      <c r="D681" s="55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26.25" customHeight="1">
      <c r="A682" s="53"/>
      <c r="B682" s="53"/>
      <c r="C682" s="53"/>
      <c r="D682" s="55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26.25" customHeight="1">
      <c r="A683" s="53"/>
      <c r="B683" s="53"/>
      <c r="C683" s="53"/>
      <c r="D683" s="55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26.25" customHeight="1">
      <c r="A684" s="53"/>
      <c r="B684" s="53"/>
      <c r="C684" s="53"/>
      <c r="D684" s="55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26.25" customHeight="1">
      <c r="A685" s="53"/>
      <c r="B685" s="53"/>
      <c r="C685" s="53"/>
      <c r="D685" s="55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26.25" customHeight="1">
      <c r="A686" s="53"/>
      <c r="B686" s="53"/>
      <c r="C686" s="53"/>
      <c r="D686" s="55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26.25" customHeight="1">
      <c r="A687" s="53"/>
      <c r="B687" s="53"/>
      <c r="C687" s="53"/>
      <c r="D687" s="55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26.25" customHeight="1">
      <c r="A688" s="53"/>
      <c r="B688" s="53"/>
      <c r="C688" s="53"/>
      <c r="D688" s="55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26.25" customHeight="1">
      <c r="A689" s="53"/>
      <c r="B689" s="53"/>
      <c r="C689" s="53"/>
      <c r="D689" s="55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26.25" customHeight="1">
      <c r="A690" s="53"/>
      <c r="B690" s="53"/>
      <c r="C690" s="53"/>
      <c r="D690" s="55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26.25" customHeight="1">
      <c r="A691" s="53"/>
      <c r="B691" s="53"/>
      <c r="C691" s="53"/>
      <c r="D691" s="55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26.25" customHeight="1">
      <c r="A692" s="53"/>
      <c r="B692" s="53"/>
      <c r="C692" s="53"/>
      <c r="D692" s="55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26.25" customHeight="1">
      <c r="A693" s="53"/>
      <c r="B693" s="53"/>
      <c r="C693" s="53"/>
      <c r="D693" s="55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26.25" customHeight="1">
      <c r="A694" s="53"/>
      <c r="B694" s="53"/>
      <c r="C694" s="53"/>
      <c r="D694" s="55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26.25" customHeight="1">
      <c r="A695" s="53"/>
      <c r="B695" s="53"/>
      <c r="C695" s="53"/>
      <c r="D695" s="55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26.25" customHeight="1">
      <c r="A696" s="53"/>
      <c r="B696" s="53"/>
      <c r="C696" s="53"/>
      <c r="D696" s="55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26.25" customHeight="1">
      <c r="A697" s="53"/>
      <c r="B697" s="53"/>
      <c r="C697" s="53"/>
      <c r="D697" s="55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26.25" customHeight="1">
      <c r="A698" s="53"/>
      <c r="B698" s="53"/>
      <c r="C698" s="53"/>
      <c r="D698" s="55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26.25" customHeight="1">
      <c r="A699" s="53"/>
      <c r="B699" s="53"/>
      <c r="C699" s="53"/>
      <c r="D699" s="55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26.25" customHeight="1">
      <c r="A700" s="53"/>
      <c r="B700" s="53"/>
      <c r="C700" s="53"/>
      <c r="D700" s="55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26.25" customHeight="1">
      <c r="A701" s="53"/>
      <c r="B701" s="53"/>
      <c r="C701" s="53"/>
      <c r="D701" s="55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26.25" customHeight="1">
      <c r="A702" s="53"/>
      <c r="B702" s="53"/>
      <c r="C702" s="53"/>
      <c r="D702" s="55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26.25" customHeight="1">
      <c r="A703" s="53"/>
      <c r="B703" s="53"/>
      <c r="C703" s="53"/>
      <c r="D703" s="55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26.25" customHeight="1">
      <c r="A704" s="53"/>
      <c r="B704" s="53"/>
      <c r="C704" s="53"/>
      <c r="D704" s="55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26.25" customHeight="1">
      <c r="A705" s="53"/>
      <c r="B705" s="53"/>
      <c r="C705" s="53"/>
      <c r="D705" s="55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26.25" customHeight="1">
      <c r="A706" s="53"/>
      <c r="B706" s="53"/>
      <c r="C706" s="53"/>
      <c r="D706" s="55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26.25" customHeight="1">
      <c r="A707" s="53"/>
      <c r="B707" s="53"/>
      <c r="C707" s="53"/>
      <c r="D707" s="55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26.25" customHeight="1">
      <c r="A708" s="53"/>
      <c r="B708" s="53"/>
      <c r="C708" s="53"/>
      <c r="D708" s="55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26.25" customHeight="1">
      <c r="A709" s="53"/>
      <c r="B709" s="53"/>
      <c r="C709" s="53"/>
      <c r="D709" s="55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26.25" customHeight="1">
      <c r="A710" s="53"/>
      <c r="B710" s="53"/>
      <c r="C710" s="53"/>
      <c r="D710" s="55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26.25" customHeight="1">
      <c r="A711" s="53"/>
      <c r="B711" s="53"/>
      <c r="C711" s="53"/>
      <c r="D711" s="55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26.25" customHeight="1">
      <c r="A712" s="53"/>
      <c r="B712" s="53"/>
      <c r="C712" s="53"/>
      <c r="D712" s="55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26.25" customHeight="1">
      <c r="A713" s="53"/>
      <c r="B713" s="53"/>
      <c r="C713" s="53"/>
      <c r="D713" s="55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26.25" customHeight="1">
      <c r="A714" s="53"/>
      <c r="B714" s="53"/>
      <c r="C714" s="53"/>
      <c r="D714" s="55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26.25" customHeight="1">
      <c r="A715" s="53"/>
      <c r="B715" s="53"/>
      <c r="C715" s="53"/>
      <c r="D715" s="55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26.25" customHeight="1">
      <c r="A716" s="53"/>
      <c r="B716" s="53"/>
      <c r="C716" s="53"/>
      <c r="D716" s="55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26.25" customHeight="1">
      <c r="A717" s="53"/>
      <c r="B717" s="53"/>
      <c r="C717" s="53"/>
      <c r="D717" s="55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26.25" customHeight="1">
      <c r="A718" s="53"/>
      <c r="B718" s="53"/>
      <c r="C718" s="53"/>
      <c r="D718" s="55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26.25" customHeight="1">
      <c r="A719" s="53"/>
      <c r="B719" s="53"/>
      <c r="C719" s="53"/>
      <c r="D719" s="55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26.25" customHeight="1">
      <c r="A720" s="53"/>
      <c r="B720" s="53"/>
      <c r="C720" s="53"/>
      <c r="D720" s="55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26.25" customHeight="1">
      <c r="A721" s="53"/>
      <c r="B721" s="53"/>
      <c r="C721" s="53"/>
      <c r="D721" s="55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26.25" customHeight="1">
      <c r="A722" s="53"/>
      <c r="B722" s="53"/>
      <c r="C722" s="53"/>
      <c r="D722" s="55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26.25" customHeight="1">
      <c r="A723" s="53"/>
      <c r="B723" s="53"/>
      <c r="C723" s="53"/>
      <c r="D723" s="55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26.25" customHeight="1">
      <c r="A724" s="53"/>
      <c r="B724" s="53"/>
      <c r="C724" s="53"/>
      <c r="D724" s="55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26.25" customHeight="1">
      <c r="A725" s="53"/>
      <c r="B725" s="53"/>
      <c r="C725" s="53"/>
      <c r="D725" s="55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26.25" customHeight="1">
      <c r="A726" s="53"/>
      <c r="B726" s="53"/>
      <c r="C726" s="53"/>
      <c r="D726" s="55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26.25" customHeight="1">
      <c r="A727" s="53"/>
      <c r="B727" s="53"/>
      <c r="C727" s="53"/>
      <c r="D727" s="55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26.25" customHeight="1">
      <c r="A728" s="53"/>
      <c r="B728" s="53"/>
      <c r="C728" s="53"/>
      <c r="D728" s="55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26.25" customHeight="1">
      <c r="A729" s="53"/>
      <c r="B729" s="53"/>
      <c r="C729" s="53"/>
      <c r="D729" s="55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26.25" customHeight="1">
      <c r="A730" s="53"/>
      <c r="B730" s="53"/>
      <c r="C730" s="53"/>
      <c r="D730" s="55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26.25" customHeight="1">
      <c r="A731" s="53"/>
      <c r="B731" s="53"/>
      <c r="C731" s="53"/>
      <c r="D731" s="55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26.25" customHeight="1">
      <c r="A732" s="53"/>
      <c r="B732" s="53"/>
      <c r="C732" s="53"/>
      <c r="D732" s="55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26.25" customHeight="1">
      <c r="A733" s="53"/>
      <c r="B733" s="53"/>
      <c r="C733" s="53"/>
      <c r="D733" s="55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26.25" customHeight="1">
      <c r="A734" s="53"/>
      <c r="B734" s="53"/>
      <c r="C734" s="53"/>
      <c r="D734" s="55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26.25" customHeight="1">
      <c r="A735" s="53"/>
      <c r="B735" s="53"/>
      <c r="C735" s="53"/>
      <c r="D735" s="55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26.25" customHeight="1">
      <c r="A736" s="53"/>
      <c r="B736" s="53"/>
      <c r="C736" s="53"/>
      <c r="D736" s="55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26.25" customHeight="1">
      <c r="A737" s="53"/>
      <c r="B737" s="53"/>
      <c r="C737" s="53"/>
      <c r="D737" s="55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26.25" customHeight="1">
      <c r="A738" s="53"/>
      <c r="B738" s="53"/>
      <c r="C738" s="53"/>
      <c r="D738" s="55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26.25" customHeight="1">
      <c r="A739" s="53"/>
      <c r="B739" s="53"/>
      <c r="C739" s="53"/>
      <c r="D739" s="55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26.25" customHeight="1">
      <c r="A740" s="53"/>
      <c r="B740" s="53"/>
      <c r="C740" s="53"/>
      <c r="D740" s="55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26.25" customHeight="1">
      <c r="A741" s="53"/>
      <c r="B741" s="53"/>
      <c r="C741" s="53"/>
      <c r="D741" s="55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26.25" customHeight="1">
      <c r="A742" s="53"/>
      <c r="B742" s="53"/>
      <c r="C742" s="53"/>
      <c r="D742" s="55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26.25" customHeight="1">
      <c r="A743" s="53"/>
      <c r="B743" s="53"/>
      <c r="C743" s="53"/>
      <c r="D743" s="55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26.25" customHeight="1">
      <c r="A744" s="53"/>
      <c r="B744" s="53"/>
      <c r="C744" s="53"/>
      <c r="D744" s="55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26.25" customHeight="1">
      <c r="A745" s="53"/>
      <c r="B745" s="53"/>
      <c r="C745" s="53"/>
      <c r="D745" s="55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26.25" customHeight="1">
      <c r="A746" s="53"/>
      <c r="B746" s="53"/>
      <c r="C746" s="53"/>
      <c r="D746" s="55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26.25" customHeight="1">
      <c r="A747" s="53"/>
      <c r="B747" s="53"/>
      <c r="C747" s="53"/>
      <c r="D747" s="55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26.25" customHeight="1">
      <c r="A748" s="53"/>
      <c r="B748" s="53"/>
      <c r="C748" s="53"/>
      <c r="D748" s="55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26.25" customHeight="1">
      <c r="A749" s="53"/>
      <c r="B749" s="53"/>
      <c r="C749" s="53"/>
      <c r="D749" s="55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26.25" customHeight="1">
      <c r="A750" s="53"/>
      <c r="B750" s="53"/>
      <c r="C750" s="53"/>
      <c r="D750" s="55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26.25" customHeight="1">
      <c r="A751" s="53"/>
      <c r="B751" s="53"/>
      <c r="C751" s="53"/>
      <c r="D751" s="55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26.25" customHeight="1">
      <c r="A752" s="53"/>
      <c r="B752" s="53"/>
      <c r="C752" s="53"/>
      <c r="D752" s="55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26.25" customHeight="1">
      <c r="A753" s="53"/>
      <c r="B753" s="53"/>
      <c r="C753" s="53"/>
      <c r="D753" s="55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26.25" customHeight="1">
      <c r="A754" s="53"/>
      <c r="B754" s="53"/>
      <c r="C754" s="53"/>
      <c r="D754" s="55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26.25" customHeight="1">
      <c r="A755" s="53"/>
      <c r="B755" s="53"/>
      <c r="C755" s="53"/>
      <c r="D755" s="55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26.25" customHeight="1">
      <c r="A756" s="53"/>
      <c r="B756" s="53"/>
      <c r="C756" s="53"/>
      <c r="D756" s="55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26.25" customHeight="1">
      <c r="A757" s="53"/>
      <c r="B757" s="53"/>
      <c r="C757" s="53"/>
      <c r="D757" s="55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26.25" customHeight="1">
      <c r="A758" s="53"/>
      <c r="B758" s="53"/>
      <c r="C758" s="53"/>
      <c r="D758" s="55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26.25" customHeight="1">
      <c r="A759" s="53"/>
      <c r="B759" s="53"/>
      <c r="C759" s="53"/>
      <c r="D759" s="55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26.25" customHeight="1">
      <c r="A760" s="53"/>
      <c r="B760" s="53"/>
      <c r="C760" s="53"/>
      <c r="D760" s="55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26.25" customHeight="1">
      <c r="A761" s="53"/>
      <c r="B761" s="53"/>
      <c r="C761" s="53"/>
      <c r="D761" s="55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26.25" customHeight="1">
      <c r="A762" s="53"/>
      <c r="B762" s="53"/>
      <c r="C762" s="53"/>
      <c r="D762" s="55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26.25" customHeight="1">
      <c r="A763" s="53"/>
      <c r="B763" s="53"/>
      <c r="C763" s="53"/>
      <c r="D763" s="55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26.25" customHeight="1">
      <c r="A764" s="53"/>
      <c r="B764" s="53"/>
      <c r="C764" s="53"/>
      <c r="D764" s="55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26.25" customHeight="1">
      <c r="A765" s="53"/>
      <c r="B765" s="53"/>
      <c r="C765" s="53"/>
      <c r="D765" s="55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26.25" customHeight="1">
      <c r="A766" s="53"/>
      <c r="B766" s="53"/>
      <c r="C766" s="53"/>
      <c r="D766" s="55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26.25" customHeight="1">
      <c r="A767" s="53"/>
      <c r="B767" s="53"/>
      <c r="C767" s="53"/>
      <c r="D767" s="55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26.25" customHeight="1">
      <c r="A768" s="53"/>
      <c r="B768" s="53"/>
      <c r="C768" s="53"/>
      <c r="D768" s="55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26.25" customHeight="1">
      <c r="A769" s="53"/>
      <c r="B769" s="53"/>
      <c r="C769" s="53"/>
      <c r="D769" s="55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26.25" customHeight="1">
      <c r="A770" s="53"/>
      <c r="B770" s="53"/>
      <c r="C770" s="53"/>
      <c r="D770" s="55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26.25" customHeight="1">
      <c r="A771" s="53"/>
      <c r="B771" s="53"/>
      <c r="C771" s="53"/>
      <c r="D771" s="55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26.25" customHeight="1">
      <c r="A772" s="53"/>
      <c r="B772" s="53"/>
      <c r="C772" s="53"/>
      <c r="D772" s="55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26.25" customHeight="1">
      <c r="A773" s="53"/>
      <c r="B773" s="53"/>
      <c r="C773" s="53"/>
      <c r="D773" s="55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26.25" customHeight="1">
      <c r="A774" s="53"/>
      <c r="B774" s="53"/>
      <c r="C774" s="53"/>
      <c r="D774" s="55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26.25" customHeight="1">
      <c r="A775" s="53"/>
      <c r="B775" s="53"/>
      <c r="C775" s="53"/>
      <c r="D775" s="55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26.25" customHeight="1">
      <c r="A776" s="53"/>
      <c r="B776" s="53"/>
      <c r="C776" s="53"/>
      <c r="D776" s="55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26.25" customHeight="1">
      <c r="A777" s="53"/>
      <c r="B777" s="53"/>
      <c r="C777" s="53"/>
      <c r="D777" s="55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26.25" customHeight="1">
      <c r="A778" s="53"/>
      <c r="B778" s="53"/>
      <c r="C778" s="53"/>
      <c r="D778" s="55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26.25" customHeight="1">
      <c r="A779" s="53"/>
      <c r="B779" s="53"/>
      <c r="C779" s="53"/>
      <c r="D779" s="55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26.25" customHeight="1">
      <c r="A780" s="53"/>
      <c r="B780" s="53"/>
      <c r="C780" s="53"/>
      <c r="D780" s="55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26.25" customHeight="1">
      <c r="A781" s="53"/>
      <c r="B781" s="53"/>
      <c r="C781" s="53"/>
      <c r="D781" s="55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26.25" customHeight="1">
      <c r="A782" s="53"/>
      <c r="B782" s="53"/>
      <c r="C782" s="53"/>
      <c r="D782" s="55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26.25" customHeight="1">
      <c r="A783" s="53"/>
      <c r="B783" s="53"/>
      <c r="C783" s="53"/>
      <c r="D783" s="55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26.25" customHeight="1">
      <c r="A784" s="53"/>
      <c r="B784" s="53"/>
      <c r="C784" s="53"/>
      <c r="D784" s="55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26.25" customHeight="1">
      <c r="A785" s="53"/>
      <c r="B785" s="53"/>
      <c r="C785" s="53"/>
      <c r="D785" s="55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26.25" customHeight="1">
      <c r="A786" s="53"/>
      <c r="B786" s="53"/>
      <c r="C786" s="53"/>
      <c r="D786" s="55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26.25" customHeight="1">
      <c r="A787" s="53"/>
      <c r="B787" s="53"/>
      <c r="C787" s="53"/>
      <c r="D787" s="55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26.25" customHeight="1">
      <c r="A788" s="53"/>
      <c r="B788" s="53"/>
      <c r="C788" s="53"/>
      <c r="D788" s="55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26.25" customHeight="1">
      <c r="A789" s="53"/>
      <c r="B789" s="53"/>
      <c r="C789" s="53"/>
      <c r="D789" s="55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26.25" customHeight="1">
      <c r="A790" s="53"/>
      <c r="B790" s="53"/>
      <c r="C790" s="53"/>
      <c r="D790" s="55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26.25" customHeight="1">
      <c r="A791" s="53"/>
      <c r="B791" s="53"/>
      <c r="C791" s="53"/>
      <c r="D791" s="55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26.25" customHeight="1">
      <c r="A792" s="53"/>
      <c r="B792" s="53"/>
      <c r="C792" s="53"/>
      <c r="D792" s="55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26.25" customHeight="1">
      <c r="A793" s="53"/>
      <c r="B793" s="53"/>
      <c r="C793" s="53"/>
      <c r="D793" s="55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26.25" customHeight="1">
      <c r="A794" s="53"/>
      <c r="B794" s="53"/>
      <c r="C794" s="53"/>
      <c r="D794" s="55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26.25" customHeight="1">
      <c r="A795" s="53"/>
      <c r="B795" s="53"/>
      <c r="C795" s="53"/>
      <c r="D795" s="55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26.25" customHeight="1">
      <c r="A796" s="53"/>
      <c r="B796" s="53"/>
      <c r="C796" s="53"/>
      <c r="D796" s="55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26.25" customHeight="1">
      <c r="A797" s="53"/>
      <c r="B797" s="53"/>
      <c r="C797" s="53"/>
      <c r="D797" s="55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26.25" customHeight="1">
      <c r="A798" s="53"/>
      <c r="B798" s="53"/>
      <c r="C798" s="53"/>
      <c r="D798" s="55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26.25" customHeight="1">
      <c r="A799" s="53"/>
      <c r="B799" s="53"/>
      <c r="C799" s="53"/>
      <c r="D799" s="55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26.25" customHeight="1">
      <c r="A800" s="53"/>
      <c r="B800" s="53"/>
      <c r="C800" s="53"/>
      <c r="D800" s="55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26.25" customHeight="1">
      <c r="A801" s="53"/>
      <c r="B801" s="53"/>
      <c r="C801" s="53"/>
      <c r="D801" s="55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26.25" customHeight="1">
      <c r="A802" s="53"/>
      <c r="B802" s="53"/>
      <c r="C802" s="53"/>
      <c r="D802" s="55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26.25" customHeight="1">
      <c r="A803" s="53"/>
      <c r="B803" s="53"/>
      <c r="C803" s="53"/>
      <c r="D803" s="55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26.25" customHeight="1">
      <c r="A804" s="53"/>
      <c r="B804" s="53"/>
      <c r="C804" s="53"/>
      <c r="D804" s="55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26.25" customHeight="1">
      <c r="A805" s="53"/>
      <c r="B805" s="53"/>
      <c r="C805" s="53"/>
      <c r="D805" s="55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26.25" customHeight="1">
      <c r="A806" s="53"/>
      <c r="B806" s="53"/>
      <c r="C806" s="53"/>
      <c r="D806" s="55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26.25" customHeight="1">
      <c r="A807" s="53"/>
      <c r="B807" s="53"/>
      <c r="C807" s="53"/>
      <c r="D807" s="55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26.25" customHeight="1">
      <c r="A808" s="53"/>
      <c r="B808" s="53"/>
      <c r="C808" s="53"/>
      <c r="D808" s="55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26.25" customHeight="1">
      <c r="A809" s="53"/>
      <c r="B809" s="53"/>
      <c r="C809" s="53"/>
      <c r="D809" s="55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26.25" customHeight="1">
      <c r="A810" s="53"/>
      <c r="B810" s="53"/>
      <c r="C810" s="53"/>
      <c r="D810" s="55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26.25" customHeight="1">
      <c r="A811" s="53"/>
      <c r="B811" s="53"/>
      <c r="C811" s="53"/>
      <c r="D811" s="55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26.25" customHeight="1">
      <c r="A812" s="53"/>
      <c r="B812" s="53"/>
      <c r="C812" s="53"/>
      <c r="D812" s="55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26.25" customHeight="1">
      <c r="A813" s="53"/>
      <c r="B813" s="53"/>
      <c r="C813" s="53"/>
      <c r="D813" s="55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26.25" customHeight="1">
      <c r="A814" s="53"/>
      <c r="B814" s="53"/>
      <c r="C814" s="53"/>
      <c r="D814" s="55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26.25" customHeight="1">
      <c r="A815" s="53"/>
      <c r="B815" s="53"/>
      <c r="C815" s="53"/>
      <c r="D815" s="55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26.25" customHeight="1">
      <c r="A816" s="53"/>
      <c r="B816" s="53"/>
      <c r="C816" s="53"/>
      <c r="D816" s="55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26.25" customHeight="1">
      <c r="A817" s="53"/>
      <c r="B817" s="53"/>
      <c r="C817" s="53"/>
      <c r="D817" s="55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26.25" customHeight="1">
      <c r="A818" s="53"/>
      <c r="B818" s="53"/>
      <c r="C818" s="53"/>
      <c r="D818" s="55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26.25" customHeight="1">
      <c r="A819" s="53"/>
      <c r="B819" s="53"/>
      <c r="C819" s="53"/>
      <c r="D819" s="55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26.25" customHeight="1">
      <c r="A820" s="53"/>
      <c r="B820" s="53"/>
      <c r="C820" s="53"/>
      <c r="D820" s="55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26.25" customHeight="1">
      <c r="A821" s="53"/>
      <c r="B821" s="53"/>
      <c r="C821" s="53"/>
      <c r="D821" s="55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26.25" customHeight="1">
      <c r="A822" s="53"/>
      <c r="B822" s="53"/>
      <c r="C822" s="53"/>
      <c r="D822" s="55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26.25" customHeight="1">
      <c r="A823" s="53"/>
      <c r="B823" s="53"/>
      <c r="C823" s="53"/>
      <c r="D823" s="55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26.25" customHeight="1">
      <c r="A824" s="53"/>
      <c r="B824" s="53"/>
      <c r="C824" s="53"/>
      <c r="D824" s="55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26.25" customHeight="1">
      <c r="A825" s="53"/>
      <c r="B825" s="53"/>
      <c r="C825" s="53"/>
      <c r="D825" s="55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26.25" customHeight="1">
      <c r="A826" s="53"/>
      <c r="B826" s="53"/>
      <c r="C826" s="53"/>
      <c r="D826" s="55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26.25" customHeight="1">
      <c r="A827" s="53"/>
      <c r="B827" s="53"/>
      <c r="C827" s="53"/>
      <c r="D827" s="55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26.25" customHeight="1">
      <c r="A828" s="53"/>
      <c r="B828" s="53"/>
      <c r="C828" s="53"/>
      <c r="D828" s="55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26.25" customHeight="1">
      <c r="A829" s="53"/>
      <c r="B829" s="53"/>
      <c r="C829" s="53"/>
      <c r="D829" s="55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26.25" customHeight="1">
      <c r="A830" s="53"/>
      <c r="B830" s="53"/>
      <c r="C830" s="53"/>
      <c r="D830" s="55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26.25" customHeight="1">
      <c r="A831" s="53"/>
      <c r="B831" s="53"/>
      <c r="C831" s="53"/>
      <c r="D831" s="55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26.25" customHeight="1">
      <c r="A832" s="53"/>
      <c r="B832" s="53"/>
      <c r="C832" s="53"/>
      <c r="D832" s="55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26.25" customHeight="1">
      <c r="A833" s="53"/>
      <c r="B833" s="53"/>
      <c r="C833" s="53"/>
      <c r="D833" s="55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26.25" customHeight="1">
      <c r="A834" s="53"/>
      <c r="B834" s="53"/>
      <c r="C834" s="53"/>
      <c r="D834" s="55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26.25" customHeight="1">
      <c r="A835" s="53"/>
      <c r="B835" s="53"/>
      <c r="C835" s="53"/>
      <c r="D835" s="55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26.25" customHeight="1">
      <c r="A836" s="53"/>
      <c r="B836" s="53"/>
      <c r="C836" s="53"/>
      <c r="D836" s="55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26.25" customHeight="1">
      <c r="A837" s="53"/>
      <c r="B837" s="53"/>
      <c r="C837" s="53"/>
      <c r="D837" s="55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26.25" customHeight="1">
      <c r="A838" s="53"/>
      <c r="B838" s="53"/>
      <c r="C838" s="53"/>
      <c r="D838" s="55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26.25" customHeight="1">
      <c r="A839" s="53"/>
      <c r="B839" s="53"/>
      <c r="C839" s="53"/>
      <c r="D839" s="55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26.25" customHeight="1">
      <c r="A840" s="53"/>
      <c r="B840" s="53"/>
      <c r="C840" s="53"/>
      <c r="D840" s="55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26.25" customHeight="1">
      <c r="A841" s="53"/>
      <c r="B841" s="53"/>
      <c r="C841" s="53"/>
      <c r="D841" s="55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26.25" customHeight="1">
      <c r="A842" s="53"/>
      <c r="B842" s="53"/>
      <c r="C842" s="53"/>
      <c r="D842" s="55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26.25" customHeight="1">
      <c r="A843" s="53"/>
      <c r="B843" s="53"/>
      <c r="C843" s="53"/>
      <c r="D843" s="55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26.25" customHeight="1">
      <c r="A844" s="53"/>
      <c r="B844" s="53"/>
      <c r="C844" s="53"/>
      <c r="D844" s="55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26.25" customHeight="1">
      <c r="A845" s="53"/>
      <c r="B845" s="53"/>
      <c r="C845" s="53"/>
      <c r="D845" s="55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26.25" customHeight="1">
      <c r="A846" s="53"/>
      <c r="B846" s="53"/>
      <c r="C846" s="53"/>
      <c r="D846" s="55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26.25" customHeight="1">
      <c r="A847" s="53"/>
      <c r="B847" s="53"/>
      <c r="C847" s="53"/>
      <c r="D847" s="55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26.25" customHeight="1">
      <c r="A848" s="53"/>
      <c r="B848" s="53"/>
      <c r="C848" s="53"/>
      <c r="D848" s="55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26.25" customHeight="1">
      <c r="A849" s="53"/>
      <c r="B849" s="53"/>
      <c r="C849" s="53"/>
      <c r="D849" s="55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26.25" customHeight="1">
      <c r="A850" s="53"/>
      <c r="B850" s="53"/>
      <c r="C850" s="53"/>
      <c r="D850" s="55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26.25" customHeight="1">
      <c r="A851" s="53"/>
      <c r="B851" s="53"/>
      <c r="C851" s="53"/>
      <c r="D851" s="55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26.25" customHeight="1">
      <c r="A852" s="53"/>
      <c r="B852" s="53"/>
      <c r="C852" s="53"/>
      <c r="D852" s="55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26.25" customHeight="1">
      <c r="A853" s="53"/>
      <c r="B853" s="53"/>
      <c r="C853" s="53"/>
      <c r="D853" s="55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26.25" customHeight="1">
      <c r="A854" s="53"/>
      <c r="B854" s="53"/>
      <c r="C854" s="53"/>
      <c r="D854" s="55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26.25" customHeight="1">
      <c r="A855" s="53"/>
      <c r="B855" s="53"/>
      <c r="C855" s="53"/>
      <c r="D855" s="55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26.25" customHeight="1">
      <c r="A856" s="53"/>
      <c r="B856" s="53"/>
      <c r="C856" s="53"/>
      <c r="D856" s="55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26.25" customHeight="1">
      <c r="A857" s="53"/>
      <c r="B857" s="53"/>
      <c r="C857" s="53"/>
      <c r="D857" s="55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26.25" customHeight="1">
      <c r="A858" s="53"/>
      <c r="B858" s="53"/>
      <c r="C858" s="53"/>
      <c r="D858" s="55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26.25" customHeight="1">
      <c r="A859" s="53"/>
      <c r="B859" s="53"/>
      <c r="C859" s="53"/>
      <c r="D859" s="55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26.25" customHeight="1">
      <c r="A860" s="53"/>
      <c r="B860" s="53"/>
      <c r="C860" s="53"/>
      <c r="D860" s="55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26.25" customHeight="1">
      <c r="A861" s="53"/>
      <c r="B861" s="53"/>
      <c r="C861" s="53"/>
      <c r="D861" s="55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26.25" customHeight="1">
      <c r="A862" s="53"/>
      <c r="B862" s="53"/>
      <c r="C862" s="53"/>
      <c r="D862" s="55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26.25" customHeight="1">
      <c r="A863" s="53"/>
      <c r="B863" s="53"/>
      <c r="C863" s="53"/>
      <c r="D863" s="55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26.25" customHeight="1">
      <c r="A864" s="53"/>
      <c r="B864" s="53"/>
      <c r="C864" s="53"/>
      <c r="D864" s="55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26.25" customHeight="1">
      <c r="A865" s="53"/>
      <c r="B865" s="53"/>
      <c r="C865" s="53"/>
      <c r="D865" s="55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26.25" customHeight="1">
      <c r="A866" s="53"/>
      <c r="B866" s="53"/>
      <c r="C866" s="53"/>
      <c r="D866" s="55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26.25" customHeight="1">
      <c r="A867" s="53"/>
      <c r="B867" s="53"/>
      <c r="C867" s="53"/>
      <c r="D867" s="55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26.25" customHeight="1">
      <c r="A868" s="53"/>
      <c r="B868" s="53"/>
      <c r="C868" s="53"/>
      <c r="D868" s="55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26.25" customHeight="1">
      <c r="A869" s="53"/>
      <c r="B869" s="53"/>
      <c r="C869" s="53"/>
      <c r="D869" s="55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26.25" customHeight="1">
      <c r="A870" s="53"/>
      <c r="B870" s="53"/>
      <c r="C870" s="53"/>
      <c r="D870" s="55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26.25" customHeight="1">
      <c r="A871" s="53"/>
      <c r="B871" s="53"/>
      <c r="C871" s="53"/>
      <c r="D871" s="55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26.25" customHeight="1">
      <c r="A872" s="53"/>
      <c r="B872" s="53"/>
      <c r="C872" s="53"/>
      <c r="D872" s="55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26.25" customHeight="1">
      <c r="A873" s="53"/>
      <c r="B873" s="53"/>
      <c r="C873" s="53"/>
      <c r="D873" s="55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26.25" customHeight="1">
      <c r="A874" s="53"/>
      <c r="B874" s="53"/>
      <c r="C874" s="53"/>
      <c r="D874" s="55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26.25" customHeight="1">
      <c r="A875" s="53"/>
      <c r="B875" s="53"/>
      <c r="C875" s="53"/>
      <c r="D875" s="55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26.25" customHeight="1">
      <c r="A876" s="53"/>
      <c r="B876" s="53"/>
      <c r="C876" s="53"/>
      <c r="D876" s="55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26.25" customHeight="1">
      <c r="A877" s="53"/>
      <c r="B877" s="53"/>
      <c r="C877" s="53"/>
      <c r="D877" s="55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26.25" customHeight="1">
      <c r="A878" s="53"/>
      <c r="B878" s="53"/>
      <c r="C878" s="53"/>
      <c r="D878" s="55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26.25" customHeight="1">
      <c r="A879" s="53"/>
      <c r="B879" s="53"/>
      <c r="C879" s="53"/>
      <c r="D879" s="55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26.25" customHeight="1">
      <c r="A880" s="53"/>
      <c r="B880" s="53"/>
      <c r="C880" s="53"/>
      <c r="D880" s="55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26.25" customHeight="1">
      <c r="A881" s="53"/>
      <c r="B881" s="53"/>
      <c r="C881" s="53"/>
      <c r="D881" s="55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26.25" customHeight="1">
      <c r="A882" s="53"/>
      <c r="B882" s="53"/>
      <c r="C882" s="53"/>
      <c r="D882" s="55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26.25" customHeight="1">
      <c r="A883" s="53"/>
      <c r="B883" s="53"/>
      <c r="C883" s="53"/>
      <c r="D883" s="55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26.25" customHeight="1">
      <c r="A884" s="53"/>
      <c r="B884" s="53"/>
      <c r="C884" s="53"/>
      <c r="D884" s="55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26.25" customHeight="1">
      <c r="A885" s="53"/>
      <c r="B885" s="53"/>
      <c r="C885" s="53"/>
      <c r="D885" s="55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26.25" customHeight="1">
      <c r="A886" s="53"/>
      <c r="B886" s="53"/>
      <c r="C886" s="53"/>
      <c r="D886" s="55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26.25" customHeight="1">
      <c r="A887" s="53"/>
      <c r="B887" s="53"/>
      <c r="C887" s="53"/>
      <c r="D887" s="55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26.25" customHeight="1">
      <c r="A888" s="53"/>
      <c r="B888" s="53"/>
      <c r="C888" s="53"/>
      <c r="D888" s="55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26.25" customHeight="1">
      <c r="A889" s="53"/>
      <c r="B889" s="53"/>
      <c r="C889" s="53"/>
      <c r="D889" s="55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26.25" customHeight="1">
      <c r="A890" s="53"/>
      <c r="B890" s="53"/>
      <c r="C890" s="53"/>
      <c r="D890" s="55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26.25" customHeight="1">
      <c r="A891" s="53"/>
      <c r="B891" s="53"/>
      <c r="C891" s="53"/>
      <c r="D891" s="55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26.25" customHeight="1">
      <c r="A892" s="53"/>
      <c r="B892" s="53"/>
      <c r="C892" s="53"/>
      <c r="D892" s="55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26.25" customHeight="1">
      <c r="A893" s="53"/>
      <c r="B893" s="53"/>
      <c r="C893" s="53"/>
      <c r="D893" s="55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26.25" customHeight="1">
      <c r="A894" s="53"/>
      <c r="B894" s="53"/>
      <c r="C894" s="53"/>
      <c r="D894" s="55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26.25" customHeight="1">
      <c r="A895" s="53"/>
      <c r="B895" s="53"/>
      <c r="C895" s="53"/>
      <c r="D895" s="55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26.25" customHeight="1">
      <c r="A896" s="53"/>
      <c r="B896" s="53"/>
      <c r="C896" s="53"/>
      <c r="D896" s="55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26.25" customHeight="1">
      <c r="A897" s="53"/>
      <c r="B897" s="53"/>
      <c r="C897" s="53"/>
      <c r="D897" s="55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26.25" customHeight="1">
      <c r="A898" s="53"/>
      <c r="B898" s="53"/>
      <c r="C898" s="53"/>
      <c r="D898" s="55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26.25" customHeight="1">
      <c r="A899" s="53"/>
      <c r="B899" s="53"/>
      <c r="C899" s="53"/>
      <c r="D899" s="55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26.25" customHeight="1">
      <c r="A900" s="53"/>
      <c r="B900" s="53"/>
      <c r="C900" s="53"/>
      <c r="D900" s="55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26.25" customHeight="1">
      <c r="A901" s="53"/>
      <c r="B901" s="53"/>
      <c r="C901" s="53"/>
      <c r="D901" s="55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26.25" customHeight="1">
      <c r="A902" s="53"/>
      <c r="B902" s="53"/>
      <c r="C902" s="53"/>
      <c r="D902" s="55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26.25" customHeight="1">
      <c r="A903" s="53"/>
      <c r="B903" s="53"/>
      <c r="C903" s="53"/>
      <c r="D903" s="55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26.25" customHeight="1">
      <c r="A904" s="53"/>
      <c r="B904" s="53"/>
      <c r="C904" s="53"/>
      <c r="D904" s="55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26.25" customHeight="1">
      <c r="A905" s="53"/>
      <c r="B905" s="53"/>
      <c r="C905" s="53"/>
      <c r="D905" s="55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26.25" customHeight="1">
      <c r="A906" s="53"/>
      <c r="B906" s="53"/>
      <c r="C906" s="53"/>
      <c r="D906" s="55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26.25" customHeight="1">
      <c r="A907" s="53"/>
      <c r="B907" s="53"/>
      <c r="C907" s="53"/>
      <c r="D907" s="55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26.25" customHeight="1">
      <c r="A908" s="53"/>
      <c r="B908" s="53"/>
      <c r="C908" s="53"/>
      <c r="D908" s="55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26.25" customHeight="1">
      <c r="A909" s="53"/>
      <c r="B909" s="53"/>
      <c r="C909" s="53"/>
      <c r="D909" s="55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26.25" customHeight="1">
      <c r="A910" s="53"/>
      <c r="B910" s="53"/>
      <c r="C910" s="53"/>
      <c r="D910" s="55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26.25" customHeight="1">
      <c r="A911" s="53"/>
      <c r="B911" s="53"/>
      <c r="C911" s="53"/>
      <c r="D911" s="55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26.25" customHeight="1">
      <c r="A912" s="53"/>
      <c r="B912" s="53"/>
      <c r="C912" s="53"/>
      <c r="D912" s="55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26.25" customHeight="1">
      <c r="A913" s="53"/>
      <c r="B913" s="53"/>
      <c r="C913" s="53"/>
      <c r="D913" s="55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26.25" customHeight="1">
      <c r="A914" s="53"/>
      <c r="B914" s="53"/>
      <c r="C914" s="53"/>
      <c r="D914" s="55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26.25" customHeight="1">
      <c r="A915" s="53"/>
      <c r="B915" s="53"/>
      <c r="C915" s="53"/>
      <c r="D915" s="55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26.25" customHeight="1">
      <c r="A916" s="53"/>
      <c r="B916" s="53"/>
      <c r="C916" s="53"/>
      <c r="D916" s="55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26.25" customHeight="1">
      <c r="A917" s="53"/>
      <c r="B917" s="53"/>
      <c r="C917" s="53"/>
      <c r="D917" s="55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26.25" customHeight="1">
      <c r="A918" s="53"/>
      <c r="B918" s="53"/>
      <c r="C918" s="53"/>
      <c r="D918" s="55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26.25" customHeight="1">
      <c r="A919" s="53"/>
      <c r="B919" s="53"/>
      <c r="C919" s="53"/>
      <c r="D919" s="55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26.25" customHeight="1">
      <c r="A920" s="53"/>
      <c r="B920" s="53"/>
      <c r="C920" s="53"/>
      <c r="D920" s="55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26.25" customHeight="1">
      <c r="A921" s="53"/>
      <c r="B921" s="53"/>
      <c r="C921" s="53"/>
      <c r="D921" s="55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26.25" customHeight="1">
      <c r="A922" s="53"/>
      <c r="B922" s="53"/>
      <c r="C922" s="53"/>
      <c r="D922" s="55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26.25" customHeight="1">
      <c r="A923" s="53"/>
      <c r="B923" s="53"/>
      <c r="C923" s="53"/>
      <c r="D923" s="55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26.25" customHeight="1">
      <c r="A924" s="53"/>
      <c r="B924" s="53"/>
      <c r="C924" s="53"/>
      <c r="D924" s="55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26.25" customHeight="1">
      <c r="A925" s="53"/>
      <c r="B925" s="53"/>
      <c r="C925" s="53"/>
      <c r="D925" s="55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26.25" customHeight="1">
      <c r="A926" s="53"/>
      <c r="B926" s="53"/>
      <c r="C926" s="53"/>
      <c r="D926" s="55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26.25" customHeight="1">
      <c r="A927" s="53"/>
      <c r="B927" s="53"/>
      <c r="C927" s="53"/>
      <c r="D927" s="55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26.25" customHeight="1">
      <c r="A928" s="53"/>
      <c r="B928" s="53"/>
      <c r="C928" s="53"/>
      <c r="D928" s="55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26.25" customHeight="1">
      <c r="A929" s="53"/>
      <c r="B929" s="53"/>
      <c r="C929" s="53"/>
      <c r="D929" s="55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26.25" customHeight="1">
      <c r="A930" s="53"/>
      <c r="B930" s="53"/>
      <c r="C930" s="53"/>
      <c r="D930" s="55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26.25" customHeight="1">
      <c r="A931" s="53"/>
      <c r="B931" s="53"/>
      <c r="C931" s="53"/>
      <c r="D931" s="55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26.25" customHeight="1">
      <c r="A932" s="53"/>
      <c r="B932" s="53"/>
      <c r="C932" s="53"/>
      <c r="D932" s="55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26.25" customHeight="1">
      <c r="A933" s="53"/>
      <c r="B933" s="53"/>
      <c r="C933" s="53"/>
      <c r="D933" s="55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26.25" customHeight="1">
      <c r="A934" s="53"/>
      <c r="B934" s="53"/>
      <c r="C934" s="53"/>
      <c r="D934" s="55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26.25" customHeight="1">
      <c r="A935" s="53"/>
      <c r="B935" s="53"/>
      <c r="C935" s="53"/>
      <c r="D935" s="55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26.25" customHeight="1">
      <c r="A936" s="53"/>
      <c r="B936" s="53"/>
      <c r="C936" s="53"/>
      <c r="D936" s="55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26.25" customHeight="1">
      <c r="A937" s="53"/>
      <c r="B937" s="53"/>
      <c r="C937" s="53"/>
      <c r="D937" s="55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26.25" customHeight="1">
      <c r="A938" s="53"/>
      <c r="B938" s="53"/>
      <c r="C938" s="53"/>
      <c r="D938" s="55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26.25" customHeight="1">
      <c r="A939" s="53"/>
      <c r="B939" s="53"/>
      <c r="C939" s="53"/>
      <c r="D939" s="55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26.25" customHeight="1">
      <c r="A940" s="53"/>
      <c r="B940" s="53"/>
      <c r="C940" s="53"/>
      <c r="D940" s="55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26.25" customHeight="1">
      <c r="A941" s="53"/>
      <c r="B941" s="53"/>
      <c r="C941" s="53"/>
      <c r="D941" s="55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26.25" customHeight="1">
      <c r="A942" s="53"/>
      <c r="B942" s="53"/>
      <c r="C942" s="53"/>
      <c r="D942" s="55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26.25" customHeight="1">
      <c r="A943" s="53"/>
      <c r="B943" s="53"/>
      <c r="C943" s="53"/>
      <c r="D943" s="55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26.25" customHeight="1">
      <c r="A944" s="53"/>
      <c r="B944" s="53"/>
      <c r="C944" s="53"/>
      <c r="D944" s="55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26.25" customHeight="1">
      <c r="A945" s="53"/>
      <c r="B945" s="53"/>
      <c r="C945" s="53"/>
      <c r="D945" s="55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26.25" customHeight="1">
      <c r="A946" s="53"/>
      <c r="B946" s="53"/>
      <c r="C946" s="53"/>
      <c r="D946" s="55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26.25" customHeight="1">
      <c r="A947" s="53"/>
      <c r="B947" s="53"/>
      <c r="C947" s="53"/>
      <c r="D947" s="55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26.25" customHeight="1">
      <c r="A948" s="53"/>
      <c r="B948" s="53"/>
      <c r="C948" s="53"/>
      <c r="D948" s="55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26.25" customHeight="1">
      <c r="A949" s="53"/>
      <c r="B949" s="53"/>
      <c r="C949" s="53"/>
      <c r="D949" s="55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26.25" customHeight="1">
      <c r="A950" s="53"/>
      <c r="B950" s="53"/>
      <c r="C950" s="53"/>
      <c r="D950" s="55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26.25" customHeight="1">
      <c r="A951" s="53"/>
      <c r="B951" s="53"/>
      <c r="C951" s="53"/>
      <c r="D951" s="55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26.25" customHeight="1">
      <c r="A952" s="53"/>
      <c r="B952" s="53"/>
      <c r="C952" s="53"/>
      <c r="D952" s="55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26.25" customHeight="1">
      <c r="A953" s="53"/>
      <c r="B953" s="53"/>
      <c r="C953" s="53"/>
      <c r="D953" s="55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26.25" customHeight="1">
      <c r="A954" s="53"/>
      <c r="B954" s="53"/>
      <c r="C954" s="53"/>
      <c r="D954" s="55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26.25" customHeight="1">
      <c r="A955" s="53"/>
      <c r="B955" s="53"/>
      <c r="C955" s="53"/>
      <c r="D955" s="55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26.25" customHeight="1">
      <c r="A956" s="53"/>
      <c r="B956" s="53"/>
      <c r="C956" s="53"/>
      <c r="D956" s="55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26.25" customHeight="1">
      <c r="A957" s="53"/>
      <c r="B957" s="53"/>
      <c r="C957" s="53"/>
      <c r="D957" s="55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26.25" customHeight="1">
      <c r="A958" s="53"/>
      <c r="B958" s="53"/>
      <c r="C958" s="53"/>
      <c r="D958" s="55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26.25" customHeight="1">
      <c r="A959" s="53"/>
      <c r="B959" s="53"/>
      <c r="C959" s="53"/>
      <c r="D959" s="55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26.25" customHeight="1">
      <c r="A960" s="53"/>
      <c r="B960" s="53"/>
      <c r="C960" s="53"/>
      <c r="D960" s="55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26.25" customHeight="1">
      <c r="A961" s="53"/>
      <c r="B961" s="53"/>
      <c r="C961" s="53"/>
      <c r="D961" s="55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26.25" customHeight="1">
      <c r="A962" s="53"/>
      <c r="B962" s="53"/>
      <c r="C962" s="53"/>
      <c r="D962" s="55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26.25" customHeight="1">
      <c r="A963" s="53"/>
      <c r="B963" s="53"/>
      <c r="C963" s="53"/>
      <c r="D963" s="55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26.25" customHeight="1">
      <c r="A964" s="53"/>
      <c r="B964" s="53"/>
      <c r="C964" s="53"/>
      <c r="D964" s="55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26.25" customHeight="1">
      <c r="A965" s="53"/>
      <c r="B965" s="53"/>
      <c r="C965" s="53"/>
      <c r="D965" s="55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26.25" customHeight="1">
      <c r="A966" s="53"/>
      <c r="B966" s="53"/>
      <c r="C966" s="53"/>
      <c r="D966" s="55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26.25" customHeight="1">
      <c r="A967" s="53"/>
      <c r="B967" s="53"/>
      <c r="C967" s="53"/>
      <c r="D967" s="55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26.25" customHeight="1">
      <c r="A968" s="53"/>
      <c r="B968" s="53"/>
      <c r="C968" s="53"/>
      <c r="D968" s="55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26.25" customHeight="1">
      <c r="A969" s="53"/>
      <c r="B969" s="53"/>
      <c r="C969" s="53"/>
      <c r="D969" s="55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26.25" customHeight="1">
      <c r="A970" s="53"/>
      <c r="B970" s="53"/>
      <c r="C970" s="53"/>
      <c r="D970" s="55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26.25" customHeight="1">
      <c r="A971" s="53"/>
      <c r="B971" s="53"/>
      <c r="C971" s="53"/>
      <c r="D971" s="55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26.25" customHeight="1">
      <c r="A972" s="53"/>
      <c r="B972" s="53"/>
      <c r="C972" s="53"/>
      <c r="D972" s="55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26.25" customHeight="1">
      <c r="A973" s="53"/>
      <c r="B973" s="53"/>
      <c r="C973" s="53"/>
      <c r="D973" s="55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26.25" customHeight="1">
      <c r="A974" s="53"/>
      <c r="B974" s="53"/>
      <c r="C974" s="53"/>
      <c r="D974" s="55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26.25" customHeight="1">
      <c r="A975" s="53"/>
      <c r="B975" s="53"/>
      <c r="C975" s="53"/>
      <c r="D975" s="55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26.25" customHeight="1">
      <c r="A976" s="53"/>
      <c r="B976" s="53"/>
      <c r="C976" s="53"/>
      <c r="D976" s="55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26.25" customHeight="1">
      <c r="A977" s="53"/>
      <c r="B977" s="53"/>
      <c r="C977" s="53"/>
      <c r="D977" s="55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26.25" customHeight="1">
      <c r="A978" s="53"/>
      <c r="B978" s="53"/>
      <c r="C978" s="53"/>
      <c r="D978" s="55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26.25" customHeight="1">
      <c r="A979" s="53"/>
      <c r="B979" s="53"/>
      <c r="C979" s="53"/>
      <c r="D979" s="55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26.25" customHeight="1">
      <c r="A980" s="53"/>
      <c r="B980" s="53"/>
      <c r="C980" s="53"/>
      <c r="D980" s="55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26.25" customHeight="1">
      <c r="A981" s="53"/>
      <c r="B981" s="53"/>
      <c r="C981" s="53"/>
      <c r="D981" s="55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26.25" customHeight="1">
      <c r="A982" s="53"/>
      <c r="B982" s="53"/>
      <c r="C982" s="53"/>
      <c r="D982" s="55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26.25" customHeight="1">
      <c r="A983" s="53"/>
      <c r="B983" s="53"/>
      <c r="C983" s="53"/>
      <c r="D983" s="55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26.25" customHeight="1">
      <c r="A984" s="53"/>
      <c r="B984" s="53"/>
      <c r="C984" s="53"/>
      <c r="D984" s="55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26.25" customHeight="1">
      <c r="A985" s="53"/>
      <c r="B985" s="53"/>
      <c r="C985" s="53"/>
      <c r="D985" s="55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26.25" customHeight="1">
      <c r="A986" s="53"/>
      <c r="B986" s="53"/>
      <c r="C986" s="53"/>
      <c r="D986" s="55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26.25" customHeight="1">
      <c r="A987" s="53"/>
      <c r="B987" s="53"/>
      <c r="C987" s="53"/>
      <c r="D987" s="55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26.25" customHeight="1">
      <c r="A988" s="53"/>
      <c r="B988" s="53"/>
      <c r="C988" s="53"/>
      <c r="D988" s="55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26.25" customHeight="1">
      <c r="A989" s="53"/>
      <c r="B989" s="53"/>
      <c r="C989" s="53"/>
      <c r="D989" s="55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26.25" customHeight="1">
      <c r="A990" s="53"/>
      <c r="B990" s="53"/>
      <c r="C990" s="53"/>
      <c r="D990" s="55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26.25" customHeight="1">
      <c r="A991" s="53"/>
      <c r="B991" s="53"/>
      <c r="C991" s="53"/>
      <c r="D991" s="55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26.25" customHeight="1">
      <c r="A992" s="53"/>
      <c r="B992" s="53"/>
      <c r="C992" s="53"/>
      <c r="D992" s="55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26.25" customHeight="1">
      <c r="A993" s="53"/>
      <c r="B993" s="53"/>
      <c r="C993" s="53"/>
      <c r="D993" s="55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26.25" customHeight="1">
      <c r="A994" s="53"/>
      <c r="B994" s="53"/>
      <c r="C994" s="53"/>
      <c r="D994" s="55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26.25" customHeight="1">
      <c r="A995" s="53"/>
      <c r="B995" s="53"/>
      <c r="C995" s="53"/>
      <c r="D995" s="55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26.25" customHeight="1">
      <c r="A996" s="53"/>
      <c r="B996" s="53"/>
      <c r="C996" s="53"/>
      <c r="D996" s="55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26.25" customHeight="1">
      <c r="A997" s="53"/>
      <c r="B997" s="53"/>
      <c r="C997" s="53"/>
      <c r="D997" s="55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26.25" customHeight="1">
      <c r="A998" s="53"/>
      <c r="B998" s="53"/>
      <c r="C998" s="53"/>
      <c r="D998" s="55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26.25" customHeight="1">
      <c r="A999" s="53"/>
      <c r="B999" s="53"/>
      <c r="C999" s="53"/>
      <c r="D999" s="55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26.25" customHeight="1">
      <c r="A1000" s="53"/>
      <c r="B1000" s="53"/>
      <c r="C1000" s="53"/>
      <c r="D1000" s="55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VLOOKUP</vt:lpstr>
      <vt:lpstr>COUNT-COUNTA</vt:lpstr>
      <vt:lpstr>SUMIFS</vt:lpstr>
      <vt:lpstr>COUNTIF-SUMIF-XLOOKUP</vt:lpstr>
      <vt:lpstr>Pivot Table</vt:lpstr>
      <vt:lpstr>PVT_TBL_ANS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Parvez Ishrak</cp:lastModifiedBy>
  <dcterms:modified xsi:type="dcterms:W3CDTF">2024-08-25T15:34:14Z</dcterms:modified>
</cp:coreProperties>
</file>