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9bd2a2d49610bb57/Desktop/Portfolio/Excel_Sales_Report_Automation/"/>
    </mc:Choice>
  </mc:AlternateContent>
  <xr:revisionPtr revIDLastSave="2388" documentId="8_{8FE8D1BC-B6C1-46DF-9D97-275A1AC2459D}" xr6:coauthVersionLast="47" xr6:coauthVersionMax="47" xr10:uidLastSave="{7D60B173-F45E-4B69-9CCB-E68DC020770B}"/>
  <bookViews>
    <workbookView xWindow="-108" yWindow="-108" windowWidth="23256" windowHeight="13176" xr2:uid="{2FCB1830-7078-42D9-9FDE-CB020B0ED64A}"/>
  </bookViews>
  <sheets>
    <sheet name="Dashboard" sheetId="3" r:id="rId1"/>
    <sheet name="Analysis" sheetId="2" state="hidden" r:id="rId2"/>
  </sheets>
  <definedNames>
    <definedName name="Slicer_Category">#N/A</definedName>
    <definedName name="Slicer_Market">#N/A</definedName>
    <definedName name="Slicer_Month">#N/A</definedName>
    <definedName name="Slicer_Segment">#N/A</definedName>
  </definedNames>
  <calcPr calcId="191029"/>
  <pivotCaches>
    <pivotCache cacheId="11" r:id="rId3"/>
    <pivotCache cacheId="14" r:id="rId4"/>
    <pivotCache cacheId="17" r:id="rId5"/>
    <pivotCache cacheId="20" r:id="rId6"/>
    <pivotCache cacheId="23" r:id="rId7"/>
    <pivotCache cacheId="26" r:id="rId8"/>
    <pivotCache cacheId="29" r:id="rId9"/>
  </pivotCaches>
  <extLst>
    <ext xmlns:x14="http://schemas.microsoft.com/office/spreadsheetml/2009/9/main" uri="{876F7934-8845-4945-9796-88D515C7AA90}">
      <x14:pivotCaches>
        <pivotCache cacheId="10"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a9f87a2b-0823-4528-9cd2-24e2452c090f" name="Sales_Data" connection="Query - Sales_Data"/>
          <x15:modelTable id="validation_row_count_c673e4da-789f-4e79-ad3e-377037180181" name="validation_row_count" connection="Query - validation_row_coun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4" i="3" l="1"/>
  <c r="K4" i="3"/>
  <c r="AA4" i="3"/>
  <c r="W4" i="3"/>
  <c r="S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53B577-2641-4800-BD01-E0FAF6EB273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60719766-EF93-4EA6-9E76-4F7F4FEA2585}" name="Query - Sales_Data" description="Connection to the 'Sales_Data' query in the workbook." type="100" refreshedVersion="8" minRefreshableVersion="5">
    <extLst>
      <ext xmlns:x15="http://schemas.microsoft.com/office/spreadsheetml/2010/11/main" uri="{DE250136-89BD-433C-8126-D09CA5730AF9}">
        <x15:connection id="aff99794-7606-4933-bf7b-d5a33735657b"/>
      </ext>
    </extLst>
  </connection>
  <connection id="3" xr16:uid="{BD9C97D9-1CC0-4F9A-92FF-24A1D69349E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EA8FE7A9-5FFF-4BDA-AA8B-05F40573DF82}"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0CC76405-8C50-44CA-9E18-9B0B77BDA5A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CF9A5406-8B9C-4BFD-AC75-E15EFA2256D4}" name="Query - validation_row_count" description="Connection to the 'validation_row_count' query in the workbook." type="100" refreshedVersion="8" minRefreshableVersion="5">
    <extLst>
      <ext xmlns:x15="http://schemas.microsoft.com/office/spreadsheetml/2010/11/main" uri="{DE250136-89BD-433C-8126-D09CA5730AF9}">
        <x15:connection id="ed6cd669-f464-4313-9208-5049043547ae"/>
      </ext>
    </extLst>
  </connection>
  <connection id="7" xr16:uid="{23D026C1-F0D0-43EC-B6F8-B506C70888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<sst xmlns="http://schemas.openxmlformats.org/spreadsheetml/2006/main" count="72" uniqueCount="42">
  <si>
    <t>Sum of Sales</t>
  </si>
  <si>
    <t>Sum of Profit</t>
  </si>
  <si>
    <t>Sum of Quantity</t>
  </si>
  <si>
    <t>Distinct Count of Order ID</t>
  </si>
  <si>
    <t>Values</t>
  </si>
  <si>
    <t>Profit Margin</t>
  </si>
  <si>
    <t>Row Labels</t>
  </si>
  <si>
    <t>Grand Total</t>
  </si>
  <si>
    <t>Furniture</t>
  </si>
  <si>
    <t>Office Supplies</t>
  </si>
  <si>
    <t>Technology</t>
  </si>
  <si>
    <t>Africa</t>
  </si>
  <si>
    <t>Chairs</t>
  </si>
  <si>
    <t>USCA</t>
  </si>
  <si>
    <t>Europe</t>
  </si>
  <si>
    <t>LATAM</t>
  </si>
  <si>
    <t>Asia Pacific</t>
  </si>
  <si>
    <t>Furnishings</t>
  </si>
  <si>
    <t>Bookcases</t>
  </si>
  <si>
    <t>Accessories</t>
  </si>
  <si>
    <t>Appliances</t>
  </si>
  <si>
    <t>Art</t>
  </si>
  <si>
    <t>Binders</t>
  </si>
  <si>
    <t>Copiers</t>
  </si>
  <si>
    <t>Envelopes</t>
  </si>
  <si>
    <t>Fasteners</t>
  </si>
  <si>
    <t>Labels</t>
  </si>
  <si>
    <t>Machines</t>
  </si>
  <si>
    <t>Paper</t>
  </si>
  <si>
    <t>Phones</t>
  </si>
  <si>
    <t>Storage</t>
  </si>
  <si>
    <t>Supplies</t>
  </si>
  <si>
    <t>Tables</t>
  </si>
  <si>
    <t>Monthly Sales Trend</t>
  </si>
  <si>
    <t>Sales by Category</t>
  </si>
  <si>
    <t>Profit by Sub-Category</t>
  </si>
  <si>
    <t>Sales by Market</t>
  </si>
  <si>
    <t>Total Sales</t>
  </si>
  <si>
    <t>Total Profit</t>
  </si>
  <si>
    <t>Total Orders</t>
  </si>
  <si>
    <t>Units Sold</t>
  </si>
  <si>
    <r>
      <rPr>
        <b/>
        <sz val="28"/>
        <color theme="3" tint="9.9978637043366805E-2"/>
        <rFont val="Aptos Narrow"/>
        <family val="2"/>
        <scheme val="minor"/>
      </rPr>
      <t>Sales Performance Dashboard</t>
    </r>
    <r>
      <rPr>
        <b/>
        <sz val="26"/>
        <color theme="3" tint="9.9978637043366805E-2"/>
        <rFont val="Aptos Narrow"/>
        <family val="2"/>
        <scheme val="minor"/>
      </rPr>
      <t xml:space="preserve">                         </t>
    </r>
    <r>
      <rPr>
        <b/>
        <sz val="14"/>
        <color theme="3" tint="9.9978637043366805E-2"/>
        <rFont val="Aptos Narrow"/>
        <family val="2"/>
        <scheme val="minor"/>
      </rPr>
      <t xml:space="preserve"> </t>
    </r>
    <r>
      <rPr>
        <b/>
        <sz val="20"/>
        <color theme="3" tint="9.9978637043366805E-2"/>
        <rFont val="Aptos Narrow"/>
        <family val="2"/>
        <scheme val="minor"/>
      </rPr>
      <t>Global Superstore • 2015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</si>
</sst>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0.0%"/>
    <numFmt numFmtId="166" formatCode="[$$-409]#,##0"/>
  </numFmts>
  <fonts count="10" x14ac:knownFonts="1">
    <font>
      <sz val="11"/>
      <color theme="1"/>
      <name val="Aptos Narrow"/>
      <family val="2"/>
      <scheme val="minor"/>
    </font>
    <font>
      <b/>
      <sz val="22"/>
      <color theme="1"/>
      <name val="Aptos Narrow"/>
      <family val="2"/>
      <scheme val="minor"/>
    </font>
    <font>
      <b/>
      <sz val="22"/>
      <color theme="3" tint="9.9978637043366805E-2"/>
      <name val="Aptos Narrow"/>
      <family val="2"/>
      <scheme val="minor"/>
    </font>
    <font>
      <b/>
      <sz val="16"/>
      <color theme="1"/>
      <name val="Aptos Narrow"/>
      <family val="2"/>
      <scheme val="minor"/>
    </font>
    <font>
      <b/>
      <sz val="16"/>
      <color theme="2" tint="-0.89999084444715716"/>
      <name val="Aptos Narrow"/>
      <family val="2"/>
      <scheme val="minor"/>
    </font>
    <font>
      <b/>
      <sz val="18"/>
      <color theme="1"/>
      <name val="Aptos Narrow"/>
      <family val="2"/>
      <scheme val="minor"/>
    </font>
    <font>
      <b/>
      <sz val="26"/>
      <color theme="3" tint="9.9978637043366805E-2"/>
      <name val="Aptos Narrow"/>
      <family val="2"/>
      <scheme val="minor"/>
    </font>
    <font>
      <b/>
      <sz val="14"/>
      <color theme="3" tint="9.9978637043366805E-2"/>
      <name val="Aptos Narrow"/>
      <family val="2"/>
      <scheme val="minor"/>
    </font>
    <font>
      <b/>
      <sz val="20"/>
      <color theme="3" tint="9.9978637043366805E-2"/>
      <name val="Aptos Narrow"/>
      <family val="2"/>
      <scheme val="minor"/>
    </font>
    <font>
      <b/>
      <sz val="28"/>
      <color theme="3" tint="9.9978637043366805E-2"/>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0"/>
        <bgColor indexed="64"/>
      </patternFill>
    </fill>
  </fills>
  <borders count="9">
    <border>
      <left/>
      <right/>
      <top/>
      <bottom/>
      <diagonal/>
    </border>
    <border>
      <left style="medium">
        <color theme="2" tint="-0.499984740745262"/>
      </left>
      <right/>
      <top/>
      <bottom/>
      <diagonal/>
    </border>
    <border>
      <left style="medium">
        <color theme="2" tint="-0.499984740745262"/>
      </left>
      <right/>
      <top style="medium">
        <color theme="2" tint="-0.499984740745262"/>
      </top>
      <bottom/>
      <diagonal/>
    </border>
    <border>
      <left/>
      <right/>
      <top style="medium">
        <color theme="2" tint="-0.499984740745262"/>
      </top>
      <bottom/>
      <diagonal/>
    </border>
    <border>
      <left/>
      <right style="medium">
        <color theme="2" tint="-0.499984740745262"/>
      </right>
      <top style="medium">
        <color theme="2" tint="-0.499984740745262"/>
      </top>
      <bottom/>
      <diagonal/>
    </border>
    <border>
      <left/>
      <right style="medium">
        <color theme="2" tint="-0.499984740745262"/>
      </right>
      <top/>
      <bottom/>
      <diagonal/>
    </border>
    <border>
      <left style="medium">
        <color theme="2" tint="-0.499984740745262"/>
      </left>
      <right/>
      <top/>
      <bottom style="medium">
        <color theme="2" tint="-0.499984740745262"/>
      </bottom>
      <diagonal/>
    </border>
    <border>
      <left/>
      <right/>
      <top/>
      <bottom style="medium">
        <color theme="2" tint="-0.499984740745262"/>
      </bottom>
      <diagonal/>
    </border>
    <border>
      <left/>
      <right style="medium">
        <color theme="2" tint="-0.499984740745262"/>
      </right>
      <top/>
      <bottom style="medium">
        <color theme="2" tint="-0.499984740745262"/>
      </bottom>
      <diagonal/>
    </border>
  </borders>
  <cellStyleXfs count="1">
    <xf numFmtId="0" fontId="0" fillId="0" borderId="0"/>
  </cellStyleXfs>
  <cellXfs count="45">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6" fontId="0" fillId="0" borderId="0" xfId="0" applyNumberFormat="1"/>
    <xf numFmtId="0" fontId="0" fillId="3" borderId="0" xfId="0" applyFill="1"/>
    <xf numFmtId="0" fontId="2" fillId="3" borderId="0" xfId="0" applyFont="1" applyFill="1" applyAlignment="1">
      <alignment vertical="center"/>
    </xf>
    <xf numFmtId="0" fontId="5" fillId="3" borderId="0" xfId="0" applyFont="1" applyFill="1" applyAlignment="1">
      <alignment vertical="center"/>
    </xf>
    <xf numFmtId="0" fontId="5" fillId="3" borderId="0" xfId="0" applyFont="1" applyFill="1"/>
    <xf numFmtId="0" fontId="0" fillId="4" borderId="0" xfId="0" applyFill="1"/>
    <xf numFmtId="0" fontId="5" fillId="4" borderId="0" xfId="0" applyFont="1" applyFill="1"/>
    <xf numFmtId="0" fontId="5" fillId="3" borderId="0" xfId="0" applyFont="1" applyFill="1" applyAlignment="1">
      <alignment horizontal="center" vertical="center"/>
    </xf>
    <xf numFmtId="0" fontId="5" fillId="3" borderId="0" xfId="0" applyFont="1" applyFill="1" applyAlignment="1">
      <alignment horizontal="center"/>
    </xf>
    <xf numFmtId="0" fontId="3" fillId="3" borderId="0" xfId="0" applyFont="1" applyFill="1" applyAlignment="1">
      <alignment horizontal="center" vertical="center"/>
    </xf>
    <xf numFmtId="165" fontId="1" fillId="2" borderId="1" xfId="0" applyNumberFormat="1" applyFont="1" applyFill="1" applyBorder="1" applyAlignment="1">
      <alignment horizontal="center" vertical="center" wrapText="1"/>
    </xf>
    <xf numFmtId="165" fontId="1" fillId="2" borderId="0" xfId="0" applyNumberFormat="1" applyFont="1" applyFill="1" applyAlignment="1">
      <alignment horizontal="center" vertical="center" wrapText="1"/>
    </xf>
    <xf numFmtId="165" fontId="1" fillId="2" borderId="5" xfId="0" applyNumberFormat="1" applyFont="1" applyFill="1" applyBorder="1" applyAlignment="1">
      <alignment horizontal="center" vertical="center" wrapText="1"/>
    </xf>
    <xf numFmtId="165" fontId="1" fillId="2" borderId="6" xfId="0" applyNumberFormat="1" applyFont="1" applyFill="1" applyBorder="1" applyAlignment="1">
      <alignment horizontal="center" vertical="center" wrapText="1"/>
    </xf>
    <xf numFmtId="165" fontId="1" fillId="2" borderId="7" xfId="0" applyNumberFormat="1" applyFont="1" applyFill="1" applyBorder="1" applyAlignment="1">
      <alignment horizontal="center" vertical="center" wrapText="1"/>
    </xf>
    <xf numFmtId="165" fontId="1" fillId="2" borderId="8" xfId="0" applyNumberFormat="1"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1" fontId="1" fillId="2" borderId="1" xfId="0" applyNumberFormat="1" applyFont="1" applyFill="1" applyBorder="1" applyAlignment="1">
      <alignment horizontal="center" vertical="center" wrapText="1"/>
    </xf>
    <xf numFmtId="1" fontId="1" fillId="2" borderId="0" xfId="0" applyNumberFormat="1" applyFont="1" applyFill="1" applyAlignment="1">
      <alignment horizontal="center" vertical="center" wrapText="1"/>
    </xf>
    <xf numFmtId="1" fontId="1" fillId="2" borderId="5" xfId="0" applyNumberFormat="1" applyFont="1" applyFill="1" applyBorder="1" applyAlignment="1">
      <alignment horizontal="center" vertical="center" wrapText="1"/>
    </xf>
    <xf numFmtId="1" fontId="1" fillId="2" borderId="6" xfId="0" applyNumberFormat="1" applyFont="1" applyFill="1" applyBorder="1" applyAlignment="1">
      <alignment horizontal="center" vertical="center" wrapText="1"/>
    </xf>
    <xf numFmtId="1" fontId="1" fillId="2" borderId="7" xfId="0" applyNumberFormat="1" applyFont="1" applyFill="1" applyBorder="1" applyAlignment="1">
      <alignment horizontal="center" vertical="center" wrapText="1"/>
    </xf>
    <xf numFmtId="1" fontId="1" fillId="2" borderId="8" xfId="0" applyNumberFormat="1" applyFont="1" applyFill="1" applyBorder="1" applyAlignment="1">
      <alignment horizontal="center" vertical="center" wrapText="1"/>
    </xf>
    <xf numFmtId="164" fontId="1" fillId="3" borderId="0" xfId="0" applyNumberFormat="1" applyFont="1" applyFill="1" applyAlignment="1">
      <alignment horizontal="center" vertical="center"/>
    </xf>
    <xf numFmtId="0" fontId="2" fillId="3" borderId="1" xfId="0" applyFont="1" applyFill="1" applyBorder="1" applyAlignment="1">
      <alignment horizontal="center" vertical="center"/>
    </xf>
    <xf numFmtId="0" fontId="6" fillId="3" borderId="0" xfId="0" applyFont="1" applyFill="1" applyAlignment="1">
      <alignment horizontal="center" vertical="center" wrapText="1"/>
    </xf>
    <xf numFmtId="164" fontId="1" fillId="2" borderId="1" xfId="0" applyNumberFormat="1" applyFont="1" applyFill="1" applyBorder="1" applyAlignment="1">
      <alignment horizontal="center" vertical="center"/>
    </xf>
    <xf numFmtId="164" fontId="1" fillId="2" borderId="0" xfId="0" applyNumberFormat="1" applyFont="1" applyFill="1" applyAlignment="1">
      <alignment horizontal="center" vertical="center"/>
    </xf>
    <xf numFmtId="164" fontId="1" fillId="2" borderId="5" xfId="0" applyNumberFormat="1" applyFont="1" applyFill="1" applyBorder="1" applyAlignment="1">
      <alignment horizontal="center" vertical="center"/>
    </xf>
    <xf numFmtId="164" fontId="1" fillId="2" borderId="6" xfId="0" applyNumberFormat="1" applyFont="1" applyFill="1" applyBorder="1" applyAlignment="1">
      <alignment horizontal="center" vertical="center"/>
    </xf>
    <xf numFmtId="164" fontId="1" fillId="2" borderId="7" xfId="0" applyNumberFormat="1" applyFont="1" applyFill="1" applyBorder="1" applyAlignment="1">
      <alignment horizontal="center" vertical="center"/>
    </xf>
    <xf numFmtId="164" fontId="1" fillId="2" borderId="8" xfId="0" applyNumberFormat="1" applyFont="1" applyFill="1" applyBorder="1" applyAlignment="1">
      <alignment horizontal="center" vertical="center"/>
    </xf>
    <xf numFmtId="0" fontId="0" fillId="3" borderId="0" xfId="0" applyFill="1" applyAlignment="1">
      <alignment horizontal="center"/>
    </xf>
    <xf numFmtId="0" fontId="0" fillId="0" borderId="0" xfId="0" applyNumberFormat="1"/>
  </cellXfs>
  <cellStyles count="1">
    <cellStyle name="Normal" xfId="0" builtinId="0"/>
  </cellStyles>
  <dxfs count="70">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6" formatCode="[$$-409]#,##0"/>
    </dxf>
    <dxf>
      <numFmt numFmtId="164" formatCode="_-[$$-409]* #,##0_ ;_-[$$-409]* \-#,##0\ ;_-[$$-409]* &quot;-&quot;??_ ;_-@_ "/>
    </dxf>
    <dxf>
      <numFmt numFmtId="164" formatCode="_-[$$-409]* #,##0_ ;_-[$$-409]* \-#,##0\ ;_-[$$-409]* &quot;-&quot;??_ ;_-@_ "/>
    </dxf>
    <dxf>
      <numFmt numFmtId="165" formatCode="0.0%"/>
    </dxf>
    <dxf>
      <numFmt numFmtId="167" formatCode="_-[$$-409]* #,##0.00_ ;_-[$$-409]* \-#,##0.00\ ;_-[$$-409]* &quot;-&quot;??_ ;_-@_ "/>
    </dxf>
    <dxf>
      <numFmt numFmtId="164" formatCode="_-[$$-409]* #,##0_ ;_-[$$-409]* \-#,##0\ ;_-[$$-409]* &quot;-&quot;??_ ;_-@_ "/>
    </dxf>
    <dxf>
      <numFmt numFmtId="164" formatCode="_-[$$-409]* #,##0_ ;_-[$$-409]* \-#,##0\ ;_-[$$-409]* &quot;-&quot;??_ ;_-@_ "/>
    </dxf>
    <dxf>
      <numFmt numFmtId="164" formatCode="_-[$$-409]* #,##0_ ;_-[$$-409]* \-#,##0\ ;_-[$$-409]* &quot;-&quot;??_ ;_-@_ "/>
    </dxf>
    <dxf>
      <numFmt numFmtId="165" formatCode="0.0%"/>
    </dxf>
    <dxf>
      <numFmt numFmtId="1" formatCode="0"/>
    </dxf>
    <dxf>
      <numFmt numFmtId="1" formatCode="0"/>
    </dxf>
    <dxf>
      <numFmt numFmtId="164" formatCode="_-[$$-409]* #,##0_ ;_-[$$-409]* \-#,##0\ ;_-[$$-409]* &quot;-&quot;??_ ;_-@_ "/>
    </dxf>
    <dxf>
      <numFmt numFmtId="165" formatCode="0.0%"/>
    </dxf>
    <dxf>
      <numFmt numFmtId="164" formatCode="_-[$$-409]* #,##0_ ;_-[$$-409]* \-#,##0\ ;_-[$$-409]* &quot;-&quot;??_ ;_-@_ "/>
    </dxf>
    <dxf>
      <numFmt numFmtId="164" formatCode="_-[$$-409]* #,##0_ ;_-[$$-409]* \-#,##0\ ;_-[$$-409]* &quot;-&quot;??_ ;_-@_ "/>
    </dxf>
    <dxf>
      <numFmt numFmtId="165" formatCode="0.0%"/>
    </dxf>
    <dxf>
      <numFmt numFmtId="164" formatCode="_-[$$-409]* #,##0_ ;_-[$$-409]* \-#,##0\ ;_-[$$-409]* &quot;-&quot;??_ ;_-@_ "/>
    </dxf>
    <dxf>
      <numFmt numFmtId="165" formatCode="0.0%"/>
    </dxf>
    <dxf>
      <numFmt numFmtId="164" formatCode="_-[$$-409]* #,##0_ ;_-[$$-409]* \-#,##0\ ;_-[$$-409]* &quot;-&quot;??_ ;_-@_ "/>
    </dxf>
    <dxf>
      <numFmt numFmtId="1" formatCode="0"/>
    </dxf>
    <dxf>
      <numFmt numFmtId="1" formatCode="0"/>
    </dxf>
    <dxf>
      <numFmt numFmtId="164" formatCode="_-[$$-409]* #,##0_ ;_-[$$-409]* \-#,##0\ ;_-[$$-409]* &quot;-&quot;??_ ;_-@_ "/>
    </dxf>
    <dxf>
      <numFmt numFmtId="167" formatCode="_-[$$-409]* #,##0.00_ ;_-[$$-409]* \-#,##0.00\ ;_-[$$-409]* &quot;-&quot;??_ ;_-@_ "/>
    </dxf>
    <dxf>
      <numFmt numFmtId="166" formatCode="[$$-409]#,##0"/>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8" formatCode="_ &quot;₹&quot;\ * #,##0_ ;_ &quot;₹&quot;\ * \-#,##0_ ;_ &quot;₹&quot;\ * &quot;-&quot;??_ ;_ @_ "/>
    </dxf>
    <dxf>
      <numFmt numFmtId="165" formatCode="0.0%"/>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0" Type="http://schemas.microsoft.com/office/2017/10/relationships/person" Target="persons/person.xml"/><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6135438545561"/>
          <c:y val="6.6835729486331902E-2"/>
          <c:w val="0.79533198507893277"/>
          <c:h val="0.8574800430222117"/>
        </c:manualLayout>
      </c:layout>
      <c:barChart>
        <c:barDir val="bar"/>
        <c:grouping val="clustered"/>
        <c:varyColors val="0"/>
        <c:ser>
          <c:idx val="0"/>
          <c:order val="0"/>
          <c:tx>
            <c:strRef>
              <c:f>Analysis!$P$47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Analysis!$O$48:$O$53</c:f>
              <c:strCache>
                <c:ptCount val="5"/>
                <c:pt idx="0">
                  <c:v>Africa</c:v>
                </c:pt>
                <c:pt idx="1">
                  <c:v>Asia Pacific</c:v>
                </c:pt>
                <c:pt idx="2">
                  <c:v>Europe</c:v>
                </c:pt>
                <c:pt idx="3">
                  <c:v>LATAM</c:v>
                </c:pt>
                <c:pt idx="4">
                  <c:v>USCA</c:v>
                </c:pt>
              </c:strCache>
            </c:strRef>
          </c:cat>
          <c:val>
            <c:numRef>
              <c:f>Analysis!$P$48:$P$53</c:f>
              <c:numCache>
                <c:formatCode>_-[$$-409]* #,##0_ ;_-[$$-409]* \-#,##0\ ;_-[$$-409]* "-"??_ ;_-@_ </c:formatCode>
                <c:ptCount val="5"/>
                <c:pt idx="0">
                  <c:v>283036.44000000024</c:v>
                </c:pt>
                <c:pt idx="1">
                  <c:v>1372784.4062999999</c:v>
                </c:pt>
                <c:pt idx="2">
                  <c:v>1180303.9515</c:v>
                </c:pt>
                <c:pt idx="3">
                  <c:v>706632.93955999974</c:v>
                </c:pt>
                <c:pt idx="4">
                  <c:v>757108.13320000097</c:v>
                </c:pt>
              </c:numCache>
            </c:numRef>
          </c:val>
          <c:extLst>
            <c:ext xmlns:c16="http://schemas.microsoft.com/office/drawing/2014/chart" uri="{C3380CC4-5D6E-409C-BE32-E72D297353CC}">
              <c16:uniqueId val="{00000000-FF06-45CE-9A0E-F0B37C709590}"/>
            </c:ext>
          </c:extLst>
        </c:ser>
        <c:dLbls>
          <c:dLblPos val="outEnd"/>
          <c:showLegendKey val="0"/>
          <c:showVal val="1"/>
          <c:showCatName val="0"/>
          <c:showSerName val="0"/>
          <c:showPercent val="0"/>
          <c:showBubbleSize val="0"/>
        </c:dLbls>
        <c:gapWidth val="182"/>
        <c:axId val="1283635391"/>
        <c:axId val="1897553807"/>
      </c:barChart>
      <c:catAx>
        <c:axId val="1283635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97553807"/>
        <c:crosses val="autoZero"/>
        <c:auto val="1"/>
        <c:lblAlgn val="ctr"/>
        <c:lblOffset val="100"/>
        <c:noMultiLvlLbl val="0"/>
      </c:catAx>
      <c:valAx>
        <c:axId val="1897553807"/>
        <c:scaling>
          <c:orientation val="minMax"/>
        </c:scaling>
        <c:delete val="1"/>
        <c:axPos val="b"/>
        <c:numFmt formatCode="_-[$$-409]* #,##0_ ;_-[$$-409]* \-#,##0\ ;_-[$$-409]* &quot;-&quot;??_ ;_-@_ " sourceLinked="1"/>
        <c:majorTickMark val="out"/>
        <c:minorTickMark val="none"/>
        <c:tickLblPos val="nextTo"/>
        <c:crossAx val="128363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accent3">
          <a:lumMod val="20000"/>
          <a:lumOff val="80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[Excel_Sales_Report_Automation.xlsx]Analysis!PivotTable2</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Analysis!$D$4:$D$16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Analysis!$E$4:$E$16</c:f>
              <c:numCache>
                <c:formatCode>[$$-409]#,##0</c:formatCode>
                <c:ptCount val="12"/>
                <c:pt idx="0">
                  <c:v>241268.55566000039</c:v>
                </c:pt>
                <c:pt idx="1">
                  <c:v>184837.35555999997</c:v>
                </c:pt>
                <c:pt idx="2">
                  <c:v>263100.77262000047</c:v>
                </c:pt>
                <c:pt idx="3">
                  <c:v>242771.86130000034</c:v>
                </c:pt>
                <c:pt idx="4">
                  <c:v>288401.04613999987</c:v>
                </c:pt>
                <c:pt idx="5">
                  <c:v>401814.06310000014</c:v>
                </c:pt>
                <c:pt idx="6">
                  <c:v>258705.68048000016</c:v>
                </c:pt>
                <c:pt idx="7">
                  <c:v>456619.94236000086</c:v>
                </c:pt>
                <c:pt idx="8">
                  <c:v>481157.24369999924</c:v>
                </c:pt>
                <c:pt idx="9">
                  <c:v>422766.62915999955</c:v>
                </c:pt>
                <c:pt idx="10">
                  <c:v>555279.02700000012</c:v>
                </c:pt>
                <c:pt idx="11">
                  <c:v>503143.69348000089</c:v>
                </c:pt>
              </c:numCache>
            </c:numRef>
          </c:val>
          <c:smooth val="0"/>
          <c:extLst>
            <c:ext xmlns:c16="http://schemas.microsoft.com/office/drawing/2014/chart" uri="{C3380CC4-5D6E-409C-BE32-E72D297353CC}">
              <c16:uniqueId val="{00000000-B550-474D-B770-F2678385C047}"/>
            </c:ext>
          </c:extLst>
        </c:ser>
        <c:ser>
          <c:idx val="1"/>
          <c:order val="1"/>
          <c:tx>
            <c:strRef>
              <c:f>Analysis!$F$3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Analysis!$D$4:$D$16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Analysis!$F$4:$F$16</c:f>
              <c:numCache>
                <c:formatCode>[$$-409]#,##0</c:formatCode>
                <c:ptCount val="12"/>
                <c:pt idx="0">
                  <c:v>28001.386260000014</c:v>
                </c:pt>
                <c:pt idx="1">
                  <c:v>19751.699960000027</c:v>
                </c:pt>
                <c:pt idx="2">
                  <c:v>37357.260520000025</c:v>
                </c:pt>
                <c:pt idx="3">
                  <c:v>23782.301200000027</c:v>
                </c:pt>
                <c:pt idx="4">
                  <c:v>33953.557740000026</c:v>
                </c:pt>
                <c:pt idx="5">
                  <c:v>43778.602799999993</c:v>
                </c:pt>
                <c:pt idx="6">
                  <c:v>28035.872580000007</c:v>
                </c:pt>
                <c:pt idx="7">
                  <c:v>53542.894959999947</c:v>
                </c:pt>
                <c:pt idx="8">
                  <c:v>67979.451100000006</c:v>
                </c:pt>
                <c:pt idx="9">
                  <c:v>58209.834760000049</c:v>
                </c:pt>
                <c:pt idx="10">
                  <c:v>62856.587900000057</c:v>
                </c:pt>
                <c:pt idx="11">
                  <c:v>46916.520679999929</c:v>
                </c:pt>
              </c:numCache>
            </c:numRef>
          </c:val>
          <c:smooth val="0"/>
          <c:extLst>
            <c:ext xmlns:c16="http://schemas.microsoft.com/office/drawing/2014/chart" uri="{C3380CC4-5D6E-409C-BE32-E72D297353CC}">
              <c16:uniqueId val="{00000001-B550-474D-B770-F2678385C047}"/>
            </c:ext>
          </c:extLst>
        </c:ser>
        <c:dLbls>
          <c:showLegendKey val="0"/>
          <c:showVal val="0"/>
          <c:showCatName val="0"/>
          <c:showSerName val="0"/>
          <c:showPercent val="0"/>
          <c:showBubbleSize val="0"/>
        </c:dLbls>
        <c:marker val="1"/>
        <c:smooth val="0"/>
        <c:axId val="1283600591"/>
        <c:axId val="1897601807"/>
      </c:lineChart>
      <c:catAx>
        <c:axId val="1283600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897601807"/>
        <c:crosses val="autoZero"/>
        <c:auto val="1"/>
        <c:lblAlgn val="ctr"/>
        <c:lblOffset val="100"/>
        <c:noMultiLvlLbl val="0"/>
      </c:catAx>
      <c:valAx>
        <c:axId val="1897601807"/>
        <c:scaling>
          <c:orientation val="minMax"/>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836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667286896916"/>
          <c:y val="2.3051736379880734E-2"/>
          <c:w val="0.82441613905562194"/>
          <c:h val="0.92850133516911182"/>
        </c:manualLayout>
      </c:layout>
      <c:barChart>
        <c:barDir val="bar"/>
        <c:grouping val="clustered"/>
        <c:varyColors val="0"/>
        <c:ser>
          <c:idx val="0"/>
          <c:order val="0"/>
          <c:tx>
            <c:strRef>
              <c:f>Analysis!$B$47</c:f>
              <c:strCache>
                <c:ptCount val="1"/>
                <c:pt idx="0">
                  <c:v>Total</c:v>
                </c:pt>
              </c:strCache>
            </c:strRef>
          </c:tx>
          <c:spPr>
            <a:solidFill>
              <a:schemeClr val="accent1"/>
            </a:solidFill>
            <a:ln>
              <a:noFill/>
            </a:ln>
            <a:effectLst/>
          </c:spPr>
          <c:invertIfNegative val="0"/>
          <c:cat>
            <c:strRef>
              <c:f>Analysis!$A$48:$A$65</c:f>
              <c:strCache>
                <c:ptCount val="17"/>
                <c:pt idx="0">
                  <c:v>Copiers</c:v>
                </c:pt>
                <c:pt idx="1">
                  <c:v>Phones</c:v>
                </c:pt>
                <c:pt idx="2">
                  <c:v>Bookcases</c:v>
                </c:pt>
                <c:pt idx="3">
                  <c:v>Appliances</c:v>
                </c:pt>
                <c:pt idx="4">
                  <c:v>Accessories</c:v>
                </c:pt>
                <c:pt idx="5">
                  <c:v>Chairs</c:v>
                </c:pt>
                <c:pt idx="6">
                  <c:v>Storage</c:v>
                </c:pt>
                <c:pt idx="7">
                  <c:v>Binders</c:v>
                </c:pt>
                <c:pt idx="8">
                  <c:v>Paper</c:v>
                </c:pt>
                <c:pt idx="9">
                  <c:v>Art</c:v>
                </c:pt>
                <c:pt idx="10">
                  <c:v>Machines</c:v>
                </c:pt>
                <c:pt idx="11">
                  <c:v>Furnishings</c:v>
                </c:pt>
                <c:pt idx="12">
                  <c:v>Envelopes</c:v>
                </c:pt>
                <c:pt idx="13">
                  <c:v>Supplies</c:v>
                </c:pt>
                <c:pt idx="14">
                  <c:v>Labels</c:v>
                </c:pt>
                <c:pt idx="15">
                  <c:v>Fasteners</c:v>
                </c:pt>
                <c:pt idx="16">
                  <c:v>Tables</c:v>
                </c:pt>
              </c:strCache>
            </c:strRef>
          </c:cat>
          <c:val>
            <c:numRef>
              <c:f>Analysis!$B$48:$B$65</c:f>
              <c:numCache>
                <c:formatCode>_-[$$-409]* #,##0_ ;_-[$$-409]* \-#,##0\ ;_-[$$-409]* "-"??_ ;_-@_ </c:formatCode>
                <c:ptCount val="17"/>
                <c:pt idx="0">
                  <c:v>104048.53596000008</c:v>
                </c:pt>
                <c:pt idx="1">
                  <c:v>70657.641299999974</c:v>
                </c:pt>
                <c:pt idx="2">
                  <c:v>63219.050499999998</c:v>
                </c:pt>
                <c:pt idx="3">
                  <c:v>52999.657599999962</c:v>
                </c:pt>
                <c:pt idx="4">
                  <c:v>41593.928599999977</c:v>
                </c:pt>
                <c:pt idx="5">
                  <c:v>41248.271599999971</c:v>
                </c:pt>
                <c:pt idx="6">
                  <c:v>39008.815699999985</c:v>
                </c:pt>
                <c:pt idx="7">
                  <c:v>22353.33199999998</c:v>
                </c:pt>
                <c:pt idx="8">
                  <c:v>20534.560600000008</c:v>
                </c:pt>
                <c:pt idx="9">
                  <c:v>19995.553099999997</c:v>
                </c:pt>
                <c:pt idx="10">
                  <c:v>18627.74530000001</c:v>
                </c:pt>
                <c:pt idx="11">
                  <c:v>15343.401199999993</c:v>
                </c:pt>
                <c:pt idx="12">
                  <c:v>8200.523500000003</c:v>
                </c:pt>
                <c:pt idx="13">
                  <c:v>7355.1696000000084</c:v>
                </c:pt>
                <c:pt idx="14">
                  <c:v>5054.7153999999946</c:v>
                </c:pt>
                <c:pt idx="15">
                  <c:v>4470.976900000006</c:v>
                </c:pt>
                <c:pt idx="16">
                  <c:v>-30545.9084</c:v>
                </c:pt>
              </c:numCache>
            </c:numRef>
          </c:val>
          <c:extLst>
            <c:ext xmlns:c16="http://schemas.microsoft.com/office/drawing/2014/chart" uri="{C3380CC4-5D6E-409C-BE32-E72D297353CC}">
              <c16:uniqueId val="{00000000-127E-4F6C-8CE7-D6F03CCA78FD}"/>
            </c:ext>
          </c:extLst>
        </c:ser>
        <c:dLbls>
          <c:showLegendKey val="0"/>
          <c:showVal val="0"/>
          <c:showCatName val="0"/>
          <c:showSerName val="0"/>
          <c:showPercent val="0"/>
          <c:showBubbleSize val="0"/>
        </c:dLbls>
        <c:gapWidth val="182"/>
        <c:axId val="1283677615"/>
        <c:axId val="1897609007"/>
      </c:barChart>
      <c:catAx>
        <c:axId val="1283677615"/>
        <c:scaling>
          <c:orientation val="minMax"/>
        </c:scaling>
        <c:delete val="0"/>
        <c:axPos val="l"/>
        <c:numFmt formatCode="General" sourceLinked="1"/>
        <c:majorTickMark val="cross"/>
        <c:minorTickMark val="none"/>
        <c:tickLblPos val="low"/>
        <c:spPr>
          <a:noFill/>
          <a:ln w="9525" cap="flat" cmpd="sng" algn="ctr">
            <a:solidFill>
              <a:schemeClr val="accent1">
                <a:alpha val="96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97609007"/>
        <c:crosses val="autoZero"/>
        <c:auto val="1"/>
        <c:lblAlgn val="ctr"/>
        <c:lblOffset val="45"/>
        <c:noMultiLvlLbl val="0"/>
      </c:catAx>
      <c:valAx>
        <c:axId val="1897609007"/>
        <c:scaling>
          <c:orientation val="minMax"/>
          <c:max val="100000"/>
          <c:min val="-30000"/>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83677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540" cmpd="dbl">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540" cmpd="dbl">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540" cmpd="dbl">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2540" cmpd="dbl">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ln w="2540" cmpd="dbl">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ln w="2540" cmpd="dbl">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Analysis!$J$31:$J$34</c:f>
              <c:strCache>
                <c:ptCount val="3"/>
                <c:pt idx="0">
                  <c:v>Technology</c:v>
                </c:pt>
                <c:pt idx="1">
                  <c:v>Furniture</c:v>
                </c:pt>
                <c:pt idx="2">
                  <c:v>Office Supplies</c:v>
                </c:pt>
              </c:strCache>
            </c:strRef>
          </c:cat>
          <c:val>
            <c:numRef>
              <c:f>Analysis!$K$31:$K$34</c:f>
              <c:numCache>
                <c:formatCode>_-[$$-409]* #,##0_ ;_-[$$-409]* \-#,##0\ ;_-[$$-409]* "-"??_ ;_-@_ </c:formatCode>
                <c:ptCount val="3"/>
                <c:pt idx="0">
                  <c:v>1616158.6733599964</c:v>
                </c:pt>
                <c:pt idx="1">
                  <c:v>1377916.7707999928</c:v>
                </c:pt>
                <c:pt idx="2">
                  <c:v>1305790.4263999925</c:v>
                </c:pt>
              </c:numCache>
            </c:numRef>
          </c:val>
          <c:extLst>
            <c:ext xmlns:c16="http://schemas.microsoft.com/office/drawing/2014/chart" uri="{C3380CC4-5D6E-409C-BE32-E72D297353CC}">
              <c16:uniqueId val="{00000000-2A60-44BA-A82F-718516088009}"/>
            </c:ext>
          </c:extLst>
        </c:ser>
        <c:dLbls>
          <c:dLblPos val="outEnd"/>
          <c:showLegendKey val="0"/>
          <c:showVal val="1"/>
          <c:showCatName val="0"/>
          <c:showSerName val="0"/>
          <c:showPercent val="0"/>
          <c:showBubbleSize val="0"/>
        </c:dLbls>
        <c:gapWidth val="219"/>
        <c:overlap val="-27"/>
        <c:axId val="1283625183"/>
        <c:axId val="1897572527"/>
      </c:barChart>
      <c:catAx>
        <c:axId val="12836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ln w="2540" cmpd="dbl">
                  <a:noFill/>
                </a:ln>
                <a:solidFill>
                  <a:schemeClr val="tx1"/>
                </a:solidFill>
                <a:latin typeface="+mn-lt"/>
                <a:ea typeface="+mn-ea"/>
                <a:cs typeface="+mn-cs"/>
              </a:defRPr>
            </a:pPr>
            <a:endParaRPr lang="en-US"/>
          </a:p>
        </c:txPr>
        <c:crossAx val="1897572527"/>
        <c:crosses val="autoZero"/>
        <c:auto val="1"/>
        <c:lblAlgn val="ctr"/>
        <c:lblOffset val="100"/>
        <c:noMultiLvlLbl val="0"/>
      </c:catAx>
      <c:valAx>
        <c:axId val="1897572527"/>
        <c:scaling>
          <c:orientation val="minMax"/>
        </c:scaling>
        <c:delete val="1"/>
        <c:axPos val="l"/>
        <c:numFmt formatCode="_-[$$-409]* #,##0_ ;_-[$$-409]* \-#,##0\ ;_-[$$-409]* &quot;-&quot;??_ ;_-@_ " sourceLinked="1"/>
        <c:majorTickMark val="out"/>
        <c:minorTickMark val="none"/>
        <c:tickLblPos val="nextTo"/>
        <c:crossAx val="1283625183"/>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sz="1200">
          <a:ln w="2540" cmpd="dbl">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Analysis!$D$4:$D$16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Analysis!$E$4:$E$16</c:f>
              <c:numCache>
                <c:formatCode>[$$-409]#,##0</c:formatCode>
                <c:ptCount val="12"/>
                <c:pt idx="0">
                  <c:v>241268.55566000039</c:v>
                </c:pt>
                <c:pt idx="1">
                  <c:v>184837.35555999997</c:v>
                </c:pt>
                <c:pt idx="2">
                  <c:v>263100.77262000047</c:v>
                </c:pt>
                <c:pt idx="3">
                  <c:v>242771.86130000034</c:v>
                </c:pt>
                <c:pt idx="4">
                  <c:v>288401.04613999987</c:v>
                </c:pt>
                <c:pt idx="5">
                  <c:v>401814.06310000014</c:v>
                </c:pt>
                <c:pt idx="6">
                  <c:v>258705.68048000016</c:v>
                </c:pt>
                <c:pt idx="7">
                  <c:v>456619.94236000086</c:v>
                </c:pt>
                <c:pt idx="8">
                  <c:v>481157.24369999924</c:v>
                </c:pt>
                <c:pt idx="9">
                  <c:v>422766.62915999955</c:v>
                </c:pt>
                <c:pt idx="10">
                  <c:v>555279.02700000012</c:v>
                </c:pt>
                <c:pt idx="11">
                  <c:v>503143.69348000089</c:v>
                </c:pt>
              </c:numCache>
            </c:numRef>
          </c:val>
          <c:smooth val="0"/>
          <c:extLst>
            <c:ext xmlns:c16="http://schemas.microsoft.com/office/drawing/2014/chart" uri="{C3380CC4-5D6E-409C-BE32-E72D297353CC}">
              <c16:uniqueId val="{00000000-36C0-43B1-948F-D6159475C195}"/>
            </c:ext>
          </c:extLst>
        </c:ser>
        <c:ser>
          <c:idx val="1"/>
          <c:order val="1"/>
          <c:tx>
            <c:strRef>
              <c:f>Analysis!$F$3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Analysis!$D$4:$D$16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Analysis!$F$4:$F$16</c:f>
              <c:numCache>
                <c:formatCode>[$$-409]#,##0</c:formatCode>
                <c:ptCount val="12"/>
                <c:pt idx="0">
                  <c:v>28001.386260000014</c:v>
                </c:pt>
                <c:pt idx="1">
                  <c:v>19751.699960000027</c:v>
                </c:pt>
                <c:pt idx="2">
                  <c:v>37357.260520000025</c:v>
                </c:pt>
                <c:pt idx="3">
                  <c:v>23782.301200000027</c:v>
                </c:pt>
                <c:pt idx="4">
                  <c:v>33953.557740000026</c:v>
                </c:pt>
                <c:pt idx="5">
                  <c:v>43778.602799999993</c:v>
                </c:pt>
                <c:pt idx="6">
                  <c:v>28035.872580000007</c:v>
                </c:pt>
                <c:pt idx="7">
                  <c:v>53542.894959999947</c:v>
                </c:pt>
                <c:pt idx="8">
                  <c:v>67979.451100000006</c:v>
                </c:pt>
                <c:pt idx="9">
                  <c:v>58209.834760000049</c:v>
                </c:pt>
                <c:pt idx="10">
                  <c:v>62856.587900000057</c:v>
                </c:pt>
                <c:pt idx="11">
                  <c:v>46916.520679999929</c:v>
                </c:pt>
              </c:numCache>
            </c:numRef>
          </c:val>
          <c:smooth val="0"/>
          <c:extLst>
            <c:ext xmlns:c16="http://schemas.microsoft.com/office/drawing/2014/chart" uri="{C3380CC4-5D6E-409C-BE32-E72D297353CC}">
              <c16:uniqueId val="{00000001-36C0-43B1-948F-D6159475C195}"/>
            </c:ext>
          </c:extLst>
        </c:ser>
        <c:dLbls>
          <c:showLegendKey val="0"/>
          <c:showVal val="0"/>
          <c:showCatName val="0"/>
          <c:showSerName val="0"/>
          <c:showPercent val="0"/>
          <c:showBubbleSize val="0"/>
        </c:dLbls>
        <c:marker val="1"/>
        <c:smooth val="0"/>
        <c:axId val="1283600591"/>
        <c:axId val="1897601807"/>
      </c:lineChart>
      <c:catAx>
        <c:axId val="128360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01807"/>
        <c:crosses val="autoZero"/>
        <c:auto val="1"/>
        <c:lblAlgn val="ctr"/>
        <c:lblOffset val="100"/>
        <c:noMultiLvlLbl val="0"/>
      </c:catAx>
      <c:valAx>
        <c:axId val="189760180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60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Analysis!$K$30</c:f>
              <c:strCache>
                <c:ptCount val="1"/>
                <c:pt idx="0">
                  <c:v>Total</c:v>
                </c:pt>
              </c:strCache>
            </c:strRef>
          </c:tx>
          <c:spPr>
            <a:solidFill>
              <a:schemeClr val="accent1"/>
            </a:solidFill>
            <a:ln>
              <a:noFill/>
            </a:ln>
            <a:effectLst/>
          </c:spPr>
          <c:invertIfNegative val="0"/>
          <c:cat>
            <c:strRef>
              <c:f>Analysis!$J$31:$J$34</c:f>
              <c:strCache>
                <c:ptCount val="3"/>
                <c:pt idx="0">
                  <c:v>Technology</c:v>
                </c:pt>
                <c:pt idx="1">
                  <c:v>Furniture</c:v>
                </c:pt>
                <c:pt idx="2">
                  <c:v>Office Supplies</c:v>
                </c:pt>
              </c:strCache>
            </c:strRef>
          </c:cat>
          <c:val>
            <c:numRef>
              <c:f>Analysis!$K$31:$K$34</c:f>
              <c:numCache>
                <c:formatCode>_-[$$-409]* #,##0_ ;_-[$$-409]* \-#,##0\ ;_-[$$-409]* "-"??_ ;_-@_ </c:formatCode>
                <c:ptCount val="3"/>
                <c:pt idx="0">
                  <c:v>1616158.6733599964</c:v>
                </c:pt>
                <c:pt idx="1">
                  <c:v>1377916.7707999928</c:v>
                </c:pt>
                <c:pt idx="2">
                  <c:v>1305790.4263999925</c:v>
                </c:pt>
              </c:numCache>
            </c:numRef>
          </c:val>
          <c:extLst>
            <c:ext xmlns:c16="http://schemas.microsoft.com/office/drawing/2014/chart" uri="{C3380CC4-5D6E-409C-BE32-E72D297353CC}">
              <c16:uniqueId val="{00000000-D0B9-48D5-9054-CA4BA4713723}"/>
            </c:ext>
          </c:extLst>
        </c:ser>
        <c:dLbls>
          <c:showLegendKey val="0"/>
          <c:showVal val="0"/>
          <c:showCatName val="0"/>
          <c:showSerName val="0"/>
          <c:showPercent val="0"/>
          <c:showBubbleSize val="0"/>
        </c:dLbls>
        <c:gapWidth val="219"/>
        <c:overlap val="-27"/>
        <c:axId val="1283625183"/>
        <c:axId val="1897572527"/>
      </c:barChart>
      <c:catAx>
        <c:axId val="128362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72527"/>
        <c:crosses val="autoZero"/>
        <c:auto val="1"/>
        <c:lblAlgn val="ctr"/>
        <c:lblOffset val="100"/>
        <c:noMultiLvlLbl val="0"/>
      </c:catAx>
      <c:valAx>
        <c:axId val="189757252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62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Analysis!$B$47</c:f>
              <c:strCache>
                <c:ptCount val="1"/>
                <c:pt idx="0">
                  <c:v>Total</c:v>
                </c:pt>
              </c:strCache>
            </c:strRef>
          </c:tx>
          <c:spPr>
            <a:solidFill>
              <a:schemeClr val="accent1"/>
            </a:solidFill>
            <a:ln>
              <a:noFill/>
            </a:ln>
            <a:effectLst/>
          </c:spPr>
          <c:invertIfNegative val="0"/>
          <c:cat>
            <c:strRef>
              <c:f>Analysis!$A$48:$A$65</c:f>
              <c:strCache>
                <c:ptCount val="17"/>
                <c:pt idx="0">
                  <c:v>Copiers</c:v>
                </c:pt>
                <c:pt idx="1">
                  <c:v>Phones</c:v>
                </c:pt>
                <c:pt idx="2">
                  <c:v>Bookcases</c:v>
                </c:pt>
                <c:pt idx="3">
                  <c:v>Appliances</c:v>
                </c:pt>
                <c:pt idx="4">
                  <c:v>Accessories</c:v>
                </c:pt>
                <c:pt idx="5">
                  <c:v>Chairs</c:v>
                </c:pt>
                <c:pt idx="6">
                  <c:v>Storage</c:v>
                </c:pt>
                <c:pt idx="7">
                  <c:v>Binders</c:v>
                </c:pt>
                <c:pt idx="8">
                  <c:v>Paper</c:v>
                </c:pt>
                <c:pt idx="9">
                  <c:v>Art</c:v>
                </c:pt>
                <c:pt idx="10">
                  <c:v>Machines</c:v>
                </c:pt>
                <c:pt idx="11">
                  <c:v>Furnishings</c:v>
                </c:pt>
                <c:pt idx="12">
                  <c:v>Envelopes</c:v>
                </c:pt>
                <c:pt idx="13">
                  <c:v>Supplies</c:v>
                </c:pt>
                <c:pt idx="14">
                  <c:v>Labels</c:v>
                </c:pt>
                <c:pt idx="15">
                  <c:v>Fasteners</c:v>
                </c:pt>
                <c:pt idx="16">
                  <c:v>Tables</c:v>
                </c:pt>
              </c:strCache>
            </c:strRef>
          </c:cat>
          <c:val>
            <c:numRef>
              <c:f>Analysis!$B$48:$B$65</c:f>
              <c:numCache>
                <c:formatCode>_-[$$-409]* #,##0_ ;_-[$$-409]* \-#,##0\ ;_-[$$-409]* "-"??_ ;_-@_ </c:formatCode>
                <c:ptCount val="17"/>
                <c:pt idx="0">
                  <c:v>104048.53596000008</c:v>
                </c:pt>
                <c:pt idx="1">
                  <c:v>70657.641299999974</c:v>
                </c:pt>
                <c:pt idx="2">
                  <c:v>63219.050499999998</c:v>
                </c:pt>
                <c:pt idx="3">
                  <c:v>52999.657599999962</c:v>
                </c:pt>
                <c:pt idx="4">
                  <c:v>41593.928599999977</c:v>
                </c:pt>
                <c:pt idx="5">
                  <c:v>41248.271599999971</c:v>
                </c:pt>
                <c:pt idx="6">
                  <c:v>39008.815699999985</c:v>
                </c:pt>
                <c:pt idx="7">
                  <c:v>22353.33199999998</c:v>
                </c:pt>
                <c:pt idx="8">
                  <c:v>20534.560600000008</c:v>
                </c:pt>
                <c:pt idx="9">
                  <c:v>19995.553099999997</c:v>
                </c:pt>
                <c:pt idx="10">
                  <c:v>18627.74530000001</c:v>
                </c:pt>
                <c:pt idx="11">
                  <c:v>15343.401199999993</c:v>
                </c:pt>
                <c:pt idx="12">
                  <c:v>8200.523500000003</c:v>
                </c:pt>
                <c:pt idx="13">
                  <c:v>7355.1696000000084</c:v>
                </c:pt>
                <c:pt idx="14">
                  <c:v>5054.7153999999946</c:v>
                </c:pt>
                <c:pt idx="15">
                  <c:v>4470.976900000006</c:v>
                </c:pt>
                <c:pt idx="16">
                  <c:v>-30545.9084</c:v>
                </c:pt>
              </c:numCache>
            </c:numRef>
          </c:val>
          <c:extLst>
            <c:ext xmlns:c16="http://schemas.microsoft.com/office/drawing/2014/chart" uri="{C3380CC4-5D6E-409C-BE32-E72D297353CC}">
              <c16:uniqueId val="{00000000-143F-4FA8-8AEB-FD5A00FCA0E6}"/>
            </c:ext>
          </c:extLst>
        </c:ser>
        <c:dLbls>
          <c:showLegendKey val="0"/>
          <c:showVal val="0"/>
          <c:showCatName val="0"/>
          <c:showSerName val="0"/>
          <c:showPercent val="0"/>
          <c:showBubbleSize val="0"/>
        </c:dLbls>
        <c:gapWidth val="182"/>
        <c:axId val="1283677615"/>
        <c:axId val="1897609007"/>
      </c:barChart>
      <c:catAx>
        <c:axId val="128367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609007"/>
        <c:crosses val="autoZero"/>
        <c:auto val="1"/>
        <c:lblAlgn val="ctr"/>
        <c:lblOffset val="100"/>
        <c:noMultiLvlLbl val="0"/>
      </c:catAx>
      <c:valAx>
        <c:axId val="1897609007"/>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67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[Excel_Sales_Report_Automation.xlsx]Analysis!PivotTable7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Market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Analysis!$P$47</c:f>
              <c:strCache>
                <c:ptCount val="1"/>
                <c:pt idx="0">
                  <c:v>Total</c:v>
                </c:pt>
              </c:strCache>
            </c:strRef>
          </c:tx>
          <c:spPr>
            <a:solidFill>
              <a:schemeClr val="accent1"/>
            </a:solidFill>
            <a:ln>
              <a:noFill/>
            </a:ln>
            <a:effectLst/>
          </c:spPr>
          <c:invertIfNegative val="0"/>
          <c:cat>
            <c:strRef>
              <c:f>Analysis!$O$48:$O$53</c:f>
              <c:strCache>
                <c:ptCount val="5"/>
                <c:pt idx="0">
                  <c:v>Africa</c:v>
                </c:pt>
                <c:pt idx="1">
                  <c:v>Asia Pacific</c:v>
                </c:pt>
                <c:pt idx="2">
                  <c:v>Europe</c:v>
                </c:pt>
                <c:pt idx="3">
                  <c:v>LATAM</c:v>
                </c:pt>
                <c:pt idx="4">
                  <c:v>USCA</c:v>
                </c:pt>
              </c:strCache>
            </c:strRef>
          </c:cat>
          <c:val>
            <c:numRef>
              <c:f>Analysis!$P$48:$P$53</c:f>
              <c:numCache>
                <c:formatCode>_-[$$-409]* #,##0_ ;_-[$$-409]* \-#,##0\ ;_-[$$-409]* "-"??_ ;_-@_ </c:formatCode>
                <c:ptCount val="5"/>
                <c:pt idx="0">
                  <c:v>283036.44000000024</c:v>
                </c:pt>
                <c:pt idx="1">
                  <c:v>1372784.4062999999</c:v>
                </c:pt>
                <c:pt idx="2">
                  <c:v>1180303.9515</c:v>
                </c:pt>
                <c:pt idx="3">
                  <c:v>706632.93955999974</c:v>
                </c:pt>
                <c:pt idx="4">
                  <c:v>757108.13320000097</c:v>
                </c:pt>
              </c:numCache>
            </c:numRef>
          </c:val>
          <c:extLst>
            <c:ext xmlns:c16="http://schemas.microsoft.com/office/drawing/2014/chart" uri="{C3380CC4-5D6E-409C-BE32-E72D297353CC}">
              <c16:uniqueId val="{00000000-94D2-40AE-884F-1A61B49DE0B0}"/>
            </c:ext>
          </c:extLst>
        </c:ser>
        <c:dLbls>
          <c:showLegendKey val="0"/>
          <c:showVal val="0"/>
          <c:showCatName val="0"/>
          <c:showSerName val="0"/>
          <c:showPercent val="0"/>
          <c:showBubbleSize val="0"/>
        </c:dLbls>
        <c:gapWidth val="182"/>
        <c:axId val="1283635391"/>
        <c:axId val="1897553807"/>
      </c:barChart>
      <c:catAx>
        <c:axId val="1283635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553807"/>
        <c:crosses val="autoZero"/>
        <c:auto val="1"/>
        <c:lblAlgn val="ctr"/>
        <c:lblOffset val="100"/>
        <c:noMultiLvlLbl val="0"/>
      </c:catAx>
      <c:valAx>
        <c:axId val="1897553807"/>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6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0</xdr:colOff>
      <xdr:row>27</xdr:row>
      <xdr:rowOff>6687</xdr:rowOff>
    </xdr:from>
    <xdr:to>
      <xdr:col>23</xdr:col>
      <xdr:colOff>-1</xdr:colOff>
      <xdr:row>46</xdr:row>
      <xdr:rowOff>142874</xdr:rowOff>
    </xdr:to>
    <xdr:graphicFrame macro="">
      <xdr:nvGraphicFramePr>
        <xdr:cNvPr id="5" name="Chart 4">
          <a:extLst>
            <a:ext uri="{FF2B5EF4-FFF2-40B4-BE49-F238E27FC236}">
              <a16:creationId xmlns:a16="http://schemas.microsoft.com/office/drawing/2014/main" id="{B12591C2-11D7-4FEC-85C4-17861913B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8</xdr:row>
      <xdr:rowOff>0</xdr:rowOff>
    </xdr:from>
    <xdr:to>
      <xdr:col>22</xdr:col>
      <xdr:colOff>559594</xdr:colOff>
      <xdr:row>26</xdr:row>
      <xdr:rowOff>0</xdr:rowOff>
    </xdr:to>
    <xdr:graphicFrame macro="">
      <xdr:nvGraphicFramePr>
        <xdr:cNvPr id="2" name="Chart 1">
          <a:extLst>
            <a:ext uri="{FF2B5EF4-FFF2-40B4-BE49-F238E27FC236}">
              <a16:creationId xmlns:a16="http://schemas.microsoft.com/office/drawing/2014/main" id="{DD5823A0-32A8-47B9-83AB-30A325FDF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190021</xdr:colOff>
      <xdr:row>8</xdr:row>
      <xdr:rowOff>0</xdr:rowOff>
    </xdr:from>
    <xdr:to>
      <xdr:col>37</xdr:col>
      <xdr:colOff>0</xdr:colOff>
      <xdr:row>47</xdr:row>
      <xdr:rowOff>0</xdr:rowOff>
    </xdr:to>
    <xdr:graphicFrame macro="">
      <xdr:nvGraphicFramePr>
        <xdr:cNvPr id="4" name="Chart 3">
          <a:extLst>
            <a:ext uri="{FF2B5EF4-FFF2-40B4-BE49-F238E27FC236}">
              <a16:creationId xmlns:a16="http://schemas.microsoft.com/office/drawing/2014/main" id="{88C4B107-1B87-4F75-B987-BB37C1644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27</xdr:row>
      <xdr:rowOff>0</xdr:rowOff>
    </xdr:from>
    <xdr:to>
      <xdr:col>11</xdr:col>
      <xdr:colOff>0</xdr:colOff>
      <xdr:row>46</xdr:row>
      <xdr:rowOff>142874</xdr:rowOff>
    </xdr:to>
    <xdr:graphicFrame macro="">
      <xdr:nvGraphicFramePr>
        <xdr:cNvPr id="6" name="Chart 5">
          <a:extLst>
            <a:ext uri="{FF2B5EF4-FFF2-40B4-BE49-F238E27FC236}">
              <a16:creationId xmlns:a16="http://schemas.microsoft.com/office/drawing/2014/main" id="{E9308656-1667-47C1-B732-8C1B46C9B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14492</xdr:colOff>
      <xdr:row>7</xdr:row>
      <xdr:rowOff>0</xdr:rowOff>
    </xdr:from>
    <xdr:to>
      <xdr:col>3</xdr:col>
      <xdr:colOff>666751</xdr:colOff>
      <xdr:row>18</xdr:row>
      <xdr:rowOff>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69B374F3-A1B3-4D37-852B-0C49DAC9AF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492" y="1317171"/>
              <a:ext cx="2481059" cy="2188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6872</xdr:colOff>
      <xdr:row>18</xdr:row>
      <xdr:rowOff>178592</xdr:rowOff>
    </xdr:from>
    <xdr:to>
      <xdr:col>3</xdr:col>
      <xdr:colOff>666751</xdr:colOff>
      <xdr:row>28</xdr:row>
      <xdr:rowOff>142875</xdr:rowOff>
    </xdr:to>
    <mc:AlternateContent xmlns:mc="http://schemas.openxmlformats.org/markup-compatibility/2006" xmlns:a14="http://schemas.microsoft.com/office/drawing/2010/main">
      <mc:Choice Requires="a14">
        <xdr:graphicFrame macro="">
          <xdr:nvGraphicFramePr>
            <xdr:cNvPr id="8" name="Market">
              <a:extLst>
                <a:ext uri="{FF2B5EF4-FFF2-40B4-BE49-F238E27FC236}">
                  <a16:creationId xmlns:a16="http://schemas.microsoft.com/office/drawing/2014/main" id="{1C573420-67B4-4BC9-829B-4F51ACA1D2B4}"/>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6872" y="3683792"/>
              <a:ext cx="2488679" cy="1956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0</xdr:rowOff>
    </xdr:from>
    <xdr:to>
      <xdr:col>3</xdr:col>
      <xdr:colOff>652259</xdr:colOff>
      <xdr:row>37</xdr:row>
      <xdr:rowOff>0</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2B43E34-09F8-4F81-B351-59B4B6B1BDA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867400"/>
              <a:ext cx="2481059"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0</xdr:rowOff>
    </xdr:from>
    <xdr:to>
      <xdr:col>3</xdr:col>
      <xdr:colOff>644639</xdr:colOff>
      <xdr:row>45</xdr:row>
      <xdr:rowOff>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FA6F5C7-7F3D-498B-B073-5D9D20707C6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7347857"/>
              <a:ext cx="2473439"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95250</xdr:colOff>
      <xdr:row>1</xdr:row>
      <xdr:rowOff>171450</xdr:rowOff>
    </xdr:from>
    <xdr:to>
      <xdr:col>13</xdr:col>
      <xdr:colOff>400050</xdr:colOff>
      <xdr:row>16</xdr:row>
      <xdr:rowOff>171450</xdr:rowOff>
    </xdr:to>
    <xdr:graphicFrame macro="">
      <xdr:nvGraphicFramePr>
        <xdr:cNvPr id="2" name="Chart 1">
          <a:extLst>
            <a:ext uri="{FF2B5EF4-FFF2-40B4-BE49-F238E27FC236}">
              <a16:creationId xmlns:a16="http://schemas.microsoft.com/office/drawing/2014/main" id="{10B5C2D2-A4E1-1555-F70B-3578FD4BA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80010</xdr:colOff>
      <xdr:row>26</xdr:row>
      <xdr:rowOff>125730</xdr:rowOff>
    </xdr:from>
    <xdr:to>
      <xdr:col>18</xdr:col>
      <xdr:colOff>384810</xdr:colOff>
      <xdr:row>41</xdr:row>
      <xdr:rowOff>125730</xdr:rowOff>
    </xdr:to>
    <xdr:graphicFrame macro="">
      <xdr:nvGraphicFramePr>
        <xdr:cNvPr id="4" name="Chart 3">
          <a:extLst>
            <a:ext uri="{FF2B5EF4-FFF2-40B4-BE49-F238E27FC236}">
              <a16:creationId xmlns:a16="http://schemas.microsoft.com/office/drawing/2014/main" id="{48EA8A52-F903-0C77-2681-82BB45A336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179070</xdr:colOff>
      <xdr:row>45</xdr:row>
      <xdr:rowOff>175260</xdr:rowOff>
    </xdr:from>
    <xdr:to>
      <xdr:col>7</xdr:col>
      <xdr:colOff>464820</xdr:colOff>
      <xdr:row>64</xdr:row>
      <xdr:rowOff>152400</xdr:rowOff>
    </xdr:to>
    <xdr:graphicFrame macro="">
      <xdr:nvGraphicFramePr>
        <xdr:cNvPr id="5" name="Chart 4">
          <a:extLst>
            <a:ext uri="{FF2B5EF4-FFF2-40B4-BE49-F238E27FC236}">
              <a16:creationId xmlns:a16="http://schemas.microsoft.com/office/drawing/2014/main" id="{FBCDDE99-DD6C-CD6A-06E9-A6B35D450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72390</xdr:colOff>
      <xdr:row>45</xdr:row>
      <xdr:rowOff>160020</xdr:rowOff>
    </xdr:from>
    <xdr:to>
      <xdr:col>23</xdr:col>
      <xdr:colOff>396240</xdr:colOff>
      <xdr:row>59</xdr:row>
      <xdr:rowOff>57150</xdr:rowOff>
    </xdr:to>
    <xdr:graphicFrame macro="">
      <xdr:nvGraphicFramePr>
        <xdr:cNvPr id="7" name="Chart 6">
          <a:extLst>
            <a:ext uri="{FF2B5EF4-FFF2-40B4-BE49-F238E27FC236}">
              <a16:creationId xmlns:a16="http://schemas.microsoft.com/office/drawing/2014/main" id="{02D986CC-D6B0-AB42-CB7D-05577CDDA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2430558" backgroundQuery="1" createdVersion="8" refreshedVersion="8" minRefreshableVersion="3" recordCount="0" supportSubquery="1" supportAdvancedDrill="1" xr:uid="{479F6746-2E5A-4A5A-A1AA-A98F01791157}">
  <cacheSource type="external" connectionId="7"/>
  <cacheFields count="9">
    <cacheField name="[Measures].[Sum of Sales]" caption="Sum of Sales" numFmtId="0" hierarchy="21" level="32767"/>
    <cacheField name="[Measures].[Sum of Profit]" caption="Sum of Profit" numFmtId="0" hierarchy="22" level="32767"/>
    <cacheField name="[Measures].[Sum of Quantity]" caption="Sum of Quantity" numFmtId="0" hierarchy="23" level="32767"/>
    <cacheField name="[Measures].[Distinct Count of Order ID]" caption="Distinct Count of Order ID" numFmtId="0" hierarchy="25" level="32767"/>
    <cacheField name="[Measures].[Profit Margin]" caption="Profit Margin" numFmtId="0" hierarchy="26" level="32767"/>
    <cacheField name="[Sales_Data].[Category].[Category]" caption="Category" numFmtId="0" hierarchy="10" level="1">
      <sharedItems containsSemiMixedTypes="0" containsNonDate="0" containsString="0"/>
    </cacheField>
    <cacheField name="[Sales_Data].[Month].[Month]" caption="Month" numFmtId="0" hierarchy="18" level="1">
      <sharedItems containsSemiMixedTypes="0" containsNonDate="0" containsString="0"/>
    </cacheField>
    <cacheField name="[Sales_Data].[Market].[Market]" caption="Market" numFmtId="0" hierarchy="7"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8"/>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7"/>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5"/>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6"/>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oneField="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oneField="1">
      <fieldsUsage count="1">
        <fieldUsage x="2"/>
      </fieldsUsage>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oneField="1">
      <fieldsUsage count="1">
        <fieldUsage x="3"/>
      </fieldsUsage>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oneField="1">
      <fieldsUsage count="1">
        <fieldUsage x="4"/>
      </fieldsUsage>
    </cacheHierarchy>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3587966" backgroundQuery="1" createdVersion="8" refreshedVersion="8" minRefreshableVersion="3" recordCount="0" supportSubquery="1" supportAdvancedDrill="1" xr:uid="{2F42B596-5249-4381-B1D7-2BE645CEBAE6}">
  <cacheSource type="external" connectionId="7"/>
  <cacheFields count="7">
    <cacheField name="[Sales_Data].[Category].[Category]" caption="Category" numFmtId="0" hierarchy="10" level="1">
      <sharedItems count="3">
        <s v="Furniture"/>
        <s v="Office Supplies"/>
        <s v="Technology"/>
      </sharedItems>
    </cacheField>
    <cacheField name="[Measures].[Sum of Sales]" caption="Sum of Sales" numFmtId="0" hierarchy="21" level="32767"/>
    <cacheField name="[Measures].[Sum of Profit]" caption="Sum of Profit" numFmtId="0" hierarchy="22" level="32767"/>
    <cacheField name="[Measures].[Profit Margin]" caption="Profit Margin" numFmtId="0" hierarchy="26" level="32767"/>
    <cacheField name="[Sales_Data].[Month].[Month]" caption="Month" numFmtId="0" hierarchy="18" level="1">
      <sharedItems containsSemiMixedTypes="0" containsNonDate="0" containsString="0"/>
    </cacheField>
    <cacheField name="[Sales_Data].[Market].[Market]" caption="Market" numFmtId="0" hierarchy="7"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6"/>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5"/>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4"/>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oneField="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oneField="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oneField="1">
      <fieldsUsage count="1">
        <fieldUsage x="3"/>
      </fieldsUsage>
    </cacheHierarchy>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451389" backgroundQuery="1" createdVersion="8" refreshedVersion="8" minRefreshableVersion="3" recordCount="0" supportSubquery="1" supportAdvancedDrill="1" xr:uid="{D51AB5FE-35BC-4846-B6B9-34678B926D56}">
  <cacheSource type="external" connectionId="7"/>
  <cacheFields count="5">
    <cacheField name="[Sales_Data].[Category].[Category]" caption="Category" numFmtId="0" hierarchy="10" level="1">
      <sharedItems count="3">
        <s v="Furniture"/>
        <s v="Office Supplies"/>
        <s v="Technology"/>
      </sharedItems>
    </cacheField>
    <cacheField name="[Measures].[Sum of Sales]" caption="Sum of Sales" numFmtId="0" hierarchy="21" level="32767"/>
    <cacheField name="[Sales_Data].[Month].[Month]" caption="Month" numFmtId="0" hierarchy="18" level="1">
      <sharedItems containsSemiMixedTypes="0" containsNonDate="0" containsString="0"/>
    </cacheField>
    <cacheField name="[Sales_Data].[Market].[Market]" caption="Market" numFmtId="0" hierarchy="7"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4"/>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3"/>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2"/>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oneField="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5439814" backgroundQuery="1" createdVersion="8" refreshedVersion="8" minRefreshableVersion="3" recordCount="0" supportSubquery="1" supportAdvancedDrill="1" xr:uid="{594F8447-9DC0-4E8D-B92E-CE47957A6EB7}">
  <cacheSource type="external" connectionId="7"/>
  <cacheFields count="6">
    <cacheField name="[Sales_Data].[Sub-Category].[Sub-Category]" caption="Sub-Category" numFmtId="0" hierarchy="11"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22" level="32767"/>
    <cacheField name="[Sales_Data].[Category].[Category]" caption="Category" numFmtId="0" hierarchy="10" level="1">
      <sharedItems containsSemiMixedTypes="0" containsNonDate="0" containsString="0"/>
    </cacheField>
    <cacheField name="[Sales_Data].[Month].[Month]" caption="Month" numFmtId="0" hierarchy="18" level="1">
      <sharedItems containsSemiMixedTypes="0" containsNonDate="0" containsString="0"/>
    </cacheField>
    <cacheField name="[Sales_Data].[Market].[Market]" caption="Market" numFmtId="0" hierarchy="7"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5"/>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4"/>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3"/>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oneField="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6365737" backgroundQuery="1" createdVersion="8" refreshedVersion="8" minRefreshableVersion="3" recordCount="0" supportSubquery="1" supportAdvancedDrill="1" xr:uid="{953E0FA0-7A49-49C7-8CC6-89AE911F6C4E}">
  <cacheSource type="external" connectionId="7"/>
  <cacheFields count="7">
    <cacheField name="[Sales_Data].[Market].[Market]" caption="Market" numFmtId="0" hierarchy="7" level="1">
      <sharedItems count="5">
        <s v="Africa"/>
        <s v="Asia Pacific"/>
        <s v="Europe"/>
        <s v="LATAM"/>
        <s v="USCA"/>
      </sharedItems>
    </cacheField>
    <cacheField name="[Measures].[Sum of Sales]" caption="Sum of Sales" numFmtId="0" hierarchy="21" level="32767"/>
    <cacheField name="[Measures].[Sum of Profit]" caption="Sum of Profit" numFmtId="0" hierarchy="22" level="32767"/>
    <cacheField name="[Measures].[Profit Margin]" caption="Profit Margin" numFmtId="0" hierarchy="26" level="32767"/>
    <cacheField name="[Sales_Data].[Category].[Category]" caption="Category" numFmtId="0" hierarchy="10" level="1">
      <sharedItems containsSemiMixedTypes="0" containsNonDate="0" containsString="0"/>
    </cacheField>
    <cacheField name="[Sales_Data].[Month].[Month]" caption="Month" numFmtId="0" hierarchy="18"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6"/>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4"/>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5"/>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oneField="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oneField="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oneField="1">
      <fieldsUsage count="1">
        <fieldUsage x="3"/>
      </fieldsUsage>
    </cacheHierarchy>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7407407" backgroundQuery="1" createdVersion="8" refreshedVersion="8" minRefreshableVersion="3" recordCount="0" supportSubquery="1" supportAdvancedDrill="1" xr:uid="{601F3A48-592D-467D-B035-05168C77A4A4}">
  <cacheSource type="external" connectionId="7"/>
  <cacheFields count="5">
    <cacheField name="[Sales_Data].[Market].[Market]" caption="Market" numFmtId="0" hierarchy="7" level="1">
      <sharedItems count="5">
        <s v="Africa"/>
        <s v="Asia Pacific"/>
        <s v="Europe"/>
        <s v="LATAM"/>
        <s v="USCA"/>
      </sharedItems>
    </cacheField>
    <cacheField name="[Measures].[Sum of Sales]" caption="Sum of Sales" numFmtId="0" hierarchy="21" level="32767"/>
    <cacheField name="[Sales_Data].[Category].[Category]" caption="Category" numFmtId="0" hierarchy="10" level="1">
      <sharedItems containsSemiMixedTypes="0" containsNonDate="0" containsString="0"/>
    </cacheField>
    <cacheField name="[Sales_Data].[Month].[Month]" caption="Month" numFmtId="0" hierarchy="18"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4"/>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0"/>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3"/>
      </fieldsUsage>
    </cacheHierarchy>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oneField="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8564816" backgroundQuery="1" createdVersion="8" refreshedVersion="8" minRefreshableVersion="3" recordCount="0" supportSubquery="1" supportAdvancedDrill="1" xr:uid="{2547A093-CDDB-4DC1-BBA6-82E7A42ECBCD}">
  <cacheSource type="external" connectionId="7"/>
  <cacheFields count="7">
    <cacheField name="[Sales_Data].[Month Number].[Month Number]" caption="Month Number" numFmtId="0" hierarchy="1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_Data].[Month Number].&amp;[1]"/>
            <x15:cachedUniqueName index="1" name="[Sales_Data].[Month Number].&amp;[2]"/>
            <x15:cachedUniqueName index="2" name="[Sales_Data].[Month Number].&amp;[3]"/>
            <x15:cachedUniqueName index="3" name="[Sales_Data].[Month Number].&amp;[4]"/>
            <x15:cachedUniqueName index="4" name="[Sales_Data].[Month Number].&amp;[5]"/>
            <x15:cachedUniqueName index="5" name="[Sales_Data].[Month Number].&amp;[6]"/>
            <x15:cachedUniqueName index="6" name="[Sales_Data].[Month Number].&amp;[7]"/>
            <x15:cachedUniqueName index="7" name="[Sales_Data].[Month Number].&amp;[8]"/>
            <x15:cachedUniqueName index="8" name="[Sales_Data].[Month Number].&amp;[9]"/>
            <x15:cachedUniqueName index="9" name="[Sales_Data].[Month Number].&amp;[10]"/>
            <x15:cachedUniqueName index="10" name="[Sales_Data].[Month Number].&amp;[11]"/>
            <x15:cachedUniqueName index="11" name="[Sales_Data].[Month Number].&amp;[12]"/>
          </x15:cachedUniqueNames>
        </ext>
      </extLst>
    </cacheField>
    <cacheField name="[Sales_Data].[Month].[Month]" caption="Month" numFmtId="0" hierarchy="18" level="1">
      <sharedItems count="11">
        <s v="January"/>
        <s v="February"/>
        <s v="March"/>
        <s v="April"/>
        <s v="May"/>
        <s v="June"/>
        <s v="July"/>
        <s v="August"/>
        <s v="September"/>
        <s v="October"/>
        <s v="November"/>
      </sharedItems>
    </cacheField>
    <cacheField name="[Measures].[Sum of Sales]" caption="Sum of Sales" numFmtId="0" hierarchy="21" level="32767"/>
    <cacheField name="[Measures].[Sum of Profit]" caption="Sum of Profit" numFmtId="0" hierarchy="22" level="32767"/>
    <cacheField name="[Sales_Data].[Market].[Market]" caption="Market" numFmtId="0" hierarchy="7" level="1">
      <sharedItems containsSemiMixedTypes="0" containsNonDate="0" containsString="0"/>
    </cacheField>
    <cacheField name="[Sales_Data].[Category].[Category]" caption="Category" numFmtId="0" hierarchy="10" level="1">
      <sharedItems containsSemiMixedTypes="0" containsNonDate="0" containsString="0"/>
    </cacheField>
    <cacheField name="[Sales_Data].[Segment].[Segment]" caption="Segment" numFmtId="0" hierarchy="5" level="1">
      <sharedItems containsSemiMixedTypes="0" containsNonDate="0" containsString="0"/>
    </cacheField>
  </cacheFields>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fieldsUsage count="2">
        <fieldUsage x="-1"/>
        <fieldUsage x="6"/>
      </fieldsUsage>
    </cacheHierarchy>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fieldsUsage count="2">
        <fieldUsage x="-1"/>
        <fieldUsage x="4"/>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5"/>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fieldsUsage count="2">
        <fieldUsage x="-1"/>
        <fieldUsage x="1"/>
      </fieldsUsage>
    </cacheHierarchy>
    <cacheHierarchy uniqueName="[Sales_Data].[Month Number]" caption="Month Number" attribute="1" defaultMemberUniqueName="[Sales_Data].[Month Number].[All]" allUniqueName="[Sales_Data].[Month Number].[All]" dimensionUniqueName="[Sales_Data]" displayFolder="" count="2" memberValueDatatype="20" unbalanced="0">
      <fieldsUsage count="2">
        <fieldUsage x="-1"/>
        <fieldUsage x="0"/>
      </fieldsUsage>
    </cacheHierarchy>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oneField="1">
      <fieldsUsage count="1">
        <fieldUsage x="2"/>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oneField="1">
      <fieldsUsage count="1">
        <fieldUsage x="3"/>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alidation_row_count" uniqueName="[validation_row_count]" caption="validation_row_count"/>
  </dimensions>
  <measureGroups count="2">
    <measureGroup name="Sales_Data" caption="Sales_Data"/>
    <measureGroup name="validation_row_count" caption="validation_row_coun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6.98595115741" backgroundQuery="1" createdVersion="3" refreshedVersion="8" minRefreshableVersion="3" recordCount="0" supportSubquery="1" supportAdvancedDrill="1" xr:uid="{E109A18D-58A1-4D27-B45A-687DCC2597A6}">
  <cacheSource type="external" connectionId="7">
    <extLst>
      <ext xmlns:x14="http://schemas.microsoft.com/office/spreadsheetml/2009/9/main" uri="{F057638F-6D5F-4e77-A914-E7F072B9BCA8}">
        <x14:sourceConnection name="ThisWorkbookDataModel"/>
      </ext>
    </extLst>
  </cacheSource>
  <cacheFields count="0"/>
  <cacheHierarchies count="30">
    <cacheHierarchy uniqueName="[Sales_Data].[Source File]" caption="Source File" attribute="1" defaultMemberUniqueName="[Sales_Data].[Source File].[All]" allUniqueName="[Sales_Data].[Source File].[All]" dimensionUniqueName="[Sales_Data]" displayFolder="" count="0" memberValueDatatype="13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egment]" caption="Segment" attribute="1" defaultMemberUniqueName="[Sales_Data].[Segment].[All]" allUniqueName="[Sales_Data].[Segment].[All]" dimensionUniqueName="[Sales_Data]" displayFolder="" count="2" memberValueDatatype="130" unbalanced="0"/>
    <cacheHierarchy uniqueName="[Sales_Data].[Country]" caption="Country" attribute="1" defaultMemberUniqueName="[Sales_Data].[Country].[All]" allUniqueName="[Sales_Data].[Country].[All]" dimensionUniqueName="[Sales_Data]" displayFolder="" count="0" memberValueDatatype="130" unbalanced="0"/>
    <cacheHierarchy uniqueName="[Sales_Data].[Market]" caption="Market" attribute="1" defaultMemberUniqueName="[Sales_Data].[Market].[All]" allUniqueName="[Sales_Data].[Market].[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Product ID]" caption="Product ID" attribute="1" defaultMemberUniqueName="[Sales_Data].[Product ID].[All]" allUniqueName="[Sales_Data].[Product I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Sales_Data].[Year]" caption="Year" attribute="1" defaultMemberUniqueName="[Sales_Data].[Year].[All]" allUniqueName="[Sales_Data].[Year].[All]" dimensionUniqueName="[Sales_Data]" displayFolder="" count="0" memberValueDatatype="20" unbalanced="0"/>
    <cacheHierarchy uniqueName="[Sales_Data].[Month]" caption="Month" attribute="1" defaultMemberUniqueName="[Sales_Data].[Month].[All]" allUniqueName="[Sales_Data].[Month].[All]" dimensionUniqueName="[Sales_Data]" displayFolder="" count="2" memberValueDatatype="130" unbalanced="0"/>
    <cacheHierarchy uniqueName="[Sales_Data].[Month Number]" caption="Month Number" attribute="1" defaultMemberUniqueName="[Sales_Data].[Month Number].[All]" allUniqueName="[Sales_Data].[Month Number].[All]" dimensionUniqueName="[Sales_Data]" displayFolder="" count="0" memberValueDatatype="20" unbalanced="0"/>
    <cacheHierarchy uniqueName="[validation_row_count].[validation_row_count]" caption="validation_row_count" attribute="1" defaultMemberUniqueName="[validation_row_count].[validation_row_count].[All]" allUniqueName="[validation_row_count].[validation_row_count].[All]" dimensionUniqueName="[validation_row_count]" displayFolder="" count="0" memberValueDatatype="5" unbalanced="0"/>
    <cacheHierarchy uniqueName="[Measures].[Sum of Sales]" caption="Sum of Sales" measure="1" displayFolder="" measureGroup="Sales_Data" count="0">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_Data" count="0">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14"/>
        </ext>
      </extLst>
    </cacheHierarchy>
    <cacheHierarchy uniqueName="[Measures].[Count of Order ID]" caption="Count of Order ID" measure="1" displayFolder="" measureGroup="Sales_Data"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ales_Data" count="0">
      <extLst>
        <ext xmlns:x15="http://schemas.microsoft.com/office/spreadsheetml/2010/11/main" uri="{B97F6D7D-B522-45F9-BDA1-12C45D357490}">
          <x15:cacheHierarchy aggregatedColumn="1"/>
        </ext>
      </extLst>
    </cacheHierarchy>
    <cacheHierarchy uniqueName="[Measures].[Profit Margin]" caption="Profit Margin" measure="1" displayFolder="" measureGroup="Sales_Data" count="0"/>
    <cacheHierarchy uniqueName="[Measures].[__XL_Count Sales_Data]" caption="__XL_Count Sales_Data" measure="1" displayFolder="" measureGroup="Sales_Data" count="0" hidden="1"/>
    <cacheHierarchy uniqueName="[Measures].[__XL_Count validation_row_count]" caption="__XL_Count validation_row_count" measure="1" displayFolder="" measureGroup="validation_row_cou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957328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6DCB0-94E3-4375-A8F4-CF0D88DD831B}" name="PivotTable4" cacheId="17" applyNumberFormats="0" applyBorderFormats="0" applyFontFormats="0" applyPatternFormats="0" applyAlignmentFormats="0" applyWidthHeightFormats="1" dataCaption="Values" tag="ea2bbe12-12f2-4255-9e77-69418a92415b" updatedVersion="8" minRefreshableVersion="3" useAutoFormatting="1" itemPrintTitles="1" createdVersion="8" indent="0" outline="1" outlineData="1" multipleFieldFilters="0" chartFormat="9">
  <location ref="J30:K34" firstHeaderRow="1"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formats count="1">
    <format dxfId="35">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7F9027-81B6-435F-B356-7525AB010DA7}" name="PivotTable7" cacheId="26" applyNumberFormats="0" applyBorderFormats="0" applyFontFormats="0" applyPatternFormats="0" applyAlignmentFormats="0" applyWidthHeightFormats="1" dataCaption="Values" tag="75cf56e3-a6e4-437a-8b91-9023f120c542" updatedVersion="8" minRefreshableVersion="3" useAutoFormatting="1" itemPrintTitles="1" createdVersion="8" indent="0" outline="1" outlineData="1" multipleFieldFilters="0" chartFormat="10">
  <location ref="O47:P53"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numFmtId="164"/>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8768EF-088D-4D8E-8F32-0D8F5C53C5FA}" name="PivotTable6" cacheId="23" applyNumberFormats="0" applyBorderFormats="0" applyFontFormats="0" applyPatternFormats="0" applyAlignmentFormats="0" applyWidthHeightFormats="1" dataCaption="Values" tag="cacd8a5a-1ee8-403b-bbfc-ff58cae75c5b" updatedVersion="8" minRefreshableVersion="3" useAutoFormatting="1" itemPrintTitles="1" createdVersion="8" indent="0" outline="1" outlineData="1" multipleFieldFilters="0" chartFormat="2">
  <location ref="J47:M53" firstHeaderRow="0" firstDataRow="1" firstDataCol="1"/>
  <pivotFields count="7">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2"/>
    </i>
    <i>
      <x v="4"/>
    </i>
    <i>
      <x v="3"/>
    </i>
    <i>
      <x/>
    </i>
    <i t="grand">
      <x/>
    </i>
  </rowItems>
  <colFields count="1">
    <field x="-2"/>
  </colFields>
  <colItems count="3">
    <i>
      <x/>
    </i>
    <i i="1">
      <x v="1"/>
    </i>
    <i i="2">
      <x v="2"/>
    </i>
  </colItems>
  <dataFields count="3">
    <dataField name="Sum of Sales" fld="1" baseField="0" baseItem="0" numFmtId="164"/>
    <dataField name="Sum of Profit" fld="2" baseField="0" baseItem="0" numFmtId="164"/>
    <dataField fld="3" subtotal="count" baseField="0" baseItem="0" numFmtId="165"/>
  </dataFields>
  <formats count="2">
    <format dxfId="38">
      <pivotArea outline="0" collapsedLevelsAreSubtotals="1" fieldPosition="0">
        <references count="1">
          <reference field="4294967294" count="2" selected="0">
            <x v="0"/>
            <x v="1"/>
          </reference>
        </references>
      </pivotArea>
    </format>
    <format dxfId="37">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241C83-1E58-4ACD-AED0-627E34F53070}" name="PivotTable1" cacheId="11" dataOnRows="1" applyNumberFormats="0" applyBorderFormats="0" applyFontFormats="0" applyPatternFormats="0" applyAlignmentFormats="0" applyWidthHeightFormats="1" dataCaption="Values" tag="faf2c5b0-a890-4033-a626-1aa1dffd69c8" updatedVersion="8" minRefreshableVersion="3" useAutoFormatting="1" itemPrintTitles="1" createdVersion="8" indent="0" outline="1" outlineData="1" multipleFieldFilters="0">
  <location ref="A3:B8" firstHeaderRow="1" firstDataRow="1" firstDataCol="1"/>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name="Sum of Sales" fld="0" baseField="0" baseItem="0"/>
    <dataField name="Sum of Profit" fld="1" baseField="0" baseItem="0"/>
    <dataField name="Sum of Quantity" fld="2" baseField="0" baseItem="0"/>
    <dataField name="Distinct Count of Order ID" fld="3" subtotal="count" baseField="0" baseItem="1">
      <extLst>
        <ext xmlns:x15="http://schemas.microsoft.com/office/spreadsheetml/2010/11/main" uri="{FABC7310-3BB5-11E1-824E-6D434824019B}">
          <x15:dataField isCountDistinct="1"/>
        </ext>
      </extLst>
    </dataField>
    <dataField fld="4" subtotal="count" baseField="0" baseItem="0" numFmtId="165"/>
  </dataFields>
  <formats count="4">
    <format dxfId="42">
      <pivotArea collapsedLevelsAreSubtotals="1" fieldPosition="0">
        <references count="1">
          <reference field="4294967294" count="1">
            <x v="2"/>
          </reference>
        </references>
      </pivotArea>
    </format>
    <format dxfId="41">
      <pivotArea collapsedLevelsAreSubtotals="1" fieldPosition="0">
        <references count="1">
          <reference field="4294967294" count="1">
            <x v="3"/>
          </reference>
        </references>
      </pivotArea>
    </format>
    <format dxfId="40">
      <pivotArea collapsedLevelsAreSubtotals="1" fieldPosition="0">
        <references count="1">
          <reference field="4294967294" count="2">
            <x v="0"/>
            <x v="1"/>
          </reference>
        </references>
      </pivotArea>
    </format>
    <format dxfId="39">
      <pivotArea outline="0" fieldPosition="0">
        <references count="1">
          <reference field="4294967294" count="1">
            <x v="4"/>
          </reference>
        </references>
      </pivotArea>
    </format>
  </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1B756E-A6CB-4650-82B8-3BD82C81A49C}" name="PivotTable5" cacheId="20" applyNumberFormats="0" applyBorderFormats="0" applyFontFormats="0" applyPatternFormats="0" applyAlignmentFormats="0" applyWidthHeightFormats="1" dataCaption="Values" tag="de6cb0b1-e279-4fce-969f-6717472a789c" updatedVersion="8" minRefreshableVersion="3" useAutoFormatting="1" subtotalHiddenItems="1" itemPrintTitles="1" createdVersion="8" indent="0" outline="1" outlineData="1" multipleFieldFilters="0" chartFormat="31">
  <location ref="A47:B65" firstHeaderRow="1" firstDataRow="1" firstDataCol="1"/>
  <pivotFields count="6">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6"/>
    </i>
    <i>
      <x v="13"/>
    </i>
    <i>
      <x v="4"/>
    </i>
    <i>
      <x v="1"/>
    </i>
    <i>
      <x/>
    </i>
    <i>
      <x v="5"/>
    </i>
    <i>
      <x v="14"/>
    </i>
    <i>
      <x v="3"/>
    </i>
    <i>
      <x v="12"/>
    </i>
    <i>
      <x v="2"/>
    </i>
    <i>
      <x v="11"/>
    </i>
    <i>
      <x v="9"/>
    </i>
    <i>
      <x v="7"/>
    </i>
    <i>
      <x v="15"/>
    </i>
    <i>
      <x v="10"/>
    </i>
    <i>
      <x v="8"/>
    </i>
    <i>
      <x v="16"/>
    </i>
    <i t="grand">
      <x/>
    </i>
  </rowItems>
  <colItems count="1">
    <i/>
  </colItems>
  <dataFields count="1">
    <dataField name="Sum of Profit" fld="1" baseField="0" baseItem="0" numFmtId="164"/>
  </dataFields>
  <formats count="2">
    <format dxfId="44">
      <pivotArea collapsedLevelsAreSubtotals="1" fieldPosition="0">
        <references count="1">
          <reference field="0" count="0"/>
        </references>
      </pivotArea>
    </format>
    <format dxfId="4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AF50DC-B971-4486-A1EE-5B6D6C0D3C07}" name="PivotTable2" cacheId="29" applyNumberFormats="0" applyBorderFormats="0" applyFontFormats="0" applyPatternFormats="0" applyAlignmentFormats="0" applyWidthHeightFormats="1" dataCaption="Values" tag="46e2b38c-d8c3-4c74-853e-b5b4cbb70907" updatedVersion="8" minRefreshableVersion="3" useAutoFormatting="1" itemPrintTitles="1" createdVersion="8" indent="0" outline="1" outlineData="1" multipleFieldFilters="0" chartFormat="13">
  <location ref="D3:F16" firstHeaderRow="0" firstDataRow="1" firstDataCol="1"/>
  <pivotFields count="7">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 baseField="0" baseItem="0"/>
    <dataField name="Sum of Profit" fld="3" baseField="0" baseItem="0"/>
  </dataFields>
  <formats count="23">
    <format dxfId="67">
      <pivotArea collapsedLevelsAreSubtotals="1" fieldPosition="0">
        <references count="2">
          <reference field="0" count="1" selected="0">
            <x v="0"/>
          </reference>
          <reference field="1" count="1">
            <x v="0"/>
          </reference>
        </references>
      </pivotArea>
    </format>
    <format dxfId="66">
      <pivotArea collapsedLevelsAreSubtotals="1" fieldPosition="0">
        <references count="1">
          <reference field="0" count="1">
            <x v="1"/>
          </reference>
        </references>
      </pivotArea>
    </format>
    <format dxfId="65">
      <pivotArea collapsedLevelsAreSubtotals="1" fieldPosition="0">
        <references count="2">
          <reference field="0" count="1" selected="0">
            <x v="1"/>
          </reference>
          <reference field="1" count="1">
            <x v="1"/>
          </reference>
        </references>
      </pivotArea>
    </format>
    <format dxfId="64">
      <pivotArea collapsedLevelsAreSubtotals="1" fieldPosition="0">
        <references count="1">
          <reference field="0" count="1">
            <x v="2"/>
          </reference>
        </references>
      </pivotArea>
    </format>
    <format dxfId="63">
      <pivotArea collapsedLevelsAreSubtotals="1" fieldPosition="0">
        <references count="2">
          <reference field="0" count="1" selected="0">
            <x v="2"/>
          </reference>
          <reference field="1" count="1">
            <x v="2"/>
          </reference>
        </references>
      </pivotArea>
    </format>
    <format dxfId="62">
      <pivotArea collapsedLevelsAreSubtotals="1" fieldPosition="0">
        <references count="1">
          <reference field="0" count="1">
            <x v="3"/>
          </reference>
        </references>
      </pivotArea>
    </format>
    <format dxfId="61">
      <pivotArea collapsedLevelsAreSubtotals="1" fieldPosition="0">
        <references count="2">
          <reference field="0" count="1" selected="0">
            <x v="3"/>
          </reference>
          <reference field="1" count="1">
            <x v="3"/>
          </reference>
        </references>
      </pivotArea>
    </format>
    <format dxfId="60">
      <pivotArea collapsedLevelsAreSubtotals="1" fieldPosition="0">
        <references count="1">
          <reference field="0" count="1">
            <x v="4"/>
          </reference>
        </references>
      </pivotArea>
    </format>
    <format dxfId="59">
      <pivotArea collapsedLevelsAreSubtotals="1" fieldPosition="0">
        <references count="2">
          <reference field="0" count="1" selected="0">
            <x v="4"/>
          </reference>
          <reference field="1" count="1">
            <x v="4"/>
          </reference>
        </references>
      </pivotArea>
    </format>
    <format dxfId="58">
      <pivotArea collapsedLevelsAreSubtotals="1" fieldPosition="0">
        <references count="1">
          <reference field="0" count="1">
            <x v="5"/>
          </reference>
        </references>
      </pivotArea>
    </format>
    <format dxfId="57">
      <pivotArea collapsedLevelsAreSubtotals="1" fieldPosition="0">
        <references count="2">
          <reference field="0" count="1" selected="0">
            <x v="5"/>
          </reference>
          <reference field="1" count="1">
            <x v="5"/>
          </reference>
        </references>
      </pivotArea>
    </format>
    <format dxfId="56">
      <pivotArea collapsedLevelsAreSubtotals="1" fieldPosition="0">
        <references count="1">
          <reference field="0" count="1">
            <x v="6"/>
          </reference>
        </references>
      </pivotArea>
    </format>
    <format dxfId="55">
      <pivotArea collapsedLevelsAreSubtotals="1" fieldPosition="0">
        <references count="2">
          <reference field="0" count="1" selected="0">
            <x v="6"/>
          </reference>
          <reference field="1" count="1">
            <x v="6"/>
          </reference>
        </references>
      </pivotArea>
    </format>
    <format dxfId="54">
      <pivotArea collapsedLevelsAreSubtotals="1" fieldPosition="0">
        <references count="1">
          <reference field="0" count="1">
            <x v="7"/>
          </reference>
        </references>
      </pivotArea>
    </format>
    <format dxfId="53">
      <pivotArea collapsedLevelsAreSubtotals="1" fieldPosition="0">
        <references count="2">
          <reference field="0" count="1" selected="0">
            <x v="7"/>
          </reference>
          <reference field="1" count="1">
            <x v="7"/>
          </reference>
        </references>
      </pivotArea>
    </format>
    <format dxfId="52">
      <pivotArea collapsedLevelsAreSubtotals="1" fieldPosition="0">
        <references count="1">
          <reference field="0" count="1">
            <x v="8"/>
          </reference>
        </references>
      </pivotArea>
    </format>
    <format dxfId="51">
      <pivotArea collapsedLevelsAreSubtotals="1" fieldPosition="0">
        <references count="2">
          <reference field="0" count="1" selected="0">
            <x v="8"/>
          </reference>
          <reference field="1" count="1">
            <x v="8"/>
          </reference>
        </references>
      </pivotArea>
    </format>
    <format dxfId="50">
      <pivotArea collapsedLevelsAreSubtotals="1" fieldPosition="0">
        <references count="1">
          <reference field="0" count="1">
            <x v="9"/>
          </reference>
        </references>
      </pivotArea>
    </format>
    <format dxfId="49">
      <pivotArea collapsedLevelsAreSubtotals="1" fieldPosition="0">
        <references count="2">
          <reference field="0" count="1" selected="0">
            <x v="9"/>
          </reference>
          <reference field="1" count="1">
            <x v="9"/>
          </reference>
        </references>
      </pivotArea>
    </format>
    <format dxfId="48">
      <pivotArea collapsedLevelsAreSubtotals="1" fieldPosition="0">
        <references count="1">
          <reference field="0" count="1">
            <x v="10"/>
          </reference>
        </references>
      </pivotArea>
    </format>
    <format dxfId="47">
      <pivotArea collapsedLevelsAreSubtotals="1" fieldPosition="0">
        <references count="2">
          <reference field="0" count="1" selected="0">
            <x v="10"/>
          </reference>
          <reference field="1" count="1">
            <x v="10"/>
          </reference>
        </references>
      </pivotArea>
    </format>
    <format dxfId="46">
      <pivotArea grandRow="1" outline="0" collapsedLevelsAreSubtotals="1" fieldPosition="0"/>
    </format>
    <format dxfId="4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887DD2-65F3-40ED-9AAB-BE21E620A903}" name="PivotTable3" cacheId="14" applyNumberFormats="0" applyBorderFormats="0" applyFontFormats="0" applyPatternFormats="0" applyAlignmentFormats="0" applyWidthHeightFormats="1" dataCaption="Values" tag="a7a17d83-ceca-4126-9b57-30fd156ef857" updatedVersion="8" minRefreshableVersion="3" useAutoFormatting="1" subtotalHiddenItems="1" itemPrintTitles="1" createdVersion="8" indent="0" outline="1" outlineData="1" multipleFieldFilters="0" chartFormat="2">
  <location ref="A30:D34" firstHeaderRow="0" firstDataRow="1" firstDataCol="1"/>
  <pivotFields count="7">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Fields count="1">
    <field x="-2"/>
  </colFields>
  <colItems count="3">
    <i>
      <x/>
    </i>
    <i i="1">
      <x v="1"/>
    </i>
    <i i="2">
      <x v="2"/>
    </i>
  </colItems>
  <dataFields count="3">
    <dataField fld="3" subtotal="count" baseField="0" baseItem="0" numFmtId="165"/>
    <dataField name="Sum of Profit" fld="2" baseField="0" baseItem="0" numFmtId="164"/>
    <dataField name="Sum of Sales" fld="1" baseField="0" baseItem="0" numFmtId="164"/>
  </dataFields>
  <formats count="2">
    <format dxfId="69">
      <pivotArea outline="0" collapsedLevelsAreSubtotals="1" fieldPosition="0">
        <references count="1">
          <reference field="4294967294" count="2" selected="0">
            <x v="1"/>
            <x v="2"/>
          </reference>
        </references>
      </pivotArea>
    </format>
    <format dxfId="68">
      <pivotArea outline="0" collapsedLevelsAreSubtotals="1" fieldPosition="0">
        <references count="1">
          <reference field="4294967294" count="1" selected="0">
            <x v="0"/>
          </reference>
        </references>
      </pivotArea>
    </format>
  </formats>
  <pivotHierarchies count="3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74D6842-0EF0-4576-B433-D35BB8882FEF}" sourceName="[Sales_Data].[Month]">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795732885">
      <levels count="2">
        <level uniqueName="[Sales_Data].[Month].[(All)]" sourceCaption="(All)" count="0"/>
        <level uniqueName="[Sales_Data].[Month].[Month]" sourceCaption="Month" count="12">
          <ranges>
            <range startItem="0">
              <i n="[Sales_Data].[Month].&amp;[January]" c="January"/>
              <i n="[Sales_Data].[Month].&amp;[February]" c="February"/>
              <i n="[Sales_Data].[Month].&amp;[March]" c="March"/>
              <i n="[Sales_Data].[Month].&amp;[April]" c="April"/>
              <i n="[Sales_Data].[Month].&amp;[May]" c="May"/>
              <i n="[Sales_Data].[Month].&amp;[June]" c="June"/>
              <i n="[Sales_Data].[Month].&amp;[July]" c="July"/>
              <i n="[Sales_Data].[Month].&amp;[August]" c="August"/>
              <i n="[Sales_Data].[Month].&amp;[September]" c="September"/>
              <i n="[Sales_Data].[Month].&amp;[October]" c="October"/>
              <i n="[Sales_Data].[Month].&amp;[November]" c="November"/>
              <i n="[Sales_Data].[Month].&amp;[December]" c="December"/>
            </range>
          </ranges>
        </level>
      </levels>
      <selections count="1">
        <selection n="[Sales_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0C9559EA-812A-414F-94C8-ACAF8AA0E180}" sourceName="[Sales_Data].[Market]">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795732885">
      <levels count="2">
        <level uniqueName="[Sales_Data].[Market].[(All)]" sourceCaption="(All)" count="0"/>
        <level uniqueName="[Sales_Data].[Market].[Market]" sourceCaption="Market" count="5">
          <ranges>
            <range startItem="0">
              <i n="[Sales_Data].[Market].&amp;[Africa]" c="Africa"/>
              <i n="[Sales_Data].[Market].&amp;[Asia Pacific]" c="Asia Pacific"/>
              <i n="[Sales_Data].[Market].&amp;[Europe]" c="Europe"/>
              <i n="[Sales_Data].[Market].&amp;[LATAM]" c="LATAM"/>
              <i n="[Sales_Data].[Market].&amp;[USCA]" c="USCA"/>
            </range>
          </ranges>
        </level>
      </levels>
      <selections count="1">
        <selection n="[Sales_Data].[Marke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525CE1-5CCE-4367-86AA-48EF0E3835EA}" sourceName="[Sales_Data].[Category]">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795732885">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307CE8A-B793-471B-85D1-D82BECC89ADA}" sourceName="[Sales_Data].[Segment]">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795732885">
      <levels count="2">
        <level uniqueName="[Sales_Data].[Segment].[(All)]" sourceCaption="(All)" count="0"/>
        <level uniqueName="[Sales_Data].[Segment].[Segment]" sourceCaption="Segment" count="3">
          <ranges>
            <range startItem="0">
              <i n="[Sales_Data].[Segment].&amp;[Consumer]" c="Consumer"/>
              <i n="[Sales_Data].[Segment].&amp;[Corporate]" c="Corporate"/>
              <i n="[Sales_Data].[Segment].&amp;[Home Office]" c="Home Office"/>
            </range>
          </ranges>
        </level>
      </levels>
      <selections count="1">
        <selection n="[Sales_Data].[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7682ECC-6BAC-4EAC-9681-88FCD92C8A71}" cache="Slicer_Month" caption="Month" columnCount="2" level="1" style="SlicerStyleLight6" rowHeight="247650"/>
  <slicer name="Market" xr10:uid="{C74A2E0E-F695-48B3-93A0-F5EAE64BA6D2}" cache="Slicer_Market" caption="Market" level="1" style="SlicerStyleLight6" rowHeight="247650"/>
  <slicer name="Category" xr10:uid="{5824DC0C-3130-4D7C-9CE5-79A19FCBF10F}" cache="Slicer_Category" caption="Category" level="1" style="SlicerStyleLight6" rowHeight="247650"/>
  <slicer name="Segment" xr10:uid="{295D631C-76D1-4A7B-AEEC-A640AA1D2CF4}" cache="Slicer_Segment" caption="Segment" level="1" style="SlicerStyleLigh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8A90-6710-40AF-97B4-9666526DD660}">
  <dimension ref="A1:BD49"/>
  <sheetViews>
    <sheetView showGridLines="0" showRowColHeaders="0" tabSelected="1" zoomScale="74" zoomScaleNormal="74" workbookViewId="0">
      <selection activeCell="AM12" sqref="AM12"/>
      <extLst>
        <ext xmlns:xlsdti="http://schemas.microsoft.com/office/spreadsheetml/2023/showDataTypeIcons" uri="{77bfe23e-c014-4d31-8a63-9c772dbf06b6}">
          <xlsdti:showDataTypeIcons visible="0"/>
        </ext>
      </extLst>
    </sheetView>
  </sheetViews>
  <sheetFormatPr defaultRowHeight="14.4" x14ac:dyDescent="0.3"/>
  <cols>
    <col min="3" max="3" width="8.88671875" customWidth="1"/>
    <col min="4" max="4" width="10.5546875" customWidth="1"/>
    <col min="10" max="10" width="6.109375" customWidth="1"/>
    <col min="11" max="11" width="8.88671875" customWidth="1"/>
    <col min="12" max="12" width="2.77734375" customWidth="1"/>
    <col min="13" max="13" width="12.5546875" customWidth="1"/>
    <col min="14" max="14" width="3.21875" customWidth="1"/>
    <col min="17" max="18" width="3.21875" customWidth="1"/>
    <col min="20" max="20" width="3.21875" customWidth="1"/>
    <col min="22" max="22" width="6.21875" customWidth="1"/>
    <col min="24" max="24" width="2.77734375" customWidth="1"/>
    <col min="26" max="26" width="3.109375" customWidth="1"/>
    <col min="30" max="30" width="3.6640625" customWidth="1"/>
    <col min="35" max="35" width="5.6640625" customWidth="1"/>
    <col min="36" max="36" width="7.6640625" customWidth="1"/>
    <col min="38" max="38" width="4.33203125" style="11" customWidth="1"/>
  </cols>
  <sheetData>
    <row r="1" spans="1:56" ht="15" customHeight="1" thickBot="1" x14ac:dyDescent="0.35">
      <c r="A1" s="36" t="s">
        <v>41</v>
      </c>
      <c r="B1" s="36"/>
      <c r="C1" s="36"/>
      <c r="D1" s="36"/>
      <c r="E1" s="36"/>
      <c r="F1" s="36"/>
      <c r="G1" s="36"/>
      <c r="H1" s="36"/>
      <c r="I1" s="36"/>
      <c r="J1" s="36"/>
      <c r="K1" s="43"/>
      <c r="L1" s="43"/>
      <c r="M1" s="43"/>
      <c r="N1" s="43"/>
      <c r="O1" s="43"/>
      <c r="P1" s="43"/>
      <c r="Q1" s="43"/>
      <c r="R1" s="43"/>
      <c r="S1" s="43"/>
      <c r="T1" s="43"/>
      <c r="U1" s="43"/>
      <c r="V1" s="43"/>
      <c r="W1" s="43"/>
      <c r="X1" s="43"/>
      <c r="Y1" s="43"/>
      <c r="Z1" s="43"/>
      <c r="AA1" s="43"/>
      <c r="AB1" s="43"/>
      <c r="AC1" s="43"/>
      <c r="AD1" s="43"/>
      <c r="AE1" s="43"/>
      <c r="AF1" s="43"/>
      <c r="AG1" s="43"/>
      <c r="AH1" s="43"/>
      <c r="AI1" s="7"/>
      <c r="AJ1" s="7"/>
      <c r="AK1" s="7"/>
      <c r="AL1" s="7"/>
      <c r="AM1" s="11"/>
    </row>
    <row r="2" spans="1:56" ht="14.4" customHeight="1" x14ac:dyDescent="0.45">
      <c r="A2" s="36"/>
      <c r="B2" s="36"/>
      <c r="C2" s="36"/>
      <c r="D2" s="36"/>
      <c r="E2" s="36"/>
      <c r="F2" s="36"/>
      <c r="G2" s="36"/>
      <c r="H2" s="36"/>
      <c r="I2" s="36"/>
      <c r="J2" s="36"/>
      <c r="K2" s="22" t="s">
        <v>37</v>
      </c>
      <c r="L2" s="23"/>
      <c r="M2" s="24"/>
      <c r="N2" s="8"/>
      <c r="O2" s="22" t="s">
        <v>38</v>
      </c>
      <c r="P2" s="23"/>
      <c r="Q2" s="24"/>
      <c r="R2" s="7"/>
      <c r="S2" s="22" t="s">
        <v>39</v>
      </c>
      <c r="T2" s="23"/>
      <c r="U2" s="24"/>
      <c r="V2" s="7"/>
      <c r="W2" s="22" t="s">
        <v>40</v>
      </c>
      <c r="X2" s="23"/>
      <c r="Y2" s="24"/>
      <c r="Z2" s="7"/>
      <c r="AA2" s="22" t="s">
        <v>5</v>
      </c>
      <c r="AB2" s="23"/>
      <c r="AC2" s="24"/>
      <c r="AD2" s="35"/>
      <c r="AE2" s="8"/>
      <c r="AF2" s="7"/>
      <c r="AG2" s="7"/>
      <c r="AH2" s="7"/>
      <c r="AI2" s="7"/>
      <c r="AJ2" s="7"/>
      <c r="AK2" s="7"/>
      <c r="AL2" s="7"/>
      <c r="AM2" s="11"/>
      <c r="AU2" s="7"/>
      <c r="AV2" s="14"/>
      <c r="AW2" s="14"/>
      <c r="AX2" s="14"/>
      <c r="AY2" s="14"/>
      <c r="AZ2" s="14"/>
      <c r="BA2" s="14"/>
      <c r="BB2" s="14"/>
      <c r="BC2" s="14"/>
      <c r="BD2" s="14"/>
    </row>
    <row r="3" spans="1:56" ht="14.4" customHeight="1" x14ac:dyDescent="0.3">
      <c r="A3" s="36"/>
      <c r="B3" s="36"/>
      <c r="C3" s="36"/>
      <c r="D3" s="36"/>
      <c r="E3" s="36"/>
      <c r="F3" s="36"/>
      <c r="G3" s="36"/>
      <c r="H3" s="36"/>
      <c r="I3" s="36"/>
      <c r="J3" s="36"/>
      <c r="K3" s="25"/>
      <c r="L3" s="26"/>
      <c r="M3" s="27"/>
      <c r="N3" s="8"/>
      <c r="O3" s="25"/>
      <c r="P3" s="26"/>
      <c r="Q3" s="27"/>
      <c r="R3" s="7"/>
      <c r="S3" s="25"/>
      <c r="T3" s="26"/>
      <c r="U3" s="27"/>
      <c r="V3" s="7"/>
      <c r="W3" s="25"/>
      <c r="X3" s="26"/>
      <c r="Y3" s="27"/>
      <c r="Z3" s="7"/>
      <c r="AA3" s="25"/>
      <c r="AB3" s="26"/>
      <c r="AC3" s="27"/>
      <c r="AD3" s="35"/>
      <c r="AE3" s="8"/>
      <c r="AF3" s="7"/>
      <c r="AG3" s="7"/>
      <c r="AH3" s="7"/>
      <c r="AI3" s="7"/>
      <c r="AJ3" s="7"/>
      <c r="AK3" s="7"/>
      <c r="AL3" s="7"/>
      <c r="AM3" s="11"/>
    </row>
    <row r="4" spans="1:56" ht="15" customHeight="1" x14ac:dyDescent="0.3">
      <c r="A4" s="36"/>
      <c r="B4" s="36"/>
      <c r="C4" s="36"/>
      <c r="D4" s="36"/>
      <c r="E4" s="36"/>
      <c r="F4" s="36"/>
      <c r="G4" s="36"/>
      <c r="H4" s="36"/>
      <c r="I4" s="36"/>
      <c r="J4" s="36"/>
      <c r="K4" s="37">
        <f>GETPIVOTDATA("[Measures].[Sum of Sales]",Analysis!$A$3)</f>
        <v>4299865.8705600062</v>
      </c>
      <c r="L4" s="38"/>
      <c r="M4" s="39"/>
      <c r="N4" s="8"/>
      <c r="O4" s="37">
        <f>GETPIVOTDATA("[Measures].[Sum of Profit]",Analysis!$A$3)</f>
        <v>504165.97045999928</v>
      </c>
      <c r="P4" s="38"/>
      <c r="Q4" s="39"/>
      <c r="R4" s="7"/>
      <c r="S4" s="28">
        <f>GETPIVOTDATA("[Measures].[Distinct Count of Order ID]",Analysis!$A$3)</f>
        <v>8857</v>
      </c>
      <c r="T4" s="29"/>
      <c r="U4" s="30"/>
      <c r="V4" s="7"/>
      <c r="W4" s="28">
        <f>GETPIVOTDATA("[Measures].[Sum of Quantity]",Analysis!$A$3)</f>
        <v>60622</v>
      </c>
      <c r="X4" s="29"/>
      <c r="Y4" s="30"/>
      <c r="Z4" s="7"/>
      <c r="AA4" s="16">
        <f>GETPIVOTDATA("[Measures].[Profit Margin]",Analysis!$A$3)</f>
        <v>0.11725155752226701</v>
      </c>
      <c r="AB4" s="17"/>
      <c r="AC4" s="18"/>
      <c r="AD4" s="35"/>
      <c r="AE4" s="8"/>
      <c r="AF4" s="7"/>
      <c r="AG4" s="7"/>
      <c r="AH4" s="7"/>
      <c r="AI4" s="7"/>
      <c r="AJ4" s="7"/>
      <c r="AK4" s="7"/>
      <c r="AL4" s="7"/>
      <c r="AM4" s="11"/>
    </row>
    <row r="5" spans="1:56" ht="14.4" customHeight="1" x14ac:dyDescent="0.3">
      <c r="A5" s="36"/>
      <c r="B5" s="36"/>
      <c r="C5" s="36"/>
      <c r="D5" s="36"/>
      <c r="E5" s="36"/>
      <c r="F5" s="36"/>
      <c r="G5" s="36"/>
      <c r="H5" s="36"/>
      <c r="I5" s="36"/>
      <c r="J5" s="36"/>
      <c r="K5" s="37"/>
      <c r="L5" s="38"/>
      <c r="M5" s="39"/>
      <c r="N5" s="8"/>
      <c r="O5" s="37"/>
      <c r="P5" s="38"/>
      <c r="Q5" s="39"/>
      <c r="R5" s="7"/>
      <c r="S5" s="28"/>
      <c r="T5" s="29"/>
      <c r="U5" s="30"/>
      <c r="V5" s="7"/>
      <c r="W5" s="28"/>
      <c r="X5" s="29"/>
      <c r="Y5" s="30"/>
      <c r="Z5" s="7"/>
      <c r="AA5" s="16"/>
      <c r="AB5" s="17"/>
      <c r="AC5" s="18"/>
      <c r="AD5" s="35"/>
      <c r="AE5" s="8"/>
      <c r="AF5" s="7"/>
      <c r="AG5" s="7"/>
      <c r="AH5" s="7"/>
      <c r="AI5" s="7"/>
      <c r="AJ5" s="7"/>
      <c r="AK5" s="7"/>
      <c r="AL5" s="7"/>
      <c r="AM5" s="11"/>
    </row>
    <row r="6" spans="1:56" ht="14.4" customHeight="1" thickBot="1" x14ac:dyDescent="0.35">
      <c r="A6" s="36"/>
      <c r="B6" s="36"/>
      <c r="C6" s="36"/>
      <c r="D6" s="36"/>
      <c r="E6" s="36"/>
      <c r="F6" s="36"/>
      <c r="G6" s="36"/>
      <c r="H6" s="36"/>
      <c r="I6" s="36"/>
      <c r="J6" s="36"/>
      <c r="K6" s="40"/>
      <c r="L6" s="41"/>
      <c r="M6" s="42"/>
      <c r="N6" s="7"/>
      <c r="O6" s="40"/>
      <c r="P6" s="41"/>
      <c r="Q6" s="42"/>
      <c r="R6" s="7"/>
      <c r="S6" s="31"/>
      <c r="T6" s="32"/>
      <c r="U6" s="33"/>
      <c r="V6" s="7"/>
      <c r="W6" s="31"/>
      <c r="X6" s="32"/>
      <c r="Y6" s="33"/>
      <c r="Z6" s="7"/>
      <c r="AA6" s="19"/>
      <c r="AB6" s="20"/>
      <c r="AC6" s="21"/>
      <c r="AD6" s="35"/>
      <c r="AE6" s="7"/>
      <c r="AF6" s="7"/>
      <c r="AG6" s="7"/>
      <c r="AH6" s="7"/>
      <c r="AI6" s="7"/>
      <c r="AJ6" s="7"/>
      <c r="AK6" s="7"/>
      <c r="AL6" s="7"/>
      <c r="AM6" s="11"/>
    </row>
    <row r="7" spans="1:56" ht="14.4" customHeight="1" x14ac:dyDescent="0.3">
      <c r="A7" s="36"/>
      <c r="B7" s="36"/>
      <c r="C7" s="36"/>
      <c r="D7" s="36"/>
      <c r="E7" s="36"/>
      <c r="F7" s="36"/>
      <c r="G7" s="36"/>
      <c r="H7" s="36"/>
      <c r="I7" s="36"/>
      <c r="J7" s="36"/>
      <c r="K7" s="34"/>
      <c r="L7" s="34"/>
      <c r="M7" s="34"/>
      <c r="N7" s="34"/>
      <c r="O7" s="34"/>
      <c r="P7" s="34"/>
      <c r="Q7" s="34"/>
      <c r="R7" s="34"/>
      <c r="S7" s="34"/>
      <c r="T7" s="34"/>
      <c r="U7" s="34"/>
      <c r="V7" s="34"/>
      <c r="W7" s="34"/>
      <c r="X7" s="34"/>
      <c r="Y7" s="34"/>
      <c r="Z7" s="34"/>
      <c r="AA7" s="34"/>
      <c r="AB7" s="34"/>
      <c r="AC7" s="34"/>
      <c r="AD7" s="34"/>
      <c r="AE7" s="7"/>
      <c r="AF7" s="7"/>
      <c r="AG7" s="7"/>
      <c r="AH7" s="7"/>
      <c r="AI7" s="7"/>
      <c r="AJ7" s="7"/>
      <c r="AK7" s="7"/>
      <c r="AL7" s="7"/>
      <c r="AM7" s="11"/>
    </row>
    <row r="8" spans="1:56" ht="25.8" customHeight="1" x14ac:dyDescent="0.45">
      <c r="A8" s="7"/>
      <c r="B8" s="7"/>
      <c r="C8" s="7"/>
      <c r="D8" s="7"/>
      <c r="E8" s="13" t="s">
        <v>33</v>
      </c>
      <c r="F8" s="13"/>
      <c r="G8" s="13"/>
      <c r="H8" s="13"/>
      <c r="I8" s="13"/>
      <c r="J8" s="13"/>
      <c r="K8" s="13"/>
      <c r="L8" s="13"/>
      <c r="M8" s="13"/>
      <c r="N8" s="13"/>
      <c r="O8" s="13"/>
      <c r="P8" s="13"/>
      <c r="Q8" s="7"/>
      <c r="R8" s="9"/>
      <c r="S8" s="9"/>
      <c r="T8" s="9"/>
      <c r="U8" s="9"/>
      <c r="V8" s="9"/>
      <c r="W8" s="9"/>
      <c r="X8" s="9"/>
      <c r="Y8" s="13" t="s">
        <v>35</v>
      </c>
      <c r="Z8" s="13"/>
      <c r="AA8" s="13"/>
      <c r="AB8" s="13"/>
      <c r="AC8" s="13"/>
      <c r="AD8" s="13"/>
      <c r="AE8" s="13"/>
      <c r="AF8" s="13"/>
      <c r="AG8" s="13"/>
      <c r="AH8" s="13"/>
      <c r="AI8" s="10"/>
      <c r="AJ8" s="10"/>
      <c r="AK8" s="10"/>
      <c r="AL8" s="10"/>
      <c r="AM8" s="12"/>
    </row>
    <row r="9" spans="1:56" ht="14.4" customHeight="1"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11"/>
    </row>
    <row r="10" spans="1:56" ht="15" customHeight="1"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11"/>
    </row>
    <row r="11" spans="1:56"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11"/>
    </row>
    <row r="12" spans="1:56"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11"/>
    </row>
    <row r="13" spans="1:56"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11"/>
    </row>
    <row r="14" spans="1:56"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11"/>
    </row>
    <row r="15" spans="1:56"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11"/>
    </row>
    <row r="16" spans="1:56"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11"/>
    </row>
    <row r="17" spans="1:39"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11"/>
    </row>
    <row r="18" spans="1:39"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11"/>
    </row>
    <row r="19" spans="1:39"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9"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9"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9"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9"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9"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9"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9"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9" ht="26.4" customHeight="1" x14ac:dyDescent="0.3">
      <c r="A27" s="7"/>
      <c r="B27" s="7"/>
      <c r="C27" s="7"/>
      <c r="D27" s="7"/>
      <c r="E27" s="13" t="s">
        <v>34</v>
      </c>
      <c r="F27" s="13"/>
      <c r="G27" s="13"/>
      <c r="H27" s="13"/>
      <c r="I27" s="13"/>
      <c r="J27" s="13"/>
      <c r="K27" s="13"/>
      <c r="L27" s="7"/>
      <c r="M27" s="13" t="s">
        <v>36</v>
      </c>
      <c r="N27" s="13"/>
      <c r="O27" s="13"/>
      <c r="P27" s="13"/>
      <c r="Q27" s="13"/>
      <c r="R27" s="13"/>
      <c r="S27" s="13"/>
      <c r="T27" s="13"/>
      <c r="U27" s="13"/>
      <c r="V27" s="13"/>
      <c r="W27" s="13"/>
      <c r="X27" s="7"/>
      <c r="Y27" s="7"/>
      <c r="Z27" s="7"/>
      <c r="AA27" s="7"/>
      <c r="AB27" s="7"/>
      <c r="AC27" s="7"/>
      <c r="AD27" s="7"/>
      <c r="AE27" s="7"/>
      <c r="AF27" s="7"/>
      <c r="AG27" s="7"/>
      <c r="AH27" s="7"/>
      <c r="AI27" s="7"/>
      <c r="AJ27" s="7"/>
      <c r="AK27" s="7"/>
      <c r="AL27" s="7"/>
    </row>
    <row r="28" spans="1:39" ht="13.8" customHeight="1" x14ac:dyDescent="0.3">
      <c r="A28" s="7"/>
      <c r="B28" s="7"/>
      <c r="C28" s="7"/>
      <c r="D28" s="7"/>
      <c r="E28" s="9"/>
      <c r="F28" s="9"/>
      <c r="G28" s="9"/>
      <c r="H28" s="9"/>
      <c r="I28" s="9"/>
      <c r="J28" s="9"/>
      <c r="K28" s="9"/>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9"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9"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row r="31" spans="1:39"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row>
    <row r="32" spans="1:39"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row>
    <row r="33" spans="1:38"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row>
    <row r="34" spans="1:38"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row>
    <row r="35" spans="1:38"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row>
    <row r="36" spans="1:38"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row>
    <row r="37" spans="1:38"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row>
    <row r="38" spans="1:38"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row>
    <row r="39" spans="1:38"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row>
    <row r="40" spans="1:38"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row>
    <row r="41" spans="1:38"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row>
    <row r="42" spans="1:38"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row>
    <row r="43" spans="1:38"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row>
    <row r="44" spans="1:38"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row>
    <row r="45" spans="1:38"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row>
    <row r="46" spans="1:38" ht="21" x14ac:dyDescent="0.3">
      <c r="A46" s="15"/>
      <c r="B46" s="15"/>
      <c r="C46" s="15"/>
      <c r="D46" s="15"/>
      <c r="E46" s="15"/>
      <c r="F46" s="15"/>
      <c r="G46" s="15"/>
      <c r="H46" s="15"/>
      <c r="I46" s="15"/>
      <c r="J46" s="15"/>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row>
    <row r="47" spans="1:38" ht="13.2" customHeight="1" x14ac:dyDescent="0.3">
      <c r="A47" s="15"/>
      <c r="B47" s="15"/>
      <c r="C47" s="15"/>
      <c r="D47" s="15"/>
      <c r="E47" s="15"/>
      <c r="F47" s="15"/>
      <c r="G47" s="15"/>
      <c r="H47" s="15"/>
      <c r="I47" s="15"/>
      <c r="J47" s="15"/>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row>
    <row r="48" spans="1:38"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row>
    <row r="49" spans="1:38"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row>
  </sheetData>
  <mergeCells count="21">
    <mergeCell ref="A46:J46"/>
    <mergeCell ref="AA4:AC6"/>
    <mergeCell ref="AA2:AC3"/>
    <mergeCell ref="W4:Y6"/>
    <mergeCell ref="A47:J47"/>
    <mergeCell ref="K7:AD7"/>
    <mergeCell ref="AD2:AD6"/>
    <mergeCell ref="A1:J7"/>
    <mergeCell ref="W2:Y3"/>
    <mergeCell ref="S4:U6"/>
    <mergeCell ref="S2:U3"/>
    <mergeCell ref="O4:Q6"/>
    <mergeCell ref="K4:M6"/>
    <mergeCell ref="K2:M3"/>
    <mergeCell ref="O2:Q3"/>
    <mergeCell ref="K1:AH1"/>
    <mergeCell ref="M27:W27"/>
    <mergeCell ref="Y8:AH8"/>
    <mergeCell ref="E27:K27"/>
    <mergeCell ref="AV2:BD2"/>
    <mergeCell ref="E8: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C0FB-9E9C-4707-97E4-5C47B4BCFEF1}">
  <dimension ref="A3:P65"/>
  <sheetViews>
    <sheetView zoomScaleNormal="100" workbookViewId="0">
      <selection activeCell="D4" sqref="D4:F4"/>
      <pivotSelection pane="bottomRight" showHeader="1" extendable="1" max="23" activeRow="3" activeCol="3" click="1" r:id="rId6">
        <pivotArea dataOnly="0" fieldPosition="0">
          <references count="1">
            <reference field="0" count="1">
              <x v="0"/>
            </reference>
          </references>
        </pivotArea>
      </pivotSelection>
    </sheetView>
  </sheetViews>
  <sheetFormatPr defaultRowHeight="14.4" x14ac:dyDescent="0.3"/>
  <cols>
    <col min="1" max="1" width="12.44140625" bestFit="1" customWidth="1"/>
    <col min="2" max="3" width="11.5546875" bestFit="1" customWidth="1"/>
    <col min="4" max="4" width="12.44140625" bestFit="1" customWidth="1"/>
    <col min="5" max="6" width="11.5546875" bestFit="1" customWidth="1"/>
    <col min="10" max="10" width="12.44140625" bestFit="1" customWidth="1"/>
    <col min="11" max="12" width="11.5546875" bestFit="1" customWidth="1"/>
    <col min="13" max="13" width="11.44140625" bestFit="1" customWidth="1"/>
    <col min="15" max="15" width="12.44140625" bestFit="1" customWidth="1"/>
    <col min="16" max="16" width="11.5546875" bestFit="1" customWidth="1"/>
  </cols>
  <sheetData>
    <row r="3" spans="1:6" x14ac:dyDescent="0.3">
      <c r="A3" s="1" t="s">
        <v>4</v>
      </c>
      <c r="D3" s="1" t="s">
        <v>6</v>
      </c>
      <c r="E3" t="s">
        <v>0</v>
      </c>
      <c r="F3" t="s">
        <v>1</v>
      </c>
    </row>
    <row r="4" spans="1:6" x14ac:dyDescent="0.3">
      <c r="A4" s="2" t="s">
        <v>0</v>
      </c>
      <c r="B4" s="4">
        <v>4299865.8705600062</v>
      </c>
      <c r="D4" s="2">
        <v>1</v>
      </c>
      <c r="E4" s="6">
        <v>241268.55566000039</v>
      </c>
      <c r="F4" s="6">
        <v>28001.386260000014</v>
      </c>
    </row>
    <row r="5" spans="1:6" x14ac:dyDescent="0.3">
      <c r="A5" s="2" t="s">
        <v>1</v>
      </c>
      <c r="B5" s="4">
        <v>504165.97045999928</v>
      </c>
      <c r="D5" s="2">
        <v>2</v>
      </c>
      <c r="E5" s="6">
        <v>184837.35555999997</v>
      </c>
      <c r="F5" s="6">
        <v>19751.699960000027</v>
      </c>
    </row>
    <row r="6" spans="1:6" x14ac:dyDescent="0.3">
      <c r="A6" s="2" t="s">
        <v>2</v>
      </c>
      <c r="B6" s="3">
        <v>60622</v>
      </c>
      <c r="D6" s="2">
        <v>3</v>
      </c>
      <c r="E6" s="6">
        <v>263100.77262000047</v>
      </c>
      <c r="F6" s="6">
        <v>37357.260520000025</v>
      </c>
    </row>
    <row r="7" spans="1:6" x14ac:dyDescent="0.3">
      <c r="A7" s="2" t="s">
        <v>3</v>
      </c>
      <c r="B7" s="3">
        <v>8857</v>
      </c>
      <c r="D7" s="2">
        <v>4</v>
      </c>
      <c r="E7" s="6">
        <v>242771.86130000034</v>
      </c>
      <c r="F7" s="6">
        <v>23782.301200000027</v>
      </c>
    </row>
    <row r="8" spans="1:6" x14ac:dyDescent="0.3">
      <c r="A8" s="2" t="s">
        <v>5</v>
      </c>
      <c r="B8" s="5">
        <v>0.11725155752226701</v>
      </c>
      <c r="D8" s="2">
        <v>5</v>
      </c>
      <c r="E8" s="6">
        <v>288401.04613999987</v>
      </c>
      <c r="F8" s="6">
        <v>33953.557740000026</v>
      </c>
    </row>
    <row r="9" spans="1:6" x14ac:dyDescent="0.3">
      <c r="D9" s="2">
        <v>6</v>
      </c>
      <c r="E9" s="6">
        <v>401814.06310000014</v>
      </c>
      <c r="F9" s="6">
        <v>43778.602799999993</v>
      </c>
    </row>
    <row r="10" spans="1:6" x14ac:dyDescent="0.3">
      <c r="D10" s="2">
        <v>7</v>
      </c>
      <c r="E10" s="6">
        <v>258705.68048000016</v>
      </c>
      <c r="F10" s="6">
        <v>28035.872580000007</v>
      </c>
    </row>
    <row r="11" spans="1:6" x14ac:dyDescent="0.3">
      <c r="D11" s="2">
        <v>8</v>
      </c>
      <c r="E11" s="6">
        <v>456619.94236000086</v>
      </c>
      <c r="F11" s="6">
        <v>53542.894959999947</v>
      </c>
    </row>
    <row r="12" spans="1:6" x14ac:dyDescent="0.3">
      <c r="D12" s="2">
        <v>9</v>
      </c>
      <c r="E12" s="6">
        <v>481157.24369999924</v>
      </c>
      <c r="F12" s="6">
        <v>67979.451100000006</v>
      </c>
    </row>
    <row r="13" spans="1:6" x14ac:dyDescent="0.3">
      <c r="D13" s="2">
        <v>10</v>
      </c>
      <c r="E13" s="6">
        <v>422766.62915999955</v>
      </c>
      <c r="F13" s="6">
        <v>58209.834760000049</v>
      </c>
    </row>
    <row r="14" spans="1:6" x14ac:dyDescent="0.3">
      <c r="D14" s="2">
        <v>11</v>
      </c>
      <c r="E14" s="6">
        <v>555279.02700000012</v>
      </c>
      <c r="F14" s="6">
        <v>62856.587900000057</v>
      </c>
    </row>
    <row r="15" spans="1:6" x14ac:dyDescent="0.3">
      <c r="D15" s="2">
        <v>12</v>
      </c>
      <c r="E15" s="6">
        <v>503143.69348000089</v>
      </c>
      <c r="F15" s="6">
        <v>46916.520679999929</v>
      </c>
    </row>
    <row r="16" spans="1:6" x14ac:dyDescent="0.3">
      <c r="D16" s="2" t="s">
        <v>7</v>
      </c>
      <c r="E16" s="6">
        <v>4299865.8705600062</v>
      </c>
      <c r="F16" s="6">
        <v>504165.97045999928</v>
      </c>
    </row>
    <row r="30" spans="1:11" x14ac:dyDescent="0.3">
      <c r="A30" s="1" t="s">
        <v>6</v>
      </c>
      <c r="B30" t="s">
        <v>5</v>
      </c>
      <c r="C30" t="s">
        <v>1</v>
      </c>
      <c r="D30" t="s">
        <v>0</v>
      </c>
      <c r="J30" s="1" t="s">
        <v>6</v>
      </c>
      <c r="K30" t="s">
        <v>0</v>
      </c>
    </row>
    <row r="31" spans="1:11" x14ac:dyDescent="0.3">
      <c r="A31" s="2" t="s">
        <v>10</v>
      </c>
      <c r="B31" s="5">
        <v>0.14536187258865124</v>
      </c>
      <c r="C31" s="4">
        <v>234927.85115999941</v>
      </c>
      <c r="D31" s="4">
        <v>1616158.6733599964</v>
      </c>
      <c r="J31" s="2" t="s">
        <v>10</v>
      </c>
      <c r="K31" s="4">
        <v>1616158.6733599964</v>
      </c>
    </row>
    <row r="32" spans="1:11" x14ac:dyDescent="0.3">
      <c r="A32" s="2" t="s">
        <v>8</v>
      </c>
      <c r="B32" s="5">
        <v>6.4782443171929979E-2</v>
      </c>
      <c r="C32" s="4">
        <v>89264.814899999808</v>
      </c>
      <c r="D32" s="4">
        <v>1377916.7707999928</v>
      </c>
      <c r="J32" s="2" t="s">
        <v>8</v>
      </c>
      <c r="K32" s="4">
        <v>1377916.7707999928</v>
      </c>
    </row>
    <row r="33" spans="1:16" x14ac:dyDescent="0.3">
      <c r="A33" s="2" t="s">
        <v>9</v>
      </c>
      <c r="B33" s="5">
        <v>0.13782709748927974</v>
      </c>
      <c r="C33" s="4">
        <v>179973.30439999994</v>
      </c>
      <c r="D33" s="4">
        <v>1305790.4263999925</v>
      </c>
      <c r="J33" s="2" t="s">
        <v>9</v>
      </c>
      <c r="K33" s="4">
        <v>1305790.4263999925</v>
      </c>
    </row>
    <row r="34" spans="1:16" x14ac:dyDescent="0.3">
      <c r="A34" s="2" t="s">
        <v>7</v>
      </c>
      <c r="B34" s="5">
        <v>0.11725155752226701</v>
      </c>
      <c r="C34" s="4">
        <v>504165.97045999928</v>
      </c>
      <c r="D34" s="4">
        <v>4299865.8705600062</v>
      </c>
      <c r="J34" s="2" t="s">
        <v>7</v>
      </c>
      <c r="K34" s="44">
        <v>4299865.8705600062</v>
      </c>
    </row>
    <row r="47" spans="1:16" x14ac:dyDescent="0.3">
      <c r="A47" s="1" t="s">
        <v>6</v>
      </c>
      <c r="B47" t="s">
        <v>1</v>
      </c>
      <c r="J47" s="1" t="s">
        <v>6</v>
      </c>
      <c r="K47" t="s">
        <v>0</v>
      </c>
      <c r="L47" t="s">
        <v>1</v>
      </c>
      <c r="M47" t="s">
        <v>5</v>
      </c>
      <c r="O47" s="1" t="s">
        <v>6</v>
      </c>
      <c r="P47" t="s">
        <v>0</v>
      </c>
    </row>
    <row r="48" spans="1:16" x14ac:dyDescent="0.3">
      <c r="A48" s="2" t="s">
        <v>23</v>
      </c>
      <c r="B48" s="4">
        <v>104048.53596000008</v>
      </c>
      <c r="J48" s="2" t="s">
        <v>16</v>
      </c>
      <c r="K48" s="4">
        <v>1372784.4062999999</v>
      </c>
      <c r="L48" s="4">
        <v>134844.89629999985</v>
      </c>
      <c r="M48" s="5">
        <v>9.8227293143167929E-2</v>
      </c>
      <c r="O48" s="2" t="s">
        <v>11</v>
      </c>
      <c r="P48" s="4">
        <v>283036.44000000024</v>
      </c>
    </row>
    <row r="49" spans="1:16" x14ac:dyDescent="0.3">
      <c r="A49" s="2" t="s">
        <v>29</v>
      </c>
      <c r="B49" s="4">
        <v>70657.641299999974</v>
      </c>
      <c r="J49" s="2" t="s">
        <v>14</v>
      </c>
      <c r="K49" s="4">
        <v>1180303.9515</v>
      </c>
      <c r="L49" s="4">
        <v>157154.28149999958</v>
      </c>
      <c r="M49" s="5">
        <v>0.13314729760946631</v>
      </c>
      <c r="O49" s="2" t="s">
        <v>16</v>
      </c>
      <c r="P49" s="4">
        <v>1372784.4062999999</v>
      </c>
    </row>
    <row r="50" spans="1:16" x14ac:dyDescent="0.3">
      <c r="A50" s="2" t="s">
        <v>18</v>
      </c>
      <c r="B50" s="4">
        <v>63219.050499999998</v>
      </c>
      <c r="J50" s="2" t="s">
        <v>13</v>
      </c>
      <c r="K50" s="4">
        <v>757108.13320000097</v>
      </c>
      <c r="L50" s="4">
        <v>99500.523099999991</v>
      </c>
      <c r="M50" s="5">
        <v>0.13142181246878179</v>
      </c>
      <c r="O50" s="2" t="s">
        <v>14</v>
      </c>
      <c r="P50" s="4">
        <v>1180303.9515</v>
      </c>
    </row>
    <row r="51" spans="1:16" x14ac:dyDescent="0.3">
      <c r="A51" s="2" t="s">
        <v>20</v>
      </c>
      <c r="B51" s="4">
        <v>52999.657599999962</v>
      </c>
      <c r="J51" s="2" t="s">
        <v>15</v>
      </c>
      <c r="K51" s="4">
        <v>706632.93955999974</v>
      </c>
      <c r="L51" s="4">
        <v>73334.799559999999</v>
      </c>
      <c r="M51" s="5">
        <v>0.10378061289594495</v>
      </c>
      <c r="O51" s="2" t="s">
        <v>15</v>
      </c>
      <c r="P51" s="4">
        <v>706632.93955999974</v>
      </c>
    </row>
    <row r="52" spans="1:16" x14ac:dyDescent="0.3">
      <c r="A52" s="2" t="s">
        <v>19</v>
      </c>
      <c r="B52" s="4">
        <v>41593.928599999977</v>
      </c>
      <c r="J52" s="2" t="s">
        <v>11</v>
      </c>
      <c r="K52" s="4">
        <v>283036.44000000024</v>
      </c>
      <c r="L52" s="4">
        <v>39331.470000000088</v>
      </c>
      <c r="M52" s="5">
        <v>0.13896256609219668</v>
      </c>
      <c r="O52" s="2" t="s">
        <v>13</v>
      </c>
      <c r="P52" s="4">
        <v>757108.13320000097</v>
      </c>
    </row>
    <row r="53" spans="1:16" x14ac:dyDescent="0.3">
      <c r="A53" s="2" t="s">
        <v>12</v>
      </c>
      <c r="B53" s="4">
        <v>41248.271599999971</v>
      </c>
      <c r="J53" s="2" t="s">
        <v>7</v>
      </c>
      <c r="K53" s="4">
        <v>4299865.8705600062</v>
      </c>
      <c r="L53" s="4">
        <v>504165.97045999928</v>
      </c>
      <c r="M53" s="5">
        <v>0.11725155752226701</v>
      </c>
      <c r="O53" s="2" t="s">
        <v>7</v>
      </c>
      <c r="P53" s="4">
        <v>4299865.8705600062</v>
      </c>
    </row>
    <row r="54" spans="1:16" x14ac:dyDescent="0.3">
      <c r="A54" s="2" t="s">
        <v>30</v>
      </c>
      <c r="B54" s="4">
        <v>39008.815699999985</v>
      </c>
    </row>
    <row r="55" spans="1:16" x14ac:dyDescent="0.3">
      <c r="A55" s="2" t="s">
        <v>22</v>
      </c>
      <c r="B55" s="4">
        <v>22353.33199999998</v>
      </c>
    </row>
    <row r="56" spans="1:16" x14ac:dyDescent="0.3">
      <c r="A56" s="2" t="s">
        <v>28</v>
      </c>
      <c r="B56" s="4">
        <v>20534.560600000008</v>
      </c>
    </row>
    <row r="57" spans="1:16" x14ac:dyDescent="0.3">
      <c r="A57" s="2" t="s">
        <v>21</v>
      </c>
      <c r="B57" s="4">
        <v>19995.553099999997</v>
      </c>
    </row>
    <row r="58" spans="1:16" x14ac:dyDescent="0.3">
      <c r="A58" s="2" t="s">
        <v>27</v>
      </c>
      <c r="B58" s="4">
        <v>18627.74530000001</v>
      </c>
    </row>
    <row r="59" spans="1:16" x14ac:dyDescent="0.3">
      <c r="A59" s="2" t="s">
        <v>17</v>
      </c>
      <c r="B59" s="4">
        <v>15343.401199999993</v>
      </c>
    </row>
    <row r="60" spans="1:16" x14ac:dyDescent="0.3">
      <c r="A60" s="2" t="s">
        <v>24</v>
      </c>
      <c r="B60" s="4">
        <v>8200.523500000003</v>
      </c>
    </row>
    <row r="61" spans="1:16" x14ac:dyDescent="0.3">
      <c r="A61" s="2" t="s">
        <v>31</v>
      </c>
      <c r="B61" s="4">
        <v>7355.1696000000084</v>
      </c>
    </row>
    <row r="62" spans="1:16" x14ac:dyDescent="0.3">
      <c r="A62" s="2" t="s">
        <v>26</v>
      </c>
      <c r="B62" s="4">
        <v>5054.7153999999946</v>
      </c>
    </row>
    <row r="63" spans="1:16" x14ac:dyDescent="0.3">
      <c r="A63" s="2" t="s">
        <v>25</v>
      </c>
      <c r="B63" s="4">
        <v>4470.976900000006</v>
      </c>
    </row>
    <row r="64" spans="1:16" x14ac:dyDescent="0.3">
      <c r="A64" s="2" t="s">
        <v>32</v>
      </c>
      <c r="B64" s="4">
        <v>-30545.9084</v>
      </c>
    </row>
    <row r="65" spans="1:2" x14ac:dyDescent="0.3">
      <c r="A65" s="2" t="s">
        <v>7</v>
      </c>
      <c r="B65" s="4">
        <v>504165.97045999928</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28B26F8-2989-4DC3-BB24-8EC4F1583FB0}">
  <ds:schemaRefs/>
</ds:datastoreItem>
</file>

<file path=customXml/itemProps2.xml><?xml version="1.0" encoding="utf-8"?>
<ds:datastoreItem xmlns:ds="http://schemas.openxmlformats.org/officeDocument/2006/customXml" ds:itemID="{83A01DB4-2E82-4249-B777-9F51C19AECC5}">
  <ds:schemaRefs/>
</ds:datastoreItem>
</file>

<file path=customXml/itemProps3.xml><?xml version="1.0" encoding="utf-8"?>
<ds:datastoreItem xmlns:ds="http://schemas.openxmlformats.org/officeDocument/2006/customXml" ds:itemID="{CB4AD1E1-1A65-4E5A-9226-573646DA25C4}">
  <ds:schemaRefs/>
</ds:datastoreItem>
</file>

<file path=customXml/itemProps4.xml><?xml version="1.0" encoding="utf-8"?>
<ds:datastoreItem xmlns:ds="http://schemas.openxmlformats.org/officeDocument/2006/customXml" ds:itemID="{28CCC72D-6428-47F9-838B-CED0A953F9E7}">
  <ds:schemaRefs/>
</ds:datastoreItem>
</file>

<file path=customXml/itemProps5.xml><?xml version="1.0" encoding="utf-8"?>
<ds:datastoreItem xmlns:ds="http://schemas.openxmlformats.org/officeDocument/2006/customXml" ds:itemID="{3A0AE83C-28F6-429E-AB52-8BEDDC13AD7F}">
  <ds:schemaRefs/>
</ds:datastoreItem>
</file>

<file path=customXml/itemProps6.xml><?xml version="1.0" encoding="utf-8"?>
<ds:datastoreItem xmlns:ds="http://schemas.openxmlformats.org/officeDocument/2006/customXml" ds:itemID="{1BAA89B3-391D-4664-9827-F1A4962ECDF1}">
  <ds:schemaRefs/>
</ds:datastoreItem>
</file>

<file path=customXml/itemProps7.xml><?xml version="1.0" encoding="utf-8"?>
<ds:datastoreItem xmlns:ds="http://schemas.openxmlformats.org/officeDocument/2006/customXml" ds:itemID="{85CA6EAD-22E1-44E1-A9AC-1B9E63A4BDB3}">
  <ds:schemaRefs/>
</ds:datastoreItem>
</file>

<file path=customXml/itemProps8.xml><?xml version="1.0" encoding="utf-8"?>
<ds:datastoreItem xmlns:ds="http://schemas.openxmlformats.org/officeDocument/2006/customXml" ds:itemID="{0F2EE06B-C53A-4336-BC29-BB98A49C88C8}">
  <ds:schemaRefs/>
</ds:datastoreItem>
</file>

<file path=customXml/itemProps9.xml><?xml version="1.0" encoding="utf-8"?>
<ds:datastoreItem xmlns:ds="http://schemas.openxmlformats.org/officeDocument/2006/customXml" ds:itemID="{EF28A895-1D0D-4918-B93B-06DC84121A14}">
  <ds:schemaRefs/>
</ds:datastoreItem>
</file>

<file path=customXml/itemProps10.xml><?xml version="1.0" encoding="utf-8"?>
<ds:datastoreItem xmlns:ds="http://schemas.openxmlformats.org/officeDocument/2006/customXml" ds:itemID="{E5944760-DC32-4767-9933-B92E87DF5D2C}">
  <ds:schemaRefs/>
</ds:datastoreItem>
</file>

<file path=customXml/itemProps11.xml><?xml version="1.0" encoding="utf-8"?>
<ds:datastoreItem xmlns:ds="http://schemas.openxmlformats.org/officeDocument/2006/customXml" ds:itemID="{750B939C-223F-4EE7-A66D-E0B6CE740A18}">
  <ds:schemaRefs/>
</ds:datastoreItem>
</file>

<file path=customXml/itemProps12.xml><?xml version="1.0" encoding="utf-8"?>
<ds:datastoreItem xmlns:ds="http://schemas.openxmlformats.org/officeDocument/2006/customXml" ds:itemID="{11587943-DC7B-4AC1-B1D5-5987E5AC61AF}">
  <ds:schemaRefs/>
</ds:datastoreItem>
</file>

<file path=customXml/itemProps13.xml><?xml version="1.0" encoding="utf-8"?>
<ds:datastoreItem xmlns:ds="http://schemas.openxmlformats.org/officeDocument/2006/customXml" ds:itemID="{0EA1276C-C9B1-477D-AF85-1E219A83261E}">
  <ds:schemaRefs/>
</ds:datastoreItem>
</file>

<file path=customXml/itemProps14.xml><?xml version="1.0" encoding="utf-8"?>
<ds:datastoreItem xmlns:ds="http://schemas.openxmlformats.org/officeDocument/2006/customXml" ds:itemID="{69EA3792-25CE-4BED-873C-1BEC3F1F4976}">
  <ds:schemaRefs/>
</ds:datastoreItem>
</file>

<file path=customXml/itemProps15.xml><?xml version="1.0" encoding="utf-8"?>
<ds:datastoreItem xmlns:ds="http://schemas.openxmlformats.org/officeDocument/2006/customXml" ds:itemID="{C3087CDC-7C8A-4968-8C2E-B590541EA43F}">
  <ds:schemaRefs/>
</ds:datastoreItem>
</file>

<file path=customXml/itemProps16.xml><?xml version="1.0" encoding="utf-8"?>
<ds:datastoreItem xmlns:ds="http://schemas.openxmlformats.org/officeDocument/2006/customXml" ds:itemID="{571360EC-F257-4032-B72A-AEF0913035A0}">
  <ds:schemaRefs/>
</ds:datastoreItem>
</file>

<file path=customXml/itemProps17.xml><?xml version="1.0" encoding="utf-8"?>
<ds:datastoreItem xmlns:ds="http://schemas.openxmlformats.org/officeDocument/2006/customXml" ds:itemID="{DFC66E3D-A5CF-466A-8885-B38B08B8803C}">
  <ds:schemaRefs/>
</ds:datastoreItem>
</file>

<file path=customXml/itemProps18.xml><?xml version="1.0" encoding="utf-8"?>
<ds:datastoreItem xmlns:ds="http://schemas.openxmlformats.org/officeDocument/2006/customXml" ds:itemID="{6A290120-2C42-4F51-94EC-46026F70D123}">
  <ds:schemaRefs/>
</ds:datastoreItem>
</file>

<file path=customXml/itemProps19.xml><?xml version="1.0" encoding="utf-8"?>
<ds:datastoreItem xmlns:ds="http://schemas.openxmlformats.org/officeDocument/2006/customXml" ds:itemID="{EB41E7FD-8E17-445C-9E26-EFD3F54C2657}">
  <ds:schemaRefs>
    <ds:schemaRef ds:uri="http://schemas.microsoft.com/DataMashup"/>
  </ds:schemaRefs>
</ds:datastoreItem>
</file>

<file path=customXml/itemProps20.xml><?xml version="1.0" encoding="utf-8"?>
<ds:datastoreItem xmlns:ds="http://schemas.openxmlformats.org/officeDocument/2006/customXml" ds:itemID="{F48EAF63-6780-4913-8C51-84FF3E2C1291}">
  <ds:schemaRefs/>
</ds:datastoreItem>
</file>

<file path=customXml/itemProps21.xml><?xml version="1.0" encoding="utf-8"?>
<ds:datastoreItem xmlns:ds="http://schemas.openxmlformats.org/officeDocument/2006/customXml" ds:itemID="{ED7BCD8C-5397-4439-8F87-A4D2DAA023C1}">
  <ds:schemaRefs/>
</ds:datastoreItem>
</file>

<file path=customXml/itemProps22.xml><?xml version="1.0" encoding="utf-8"?>
<ds:datastoreItem xmlns:ds="http://schemas.openxmlformats.org/officeDocument/2006/customXml" ds:itemID="{A688EFC9-862B-4648-B0DE-B995027ECDFC}">
  <ds:schemaRefs/>
</ds:datastoreItem>
</file>

<file path=customXml/itemProps23.xml><?xml version="1.0" encoding="utf-8"?>
<ds:datastoreItem xmlns:ds="http://schemas.openxmlformats.org/officeDocument/2006/customXml" ds:itemID="{55FD97C5-09D9-4580-A57A-0C99EB0246D0}">
  <ds:schemaRefs/>
</ds:datastoreItem>
</file>

<file path=customXml/itemProps24.xml><?xml version="1.0" encoding="utf-8"?>
<ds:datastoreItem xmlns:ds="http://schemas.openxmlformats.org/officeDocument/2006/customXml" ds:itemID="{106F6AEC-D6DD-4EC9-B830-4DBE4F7A11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Arya</dc:creator>
  <cp:lastModifiedBy>Priyanshu Arya</cp:lastModifiedBy>
  <dcterms:created xsi:type="dcterms:W3CDTF">2026-07-31T12:22:46Z</dcterms:created>
  <dcterms:modified xsi:type="dcterms:W3CDTF">2026-08-02T18:12:02Z</dcterms:modified>
</cp:coreProperties>
</file>