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nacpj.GARNACPJ-5520\Documents\Mobile Robotics\Mobile-Robotics\Lab 2\"/>
    </mc:Choice>
  </mc:AlternateContent>
  <xr:revisionPtr revIDLastSave="0" documentId="13_ncr:1_{233F3167-789C-4B87-A706-F76AE4FBA7D1}" xr6:coauthVersionLast="43" xr6:coauthVersionMax="43" xr10:uidLastSave="{00000000-0000-0000-0000-000000000000}"/>
  <bookViews>
    <workbookView xWindow="11460" yWindow="48" windowWidth="11580" windowHeight="10380" firstSheet="1" activeTab="1" xr2:uid="{93826B77-DFB1-425E-9031-F718F0A6838A}"/>
  </bookViews>
  <sheets>
    <sheet name="IR Sensors" sheetId="1" r:id="rId1"/>
    <sheet name="Sonar Sens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4" i="2"/>
  <c r="H4" i="2" s="1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E8" i="2"/>
  <c r="D4" i="2"/>
  <c r="E4" i="2" s="1"/>
  <c r="P5" i="1" l="1"/>
  <c r="I23" i="1"/>
  <c r="I16" i="1" l="1"/>
  <c r="I18" i="1"/>
  <c r="E11" i="1"/>
  <c r="F11" i="1" s="1"/>
  <c r="L23" i="1"/>
  <c r="M23" i="1" s="1"/>
  <c r="N23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4" i="1"/>
  <c r="M4" i="1" s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H17" i="1"/>
  <c r="I17" i="1" s="1"/>
  <c r="H18" i="1"/>
  <c r="H19" i="1"/>
  <c r="I19" i="1" s="1"/>
  <c r="H20" i="1"/>
  <c r="I20" i="1" s="1"/>
  <c r="H21" i="1"/>
  <c r="H22" i="1"/>
  <c r="I22" i="1" s="1"/>
  <c r="H23" i="1"/>
  <c r="J23" i="1" s="1"/>
  <c r="I4" i="1"/>
  <c r="Q5" i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Q4" i="1"/>
  <c r="R4" i="1" s="1"/>
  <c r="D5" i="1"/>
  <c r="D6" i="1"/>
  <c r="D7" i="1"/>
  <c r="E7" i="1" s="1"/>
  <c r="D8" i="1"/>
  <c r="E8" i="1" s="1"/>
  <c r="F8" i="1" s="1"/>
  <c r="D9" i="1"/>
  <c r="E9" i="1" s="1"/>
  <c r="F9" i="1" s="1"/>
  <c r="D10" i="1"/>
  <c r="E10" i="1" s="1"/>
  <c r="F10" i="1" s="1"/>
  <c r="D11" i="1"/>
  <c r="D12" i="1"/>
  <c r="E12" i="1" s="1"/>
  <c r="D13" i="1"/>
  <c r="E13" i="1" s="1"/>
  <c r="F13" i="1" s="1"/>
  <c r="D14" i="1"/>
  <c r="E14" i="1" s="1"/>
  <c r="D15" i="1"/>
  <c r="E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D21" i="1"/>
  <c r="D22" i="1"/>
  <c r="E22" i="1" s="1"/>
  <c r="D23" i="1"/>
  <c r="E23" i="1" s="1"/>
  <c r="D4" i="1"/>
  <c r="E4" i="1" s="1"/>
  <c r="F23" i="1" l="1"/>
  <c r="F15" i="1"/>
  <c r="F7" i="1"/>
  <c r="E6" i="1"/>
  <c r="F6" i="1" s="1"/>
  <c r="F22" i="1"/>
  <c r="F14" i="1"/>
  <c r="E21" i="1"/>
  <c r="F21" i="1" s="1"/>
  <c r="E5" i="1"/>
  <c r="F5" i="1" s="1"/>
  <c r="J19" i="1"/>
  <c r="J11" i="1"/>
  <c r="J10" i="1"/>
  <c r="I21" i="1"/>
  <c r="J21" i="1" s="1"/>
  <c r="I13" i="1"/>
  <c r="J13" i="1" s="1"/>
  <c r="I5" i="1"/>
  <c r="J5" i="1" s="1"/>
  <c r="J22" i="1"/>
  <c r="J14" i="1"/>
  <c r="J6" i="1"/>
  <c r="N4" i="1"/>
  <c r="J12" i="1"/>
  <c r="J18" i="1"/>
  <c r="J17" i="1"/>
  <c r="J9" i="1"/>
  <c r="J16" i="1"/>
  <c r="J8" i="1"/>
  <c r="J15" i="1"/>
  <c r="J7" i="1"/>
  <c r="J20" i="1"/>
  <c r="F4" i="1"/>
  <c r="F20" i="1"/>
  <c r="F12" i="1"/>
  <c r="J4" i="1"/>
</calcChain>
</file>

<file path=xl/sharedStrings.xml><?xml version="1.0" encoding="utf-8"?>
<sst xmlns="http://schemas.openxmlformats.org/spreadsheetml/2006/main" count="50" uniqueCount="18">
  <si>
    <t>Actual Inches</t>
  </si>
  <si>
    <t>Analog</t>
  </si>
  <si>
    <t>Front IR</t>
  </si>
  <si>
    <t>Measured</t>
  </si>
  <si>
    <t>%</t>
  </si>
  <si>
    <t>Right IR</t>
  </si>
  <si>
    <t>Back IR</t>
  </si>
  <si>
    <t>Left IR</t>
  </si>
  <si>
    <t>m</t>
  </si>
  <si>
    <t>b</t>
  </si>
  <si>
    <t>k</t>
  </si>
  <si>
    <t>1/(A+k)</t>
  </si>
  <si>
    <t>eqn = 1072/(A+1)-0.38</t>
  </si>
  <si>
    <t>eqn = 2495/(A+3)-1.8</t>
  </si>
  <si>
    <t>eqn = 1049/(A+7)-0.23</t>
  </si>
  <si>
    <t>eqn = 2421.5/(A+1)-1.92</t>
  </si>
  <si>
    <t>Left Sonar</t>
  </si>
  <si>
    <t>Right Sonar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</si>
</sst>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10" fontId="0" fillId="0" borderId="5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0" fontId="0" fillId="0" borderId="1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1" xfId="0" applyBorder="1"/>
    <xf numFmtId="1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690720101395767E-2"/>
                  <c:y val="-4.2427702219040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Sensors'!$D$4:$D$23</c:f>
              <c:numCache>
                <c:formatCode>General</c:formatCode>
                <c:ptCount val="20"/>
                <c:pt idx="0">
                  <c:v>1.6638935108153079E-3</c:v>
                </c:pt>
                <c:pt idx="1">
                  <c:v>2.3201856148491878E-3</c:v>
                </c:pt>
                <c:pt idx="2">
                  <c:v>3.2154340836012861E-3</c:v>
                </c:pt>
                <c:pt idx="3">
                  <c:v>4.1493775933609959E-3</c:v>
                </c:pt>
                <c:pt idx="4">
                  <c:v>4.9751243781094526E-3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7.6335877862595417E-3</c:v>
                </c:pt>
                <c:pt idx="8">
                  <c:v>8.5470085470085479E-3</c:v>
                </c:pt>
                <c:pt idx="9">
                  <c:v>9.7087378640776691E-3</c:v>
                </c:pt>
                <c:pt idx="10">
                  <c:v>1.0526315789473684E-2</c:v>
                </c:pt>
                <c:pt idx="11">
                  <c:v>1.1363636363636364E-2</c:v>
                </c:pt>
                <c:pt idx="12">
                  <c:v>1.2658227848101266E-2</c:v>
                </c:pt>
                <c:pt idx="13">
                  <c:v>1.3513513513513514E-2</c:v>
                </c:pt>
                <c:pt idx="14">
                  <c:v>1.4084507042253521E-2</c:v>
                </c:pt>
                <c:pt idx="15">
                  <c:v>1.5384615384615385E-2</c:v>
                </c:pt>
                <c:pt idx="16">
                  <c:v>1.5873015873015872E-2</c:v>
                </c:pt>
                <c:pt idx="17">
                  <c:v>1.6949152542372881E-2</c:v>
                </c:pt>
                <c:pt idx="18">
                  <c:v>1.8181818181818181E-2</c:v>
                </c:pt>
                <c:pt idx="19">
                  <c:v>1.9607843137254902E-2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2-49EC-8E9A-84BD89C00105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214524296561823E-2"/>
                  <c:y val="0.22528489620615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Sensors'!$L$4:$L$23</c:f>
              <c:numCache>
                <c:formatCode>General</c:formatCode>
                <c:ptCount val="20"/>
                <c:pt idx="0">
                  <c:v>1.6722408026755853E-3</c:v>
                </c:pt>
                <c:pt idx="1">
                  <c:v>2.2727272727272726E-3</c:v>
                </c:pt>
                <c:pt idx="2">
                  <c:v>3.1746031746031746E-3</c:v>
                </c:pt>
                <c:pt idx="3">
                  <c:v>4.0000000000000001E-3</c:v>
                </c:pt>
                <c:pt idx="4">
                  <c:v>4.9504950495049506E-3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7.7519379844961239E-3</c:v>
                </c:pt>
                <c:pt idx="8">
                  <c:v>8.6956521739130436E-3</c:v>
                </c:pt>
                <c:pt idx="9">
                  <c:v>9.7087378640776691E-3</c:v>
                </c:pt>
                <c:pt idx="10">
                  <c:v>1.0416666666666666E-2</c:v>
                </c:pt>
                <c:pt idx="11">
                  <c:v>1.1363636363636364E-2</c:v>
                </c:pt>
                <c:pt idx="12">
                  <c:v>1.2195121951219513E-2</c:v>
                </c:pt>
                <c:pt idx="13">
                  <c:v>1.3513513513513514E-2</c:v>
                </c:pt>
                <c:pt idx="14">
                  <c:v>1.4492753623188406E-2</c:v>
                </c:pt>
                <c:pt idx="15">
                  <c:v>1.5151515151515152E-2</c:v>
                </c:pt>
                <c:pt idx="16">
                  <c:v>1.6129032258064516E-2</c:v>
                </c:pt>
                <c:pt idx="17">
                  <c:v>1.7241379310344827E-2</c:v>
                </c:pt>
                <c:pt idx="18">
                  <c:v>1.8518518518518517E-2</c:v>
                </c:pt>
                <c:pt idx="19">
                  <c:v>0.02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2-49EC-8E9A-84BD89C00105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614765051836635E-2"/>
                  <c:y val="-3.8405815783253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Sensors'!$H$4:$H$23</c:f>
              <c:numCache>
                <c:formatCode>General</c:formatCode>
                <c:ptCount val="20"/>
                <c:pt idx="0">
                  <c:v>1E-3</c:v>
                </c:pt>
                <c:pt idx="1">
                  <c:v>1.658374792703151E-3</c:v>
                </c:pt>
                <c:pt idx="2">
                  <c:v>1.7152658662092624E-3</c:v>
                </c:pt>
                <c:pt idx="3">
                  <c:v>2.1834061135371178E-3</c:v>
                </c:pt>
                <c:pt idx="4">
                  <c:v>2.6455026455026454E-3</c:v>
                </c:pt>
                <c:pt idx="5">
                  <c:v>3.0959752321981426E-3</c:v>
                </c:pt>
                <c:pt idx="6">
                  <c:v>3.5971223021582736E-3</c:v>
                </c:pt>
                <c:pt idx="7">
                  <c:v>3.952569169960474E-3</c:v>
                </c:pt>
                <c:pt idx="8">
                  <c:v>4.4052863436123352E-3</c:v>
                </c:pt>
                <c:pt idx="9">
                  <c:v>4.807692307692308E-3</c:v>
                </c:pt>
                <c:pt idx="10">
                  <c:v>5.3191489361702126E-3</c:v>
                </c:pt>
                <c:pt idx="11">
                  <c:v>5.7142857142857143E-3</c:v>
                </c:pt>
                <c:pt idx="12">
                  <c:v>6.1349693251533744E-3</c:v>
                </c:pt>
                <c:pt idx="13">
                  <c:v>6.4516129032258064E-3</c:v>
                </c:pt>
                <c:pt idx="14">
                  <c:v>6.8965517241379309E-3</c:v>
                </c:pt>
                <c:pt idx="15">
                  <c:v>7.1942446043165471E-3</c:v>
                </c:pt>
                <c:pt idx="16">
                  <c:v>7.5187969924812026E-3</c:v>
                </c:pt>
                <c:pt idx="17">
                  <c:v>7.874015748031496E-3</c:v>
                </c:pt>
                <c:pt idx="18">
                  <c:v>8.130081300813009E-3</c:v>
                </c:pt>
                <c:pt idx="19">
                  <c:v>8.3333333333333332E-3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B2-49EC-8E9A-84BD89C00105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1751926171614"/>
                  <c:y val="8.3155417082995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Sensors'!$P$4:$P$23</c:f>
              <c:numCache>
                <c:formatCode>General</c:formatCode>
                <c:ptCount val="20"/>
                <c:pt idx="0">
                  <c:v>1E-3</c:v>
                </c:pt>
                <c:pt idx="1">
                  <c:v>1.6638935108153079E-3</c:v>
                </c:pt>
                <c:pt idx="2">
                  <c:v>1.841620626151013E-3</c:v>
                </c:pt>
                <c:pt idx="3">
                  <c:v>2.34192037470726E-3</c:v>
                </c:pt>
                <c:pt idx="4">
                  <c:v>2.8089887640449437E-3</c:v>
                </c:pt>
                <c:pt idx="5">
                  <c:v>3.3222591362126247E-3</c:v>
                </c:pt>
                <c:pt idx="6">
                  <c:v>3.7593984962406013E-3</c:v>
                </c:pt>
                <c:pt idx="7">
                  <c:v>4.11522633744856E-3</c:v>
                </c:pt>
                <c:pt idx="8">
                  <c:v>4.6296296296296294E-3</c:v>
                </c:pt>
                <c:pt idx="9">
                  <c:v>5.0505050505050509E-3</c:v>
                </c:pt>
                <c:pt idx="10">
                  <c:v>5.434782608695652E-3</c:v>
                </c:pt>
                <c:pt idx="11">
                  <c:v>5.9171597633136093E-3</c:v>
                </c:pt>
                <c:pt idx="12">
                  <c:v>6.5359477124183009E-3</c:v>
                </c:pt>
                <c:pt idx="13">
                  <c:v>6.7114093959731542E-3</c:v>
                </c:pt>
                <c:pt idx="14">
                  <c:v>6.993006993006993E-3</c:v>
                </c:pt>
                <c:pt idx="15">
                  <c:v>7.462686567164179E-3</c:v>
                </c:pt>
                <c:pt idx="16">
                  <c:v>7.7519379844961239E-3</c:v>
                </c:pt>
                <c:pt idx="17">
                  <c:v>8.130081300813009E-3</c:v>
                </c:pt>
                <c:pt idx="18">
                  <c:v>8.4033613445378148E-3</c:v>
                </c:pt>
                <c:pt idx="19">
                  <c:v>8.6956521739130436E-3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B2-49EC-8E9A-84BD89C0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80752"/>
        <c:axId val="378180424"/>
      </c:scatterChart>
      <c:valAx>
        <c:axId val="3781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1/Analog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424"/>
        <c:crosses val="autoZero"/>
        <c:crossBetween val="midCat"/>
      </c:valAx>
      <c:valAx>
        <c:axId val="3781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329279890142697"/>
                  <c:y val="-8.4288335132524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Sensors'!$C$4:$C$23</c:f>
              <c:numCache>
                <c:formatCode>General</c:formatCode>
                <c:ptCount val="20"/>
                <c:pt idx="0">
                  <c:v>220</c:v>
                </c:pt>
                <c:pt idx="1">
                  <c:v>310</c:v>
                </c:pt>
                <c:pt idx="2">
                  <c:v>435</c:v>
                </c:pt>
                <c:pt idx="3">
                  <c:v>570</c:v>
                </c:pt>
                <c:pt idx="4">
                  <c:v>747</c:v>
                </c:pt>
                <c:pt idx="5">
                  <c:v>900</c:v>
                </c:pt>
                <c:pt idx="6">
                  <c:v>1020</c:v>
                </c:pt>
                <c:pt idx="7">
                  <c:v>1180</c:v>
                </c:pt>
                <c:pt idx="8">
                  <c:v>1330</c:v>
                </c:pt>
                <c:pt idx="9">
                  <c:v>1470</c:v>
                </c:pt>
                <c:pt idx="10">
                  <c:v>1640</c:v>
                </c:pt>
                <c:pt idx="11">
                  <c:v>1720</c:v>
                </c:pt>
                <c:pt idx="12">
                  <c:v>1850</c:v>
                </c:pt>
                <c:pt idx="13">
                  <c:v>2020</c:v>
                </c:pt>
                <c:pt idx="14">
                  <c:v>2180</c:v>
                </c:pt>
                <c:pt idx="15">
                  <c:v>2310</c:v>
                </c:pt>
                <c:pt idx="16">
                  <c:v>2470</c:v>
                </c:pt>
                <c:pt idx="17">
                  <c:v>2579</c:v>
                </c:pt>
                <c:pt idx="18">
                  <c:v>2710</c:v>
                </c:pt>
                <c:pt idx="19">
                  <c:v>2870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B-4C0A-9438-053FFD8E1836}"/>
            </c:ext>
          </c:extLst>
        </c:ser>
        <c:ser>
          <c:idx val="1"/>
          <c:order val="1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134568368254767E-2"/>
                  <c:y val="0.20886286582316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Sensors'!$F$4:$F$23</c:f>
              <c:numCache>
                <c:formatCode>General</c:formatCode>
                <c:ptCount val="20"/>
                <c:pt idx="0">
                  <c:v>175</c:v>
                </c:pt>
                <c:pt idx="1">
                  <c:v>303</c:v>
                </c:pt>
                <c:pt idx="2">
                  <c:v>415</c:v>
                </c:pt>
                <c:pt idx="3">
                  <c:v>563</c:v>
                </c:pt>
                <c:pt idx="4">
                  <c:v>720</c:v>
                </c:pt>
                <c:pt idx="5">
                  <c:v>880</c:v>
                </c:pt>
                <c:pt idx="6">
                  <c:v>1010</c:v>
                </c:pt>
                <c:pt idx="7">
                  <c:v>1175</c:v>
                </c:pt>
                <c:pt idx="8">
                  <c:v>1320</c:v>
                </c:pt>
                <c:pt idx="9">
                  <c:v>1450</c:v>
                </c:pt>
                <c:pt idx="10">
                  <c:v>1610</c:v>
                </c:pt>
                <c:pt idx="11">
                  <c:v>1720</c:v>
                </c:pt>
                <c:pt idx="12">
                  <c:v>1840</c:v>
                </c:pt>
                <c:pt idx="13">
                  <c:v>2040</c:v>
                </c:pt>
                <c:pt idx="14">
                  <c:v>2200</c:v>
                </c:pt>
                <c:pt idx="15">
                  <c:v>2300</c:v>
                </c:pt>
                <c:pt idx="16">
                  <c:v>2460</c:v>
                </c:pt>
                <c:pt idx="17">
                  <c:v>2600</c:v>
                </c:pt>
                <c:pt idx="18">
                  <c:v>2720</c:v>
                </c:pt>
                <c:pt idx="19">
                  <c:v>2900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C0A-9438-053FFD8E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59936"/>
        <c:axId val="393373840"/>
      </c:scatterChart>
      <c:valAx>
        <c:axId val="3026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3840"/>
        <c:crosses val="autoZero"/>
        <c:crossBetween val="midCat"/>
      </c:valAx>
      <c:valAx>
        <c:axId val="3933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184572</xdr:rowOff>
    </xdr:from>
    <xdr:to>
      <xdr:col>16</xdr:col>
      <xdr:colOff>533400</xdr:colOff>
      <xdr:row>49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661A2-3863-4BC1-B760-F6DC7BBD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60476</xdr:colOff>
      <xdr:row>26</xdr:row>
      <xdr:rowOff>104019</xdr:rowOff>
    </xdr:from>
    <xdr:to>
      <xdr:col>9</xdr:col>
      <xdr:colOff>84667</xdr:colOff>
      <xdr:row>41</xdr:row>
      <xdr:rowOff>125790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AD4CE-D188-4F17-9F02-7363B5D6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6D9C-E6F1-46EB-9787-9EF96BF3E961}">
  <dimension ref="B1:R26"/>
  <sheetViews>
    <sheetView zoomScale="69" zoomScaleNormal="100" workbookViewId="0">
      <selection activeCell="B3" sqref="B3:B23"/>
    </sheetView>
  </sheetViews>
  <sheetFormatPr defaultRowHeight="14.4" x14ac:dyDescent="0.3"/>
  <cols>
    <col min="2" max="3" width="8.88671875" style="1" customWidth="1"/>
    <col min="4" max="4" width="12.6640625" style="1" customWidth="1"/>
    <col min="7" max="7" width="8.88671875" customWidth="1"/>
    <col min="8" max="8" width="12.6640625" customWidth="1"/>
    <col min="11" max="12" width="8.88671875" customWidth="1"/>
    <col min="15" max="16" width="8.88671875" customWidth="1"/>
    <col min="18" max="18" width="9.33203125" bestFit="1" customWidth="1"/>
  </cols>
  <sheetData>
    <row r="1" spans="2:18" ht="15" thickBot="1" x14ac:dyDescent="0.35"/>
    <row r="2" spans="2:18" x14ac:dyDescent="0.3">
      <c r="B2" s="2"/>
      <c r="C2" s="25" t="s">
        <v>2</v>
      </c>
      <c r="D2" s="26"/>
      <c r="E2" s="26"/>
      <c r="F2" s="27"/>
      <c r="G2" s="25" t="s">
        <v>5</v>
      </c>
      <c r="H2" s="26"/>
      <c r="I2" s="26"/>
      <c r="J2" s="27"/>
      <c r="K2" s="25" t="s">
        <v>6</v>
      </c>
      <c r="L2" s="26"/>
      <c r="M2" s="26"/>
      <c r="N2" s="27"/>
      <c r="O2" s="25" t="s">
        <v>7</v>
      </c>
      <c r="P2" s="26"/>
      <c r="Q2" s="26"/>
      <c r="R2" s="27"/>
    </row>
    <row r="3" spans="2:18" ht="28.8" x14ac:dyDescent="0.3">
      <c r="B3" s="3" t="s">
        <v>0</v>
      </c>
      <c r="C3" s="3" t="s">
        <v>1</v>
      </c>
      <c r="D3" s="4" t="s">
        <v>11</v>
      </c>
      <c r="E3" s="5" t="s">
        <v>3</v>
      </c>
      <c r="F3" s="6" t="s">
        <v>4</v>
      </c>
      <c r="G3" s="3" t="s">
        <v>1</v>
      </c>
      <c r="H3" s="4" t="s">
        <v>11</v>
      </c>
      <c r="I3" s="5" t="s">
        <v>3</v>
      </c>
      <c r="J3" s="6" t="s">
        <v>4</v>
      </c>
      <c r="K3" s="3" t="s">
        <v>1</v>
      </c>
      <c r="L3" s="4" t="s">
        <v>11</v>
      </c>
      <c r="M3" s="5" t="s">
        <v>3</v>
      </c>
      <c r="N3" s="6" t="s">
        <v>4</v>
      </c>
      <c r="O3" s="3" t="s">
        <v>1</v>
      </c>
      <c r="P3" s="4" t="s">
        <v>11</v>
      </c>
      <c r="Q3" s="5" t="s">
        <v>3</v>
      </c>
      <c r="R3" s="6" t="s">
        <v>4</v>
      </c>
    </row>
    <row r="4" spans="2:18" x14ac:dyDescent="0.3">
      <c r="B4" s="7">
        <v>1</v>
      </c>
      <c r="C4" s="7">
        <v>600</v>
      </c>
      <c r="D4" s="8">
        <f>1/(C4+$E$24)</f>
        <v>1.6638935108153079E-3</v>
      </c>
      <c r="E4" s="9">
        <f>$C$24*D4+$D$24</f>
        <v>1.4036938435940098</v>
      </c>
      <c r="F4" s="10">
        <f>(E4-$B4)/$B4</f>
        <v>0.40369384359400984</v>
      </c>
      <c r="G4" s="15">
        <v>310</v>
      </c>
      <c r="H4" s="8">
        <v>1E-3</v>
      </c>
      <c r="I4" s="9">
        <f>G$24*H4+H$24</f>
        <v>0.69500000000000006</v>
      </c>
      <c r="J4" s="10">
        <f>(I4-$B4)/$B4</f>
        <v>-0.30499999999999994</v>
      </c>
      <c r="K4" s="15">
        <v>591</v>
      </c>
      <c r="L4" s="8">
        <f>1/(K4+$M$24)</f>
        <v>1.6722408026755853E-3</v>
      </c>
      <c r="M4" s="9">
        <f>K$24*L4+L$24</f>
        <v>1.524180602006689</v>
      </c>
      <c r="N4" s="10">
        <f>(M4-$B4)/$B4</f>
        <v>0.52418060200668903</v>
      </c>
      <c r="O4" s="15">
        <v>310</v>
      </c>
      <c r="P4" s="8">
        <v>1E-3</v>
      </c>
      <c r="Q4" s="9">
        <f>O$24*P4+P$24</f>
        <v>0.50150000000000006</v>
      </c>
      <c r="R4" s="10">
        <f t="shared" ref="R4:R23" si="0">(Q4-$B4)/$B4</f>
        <v>-0.49849999999999994</v>
      </c>
    </row>
    <row r="5" spans="2:18" x14ac:dyDescent="0.3">
      <c r="B5" s="7">
        <v>2</v>
      </c>
      <c r="C5" s="7">
        <v>430</v>
      </c>
      <c r="D5" s="8">
        <f t="shared" ref="D5:D23" si="1">1/(C5+$E$24)</f>
        <v>2.3201856148491878E-3</v>
      </c>
      <c r="E5" s="9">
        <f t="shared" ref="E5:E23" si="2">$C$24*D5+$D$24</f>
        <v>2.1072389791183292</v>
      </c>
      <c r="F5" s="10">
        <f t="shared" ref="F5:F23" si="3">(E5-$B5)/$B5</f>
        <v>5.3619489559164624E-2</v>
      </c>
      <c r="G5" s="15">
        <v>600</v>
      </c>
      <c r="H5" s="8">
        <f t="shared" ref="H5:H23" si="4">1/(G5+$I$24)</f>
        <v>1.658374792703151E-3</v>
      </c>
      <c r="I5" s="9">
        <f t="shared" ref="I5:I23" si="5">G$24*H5+H$24</f>
        <v>2.3376451077943621</v>
      </c>
      <c r="J5" s="10">
        <f t="shared" ref="J5:J23" si="6">(I5-$B5)/$B5</f>
        <v>0.16882255389718104</v>
      </c>
      <c r="K5" s="15">
        <v>433</v>
      </c>
      <c r="L5" s="8">
        <f t="shared" ref="L5:L22" si="7">1/(K5+$M$24)</f>
        <v>2.2727272727272726E-3</v>
      </c>
      <c r="M5" s="9">
        <f t="shared" ref="M5:M23" si="8">K$24*L5+L$24</f>
        <v>2.1540909090909088</v>
      </c>
      <c r="N5" s="10">
        <f t="shared" ref="N5:N23" si="9">(M5-$B5)/$B5</f>
        <v>7.7045454545454417E-2</v>
      </c>
      <c r="O5" s="15">
        <v>600</v>
      </c>
      <c r="P5" s="8">
        <f t="shared" ref="P5:P23" si="10">1/(O5+$Q$24)</f>
        <v>1.6638935108153079E-3</v>
      </c>
      <c r="Q5" s="9">
        <f>O$24*P5+P$24</f>
        <v>2.1091181364392684</v>
      </c>
      <c r="R5" s="10">
        <f t="shared" si="0"/>
        <v>5.4559068219634188E-2</v>
      </c>
    </row>
    <row r="6" spans="2:18" x14ac:dyDescent="0.3">
      <c r="B6" s="7">
        <v>3</v>
      </c>
      <c r="C6" s="7">
        <v>310</v>
      </c>
      <c r="D6" s="8">
        <f t="shared" si="1"/>
        <v>3.2154340836012861E-3</v>
      </c>
      <c r="E6" s="9">
        <f t="shared" si="2"/>
        <v>3.0669453376205786</v>
      </c>
      <c r="F6" s="10">
        <f t="shared" si="3"/>
        <v>2.2315112540192878E-2</v>
      </c>
      <c r="G6" s="15">
        <v>580</v>
      </c>
      <c r="H6" s="8">
        <f t="shared" si="4"/>
        <v>1.7152658662092624E-3</v>
      </c>
      <c r="I6" s="9">
        <f t="shared" si="5"/>
        <v>2.4795883361921103</v>
      </c>
      <c r="J6" s="10">
        <f t="shared" si="6"/>
        <v>-0.17347055460262992</v>
      </c>
      <c r="K6" s="15">
        <v>308</v>
      </c>
      <c r="L6" s="8">
        <f t="shared" si="7"/>
        <v>3.1746031746031746E-3</v>
      </c>
      <c r="M6" s="9">
        <f t="shared" si="8"/>
        <v>3.1001587301587303</v>
      </c>
      <c r="N6" s="10">
        <f t="shared" si="9"/>
        <v>3.3386243386243443E-2</v>
      </c>
      <c r="O6" s="15">
        <v>542</v>
      </c>
      <c r="P6" s="8">
        <f t="shared" si="10"/>
        <v>1.841620626151013E-3</v>
      </c>
      <c r="Q6" s="9">
        <f t="shared" ref="Q6:Q23" si="11">O$24*P6+P$24</f>
        <v>2.5394843462246781</v>
      </c>
      <c r="R6" s="10">
        <f t="shared" si="0"/>
        <v>-0.1535052179251073</v>
      </c>
    </row>
    <row r="7" spans="2:18" x14ac:dyDescent="0.3">
      <c r="B7" s="7">
        <v>4</v>
      </c>
      <c r="C7" s="7">
        <v>240</v>
      </c>
      <c r="D7" s="8">
        <f t="shared" si="1"/>
        <v>4.1493775933609959E-3</v>
      </c>
      <c r="E7" s="9">
        <f t="shared" si="2"/>
        <v>4.0681327800829878</v>
      </c>
      <c r="F7" s="10">
        <f t="shared" si="3"/>
        <v>1.7033195020746961E-2</v>
      </c>
      <c r="G7" s="15">
        <v>455</v>
      </c>
      <c r="H7" s="8">
        <f t="shared" si="4"/>
        <v>2.1834061135371178E-3</v>
      </c>
      <c r="I7" s="9">
        <f t="shared" si="5"/>
        <v>3.6475982532751088</v>
      </c>
      <c r="J7" s="10">
        <f t="shared" si="6"/>
        <v>-8.8100436681222805E-2</v>
      </c>
      <c r="K7" s="15">
        <v>243</v>
      </c>
      <c r="L7" s="8">
        <f t="shared" si="7"/>
        <v>4.0000000000000001E-3</v>
      </c>
      <c r="M7" s="9">
        <f t="shared" si="8"/>
        <v>3.9659999999999997</v>
      </c>
      <c r="N7" s="10">
        <f t="shared" si="9"/>
        <v>-8.5000000000000631E-3</v>
      </c>
      <c r="O7" s="15">
        <v>426</v>
      </c>
      <c r="P7" s="8">
        <f t="shared" si="10"/>
        <v>2.34192037470726E-3</v>
      </c>
      <c r="Q7" s="9">
        <f t="shared" si="11"/>
        <v>3.7509601873536305</v>
      </c>
      <c r="R7" s="10">
        <f t="shared" si="0"/>
        <v>-6.2259953161592385E-2</v>
      </c>
    </row>
    <row r="8" spans="2:18" x14ac:dyDescent="0.3">
      <c r="B8" s="7">
        <v>5</v>
      </c>
      <c r="C8" s="7">
        <v>200</v>
      </c>
      <c r="D8" s="8">
        <f t="shared" si="1"/>
        <v>4.9751243781094526E-3</v>
      </c>
      <c r="E8" s="9">
        <f t="shared" si="2"/>
        <v>4.9533333333333331</v>
      </c>
      <c r="F8" s="10">
        <f t="shared" si="3"/>
        <v>-9.3333333333333705E-3</v>
      </c>
      <c r="G8" s="15">
        <v>375</v>
      </c>
      <c r="H8" s="8">
        <f t="shared" si="4"/>
        <v>2.6455026455026454E-3</v>
      </c>
      <c r="I8" s="9">
        <f t="shared" si="5"/>
        <v>4.8005291005291006</v>
      </c>
      <c r="J8" s="10">
        <f t="shared" si="6"/>
        <v>-3.9894179894179871E-2</v>
      </c>
      <c r="K8" s="15">
        <v>195</v>
      </c>
      <c r="L8" s="8">
        <f t="shared" si="7"/>
        <v>4.9504950495049506E-3</v>
      </c>
      <c r="M8" s="9">
        <f t="shared" si="8"/>
        <v>4.9630693069306924</v>
      </c>
      <c r="N8" s="10">
        <f t="shared" si="9"/>
        <v>-7.3861386138615263E-3</v>
      </c>
      <c r="O8" s="15">
        <v>355</v>
      </c>
      <c r="P8" s="8">
        <f t="shared" si="10"/>
        <v>2.8089887640449437E-3</v>
      </c>
      <c r="Q8" s="9">
        <f t="shared" si="11"/>
        <v>4.8819662921348312</v>
      </c>
      <c r="R8" s="10">
        <f t="shared" si="0"/>
        <v>-2.3606741573033753E-2</v>
      </c>
    </row>
    <row r="9" spans="2:18" x14ac:dyDescent="0.3">
      <c r="B9" s="7">
        <v>6</v>
      </c>
      <c r="C9" s="7">
        <v>168</v>
      </c>
      <c r="D9" s="8">
        <f t="shared" si="1"/>
        <v>5.9171597633136093E-3</v>
      </c>
      <c r="E9" s="9">
        <f t="shared" si="2"/>
        <v>5.963195266272189</v>
      </c>
      <c r="F9" s="10">
        <f t="shared" si="3"/>
        <v>-6.134122287968502E-3</v>
      </c>
      <c r="G9" s="15">
        <v>320</v>
      </c>
      <c r="H9" s="8">
        <f t="shared" si="4"/>
        <v>3.0959752321981426E-3</v>
      </c>
      <c r="I9" s="9">
        <f t="shared" si="5"/>
        <v>5.9244582043343659</v>
      </c>
      <c r="J9" s="10">
        <f t="shared" si="6"/>
        <v>-1.2590299277605688E-2</v>
      </c>
      <c r="K9" s="15">
        <v>162</v>
      </c>
      <c r="L9" s="8">
        <f t="shared" si="7"/>
        <v>5.9171597633136093E-3</v>
      </c>
      <c r="M9" s="9">
        <f t="shared" si="8"/>
        <v>5.9771005917159759</v>
      </c>
      <c r="N9" s="10">
        <f t="shared" si="9"/>
        <v>-3.8165680473373578E-3</v>
      </c>
      <c r="O9" s="15">
        <v>300</v>
      </c>
      <c r="P9" s="8">
        <f t="shared" si="10"/>
        <v>3.3222591362126247E-3</v>
      </c>
      <c r="Q9" s="9">
        <f t="shared" si="11"/>
        <v>6.124850498338871</v>
      </c>
      <c r="R9" s="10">
        <f t="shared" si="0"/>
        <v>2.0808416389811828E-2</v>
      </c>
    </row>
    <row r="10" spans="2:18" x14ac:dyDescent="0.3">
      <c r="B10" s="7">
        <v>7</v>
      </c>
      <c r="C10" s="7">
        <v>147</v>
      </c>
      <c r="D10" s="8">
        <f t="shared" si="1"/>
        <v>6.7567567567567571E-3</v>
      </c>
      <c r="E10" s="9">
        <f t="shared" si="2"/>
        <v>6.863243243243244</v>
      </c>
      <c r="F10" s="10">
        <f t="shared" si="3"/>
        <v>-1.9536679536679431E-2</v>
      </c>
      <c r="G10" s="15">
        <v>275</v>
      </c>
      <c r="H10" s="8">
        <f t="shared" si="4"/>
        <v>3.5971223021582736E-3</v>
      </c>
      <c r="I10" s="9">
        <f t="shared" si="5"/>
        <v>7.1748201438848929</v>
      </c>
      <c r="J10" s="10">
        <f t="shared" si="6"/>
        <v>2.497430626927041E-2</v>
      </c>
      <c r="K10" s="15">
        <v>141</v>
      </c>
      <c r="L10" s="8">
        <f t="shared" si="7"/>
        <v>6.7567567567567571E-3</v>
      </c>
      <c r="M10" s="9">
        <f t="shared" si="8"/>
        <v>6.8578378378378382</v>
      </c>
      <c r="N10" s="10">
        <f t="shared" si="9"/>
        <v>-2.030888030888026E-2</v>
      </c>
      <c r="O10" s="15">
        <v>265</v>
      </c>
      <c r="P10" s="8">
        <f t="shared" si="10"/>
        <v>3.7593984962406013E-3</v>
      </c>
      <c r="Q10" s="9">
        <f t="shared" si="11"/>
        <v>7.1833834586466168</v>
      </c>
      <c r="R10" s="10">
        <f t="shared" si="0"/>
        <v>2.619763694951668E-2</v>
      </c>
    </row>
    <row r="11" spans="2:18" x14ac:dyDescent="0.3">
      <c r="B11" s="7">
        <v>8</v>
      </c>
      <c r="C11" s="7">
        <v>130</v>
      </c>
      <c r="D11" s="8">
        <f t="shared" si="1"/>
        <v>7.6335877862595417E-3</v>
      </c>
      <c r="E11" s="9">
        <f t="shared" si="2"/>
        <v>7.8032061068702285</v>
      </c>
      <c r="F11" s="10">
        <f t="shared" si="3"/>
        <v>-2.4599236641221434E-2</v>
      </c>
      <c r="G11" s="15">
        <v>250</v>
      </c>
      <c r="H11" s="8">
        <f t="shared" si="4"/>
        <v>3.952569169960474E-3</v>
      </c>
      <c r="I11" s="9">
        <f t="shared" si="5"/>
        <v>8.0616600790513822</v>
      </c>
      <c r="J11" s="10">
        <f t="shared" si="6"/>
        <v>7.7075098814227694E-3</v>
      </c>
      <c r="K11" s="15">
        <v>122</v>
      </c>
      <c r="L11" s="8">
        <f t="shared" si="7"/>
        <v>7.7519379844961239E-3</v>
      </c>
      <c r="M11" s="9">
        <f t="shared" si="8"/>
        <v>7.9017829457364339</v>
      </c>
      <c r="N11" s="10">
        <f t="shared" si="9"/>
        <v>-1.227713178294576E-2</v>
      </c>
      <c r="O11" s="15">
        <v>242</v>
      </c>
      <c r="P11" s="8">
        <f t="shared" si="10"/>
        <v>4.11522633744856E-3</v>
      </c>
      <c r="Q11" s="9">
        <f t="shared" si="11"/>
        <v>8.0450205761316873</v>
      </c>
      <c r="R11" s="10">
        <f t="shared" si="0"/>
        <v>5.6275720164609133E-3</v>
      </c>
    </row>
    <row r="12" spans="2:18" x14ac:dyDescent="0.3">
      <c r="B12" s="7">
        <v>9</v>
      </c>
      <c r="C12" s="7">
        <v>116</v>
      </c>
      <c r="D12" s="8">
        <f t="shared" si="1"/>
        <v>8.5470085470085479E-3</v>
      </c>
      <c r="E12" s="9">
        <f t="shared" si="2"/>
        <v>8.7823931623931628</v>
      </c>
      <c r="F12" s="10">
        <f t="shared" si="3"/>
        <v>-2.4178537511870799E-2</v>
      </c>
      <c r="G12" s="15">
        <v>224</v>
      </c>
      <c r="H12" s="8">
        <f t="shared" si="4"/>
        <v>4.4052863436123352E-3</v>
      </c>
      <c r="I12" s="9">
        <f t="shared" si="5"/>
        <v>9.191189427312775</v>
      </c>
      <c r="J12" s="10">
        <f t="shared" si="6"/>
        <v>2.1243269701419445E-2</v>
      </c>
      <c r="K12" s="15">
        <v>108</v>
      </c>
      <c r="L12" s="8">
        <f t="shared" si="7"/>
        <v>8.6956521739130436E-3</v>
      </c>
      <c r="M12" s="9">
        <f t="shared" si="8"/>
        <v>8.8917391304347824</v>
      </c>
      <c r="N12" s="10">
        <f t="shared" si="9"/>
        <v>-1.2028985507246404E-2</v>
      </c>
      <c r="O12" s="15">
        <v>215</v>
      </c>
      <c r="P12" s="8">
        <f t="shared" si="10"/>
        <v>4.6296296296296294E-3</v>
      </c>
      <c r="Q12" s="9">
        <f t="shared" si="11"/>
        <v>9.2906481481481471</v>
      </c>
      <c r="R12" s="10">
        <f t="shared" si="0"/>
        <v>3.2294238683127453E-2</v>
      </c>
    </row>
    <row r="13" spans="2:18" x14ac:dyDescent="0.3">
      <c r="B13" s="7">
        <v>10</v>
      </c>
      <c r="C13" s="7">
        <v>102</v>
      </c>
      <c r="D13" s="8">
        <f t="shared" si="1"/>
        <v>9.7087378640776691E-3</v>
      </c>
      <c r="E13" s="9">
        <f t="shared" si="2"/>
        <v>10.02776699029126</v>
      </c>
      <c r="F13" s="10">
        <f t="shared" si="3"/>
        <v>2.7766990291260285E-3</v>
      </c>
      <c r="G13" s="15">
        <v>205</v>
      </c>
      <c r="H13" s="8">
        <f t="shared" si="4"/>
        <v>4.807692307692308E-3</v>
      </c>
      <c r="I13" s="9">
        <f t="shared" si="5"/>
        <v>10.195192307692308</v>
      </c>
      <c r="J13" s="10">
        <f t="shared" si="6"/>
        <v>1.9519230769230768E-2</v>
      </c>
      <c r="K13" s="15">
        <v>96</v>
      </c>
      <c r="L13" s="8">
        <f t="shared" si="7"/>
        <v>9.7087378640776691E-3</v>
      </c>
      <c r="M13" s="9">
        <f t="shared" si="8"/>
        <v>9.9544660194174739</v>
      </c>
      <c r="N13" s="10">
        <f t="shared" si="9"/>
        <v>-4.5533980582526112E-3</v>
      </c>
      <c r="O13" s="15">
        <v>197</v>
      </c>
      <c r="P13" s="8">
        <f t="shared" si="10"/>
        <v>5.0505050505050509E-3</v>
      </c>
      <c r="Q13" s="9">
        <f t="shared" si="11"/>
        <v>10.309797979797981</v>
      </c>
      <c r="R13" s="10">
        <f t="shared" si="0"/>
        <v>3.0979797979798107E-2</v>
      </c>
    </row>
    <row r="14" spans="2:18" x14ac:dyDescent="0.3">
      <c r="B14" s="7">
        <v>11</v>
      </c>
      <c r="C14" s="7">
        <v>94</v>
      </c>
      <c r="D14" s="8">
        <f t="shared" si="1"/>
        <v>1.0526315789473684E-2</v>
      </c>
      <c r="E14" s="9">
        <f t="shared" si="2"/>
        <v>10.904210526315788</v>
      </c>
      <c r="F14" s="10">
        <f t="shared" si="3"/>
        <v>-8.7081339712919772E-3</v>
      </c>
      <c r="G14" s="15">
        <v>185</v>
      </c>
      <c r="H14" s="8">
        <f t="shared" si="4"/>
        <v>5.3191489361702126E-3</v>
      </c>
      <c r="I14" s="9">
        <f t="shared" si="5"/>
        <v>11.47127659574468</v>
      </c>
      <c r="J14" s="10">
        <f t="shared" si="6"/>
        <v>4.2843326885879988E-2</v>
      </c>
      <c r="K14" s="15">
        <v>89</v>
      </c>
      <c r="L14" s="8">
        <f t="shared" si="7"/>
        <v>1.0416666666666666E-2</v>
      </c>
      <c r="M14" s="9">
        <f t="shared" si="8"/>
        <v>10.697083333333332</v>
      </c>
      <c r="N14" s="10">
        <f t="shared" si="9"/>
        <v>-2.7537878787878934E-2</v>
      </c>
      <c r="O14" s="15">
        <v>183</v>
      </c>
      <c r="P14" s="8">
        <f t="shared" si="10"/>
        <v>5.434782608695652E-3</v>
      </c>
      <c r="Q14" s="9">
        <f t="shared" si="11"/>
        <v>11.240326086956522</v>
      </c>
      <c r="R14" s="10">
        <f t="shared" si="0"/>
        <v>2.1847826086956509E-2</v>
      </c>
    </row>
    <row r="15" spans="2:18" x14ac:dyDescent="0.3">
      <c r="B15" s="7">
        <v>12</v>
      </c>
      <c r="C15" s="7">
        <v>87</v>
      </c>
      <c r="D15" s="8">
        <f t="shared" si="1"/>
        <v>1.1363636363636364E-2</v>
      </c>
      <c r="E15" s="9">
        <f t="shared" si="2"/>
        <v>11.801818181818181</v>
      </c>
      <c r="F15" s="10">
        <f t="shared" si="3"/>
        <v>-1.6515151515151594E-2</v>
      </c>
      <c r="G15" s="15">
        <v>172</v>
      </c>
      <c r="H15" s="8">
        <f t="shared" si="4"/>
        <v>5.7142857142857143E-3</v>
      </c>
      <c r="I15" s="9">
        <f t="shared" si="5"/>
        <v>12.457142857142857</v>
      </c>
      <c r="J15" s="10">
        <f t="shared" si="6"/>
        <v>3.8095238095238106E-2</v>
      </c>
      <c r="K15" s="15">
        <v>81</v>
      </c>
      <c r="L15" s="8">
        <f t="shared" si="7"/>
        <v>1.1363636363636364E-2</v>
      </c>
      <c r="M15" s="9">
        <f t="shared" si="8"/>
        <v>11.690454545454545</v>
      </c>
      <c r="N15" s="10">
        <f t="shared" si="9"/>
        <v>-2.5795454545454621E-2</v>
      </c>
      <c r="O15" s="15">
        <v>168</v>
      </c>
      <c r="P15" s="8">
        <f t="shared" si="10"/>
        <v>5.9171597633136093E-3</v>
      </c>
      <c r="Q15" s="9">
        <f t="shared" si="11"/>
        <v>12.408402366863905</v>
      </c>
      <c r="R15" s="10">
        <f t="shared" si="0"/>
        <v>3.4033530571992099E-2</v>
      </c>
    </row>
    <row r="16" spans="2:18" x14ac:dyDescent="0.3">
      <c r="B16" s="7">
        <v>13</v>
      </c>
      <c r="C16" s="7">
        <v>78</v>
      </c>
      <c r="D16" s="8">
        <f t="shared" si="1"/>
        <v>1.2658227848101266E-2</v>
      </c>
      <c r="E16" s="9">
        <f t="shared" si="2"/>
        <v>13.189620253164556</v>
      </c>
      <c r="F16" s="10">
        <f t="shared" si="3"/>
        <v>1.4586173320350436E-2</v>
      </c>
      <c r="G16" s="15">
        <v>160</v>
      </c>
      <c r="H16" s="8">
        <f t="shared" si="4"/>
        <v>6.1349693251533744E-3</v>
      </c>
      <c r="I16" s="9">
        <f t="shared" si="5"/>
        <v>13.506748466257669</v>
      </c>
      <c r="J16" s="10">
        <f t="shared" si="6"/>
        <v>3.8980651250589915E-2</v>
      </c>
      <c r="K16" s="15">
        <v>75</v>
      </c>
      <c r="L16" s="8">
        <f t="shared" si="7"/>
        <v>1.2195121951219513E-2</v>
      </c>
      <c r="M16" s="9">
        <f t="shared" si="8"/>
        <v>12.562682926829268</v>
      </c>
      <c r="N16" s="10">
        <f t="shared" si="9"/>
        <v>-3.3639774859287069E-2</v>
      </c>
      <c r="O16" s="15">
        <v>152</v>
      </c>
      <c r="P16" s="8">
        <f t="shared" si="10"/>
        <v>6.5359477124183009E-3</v>
      </c>
      <c r="Q16" s="9">
        <f t="shared" si="11"/>
        <v>13.906797385620916</v>
      </c>
      <c r="R16" s="10">
        <f t="shared" si="0"/>
        <v>6.9753645047762741E-2</v>
      </c>
    </row>
    <row r="17" spans="2:18" x14ac:dyDescent="0.3">
      <c r="B17" s="7">
        <v>14</v>
      </c>
      <c r="C17" s="7">
        <v>73</v>
      </c>
      <c r="D17" s="8">
        <f t="shared" si="1"/>
        <v>1.3513513513513514E-2</v>
      </c>
      <c r="E17" s="9">
        <f t="shared" si="2"/>
        <v>14.106486486486487</v>
      </c>
      <c r="F17" s="10">
        <f t="shared" si="3"/>
        <v>7.6061776061776398E-3</v>
      </c>
      <c r="G17" s="15">
        <v>152</v>
      </c>
      <c r="H17" s="8">
        <f t="shared" si="4"/>
        <v>6.4516129032258064E-3</v>
      </c>
      <c r="I17" s="9">
        <f t="shared" si="5"/>
        <v>14.296774193548387</v>
      </c>
      <c r="J17" s="10">
        <f t="shared" si="6"/>
        <v>2.1198156682027656E-2</v>
      </c>
      <c r="K17" s="15">
        <v>67</v>
      </c>
      <c r="L17" s="8">
        <f t="shared" si="7"/>
        <v>1.3513513513513514E-2</v>
      </c>
      <c r="M17" s="9">
        <f t="shared" si="8"/>
        <v>13.945675675675677</v>
      </c>
      <c r="N17" s="10">
        <f t="shared" si="9"/>
        <v>-3.880308880308801E-3</v>
      </c>
      <c r="O17" s="15">
        <v>148</v>
      </c>
      <c r="P17" s="8">
        <f t="shared" si="10"/>
        <v>6.7114093959731542E-3</v>
      </c>
      <c r="Q17" s="9">
        <f t="shared" si="11"/>
        <v>14.331677852348994</v>
      </c>
      <c r="R17" s="10">
        <f t="shared" si="0"/>
        <v>2.369127516778529E-2</v>
      </c>
    </row>
    <row r="18" spans="2:18" x14ac:dyDescent="0.3">
      <c r="B18" s="7">
        <v>15</v>
      </c>
      <c r="C18" s="7">
        <v>70</v>
      </c>
      <c r="D18" s="8">
        <f t="shared" si="1"/>
        <v>1.4084507042253521E-2</v>
      </c>
      <c r="E18" s="9">
        <f t="shared" si="2"/>
        <v>14.718591549295775</v>
      </c>
      <c r="F18" s="10">
        <f t="shared" si="3"/>
        <v>-1.8760563380281661E-2</v>
      </c>
      <c r="G18" s="15">
        <v>142</v>
      </c>
      <c r="H18" s="8">
        <f t="shared" si="4"/>
        <v>6.8965517241379309E-3</v>
      </c>
      <c r="I18" s="9">
        <f t="shared" si="5"/>
        <v>15.406896551724138</v>
      </c>
      <c r="J18" s="10">
        <f t="shared" si="6"/>
        <v>2.7126436781609205E-2</v>
      </c>
      <c r="K18" s="15">
        <v>62</v>
      </c>
      <c r="L18" s="8">
        <f t="shared" si="7"/>
        <v>1.4492753623188406E-2</v>
      </c>
      <c r="M18" s="9">
        <f t="shared" si="8"/>
        <v>14.972898550724638</v>
      </c>
      <c r="N18" s="10">
        <f t="shared" si="9"/>
        <v>-1.8067632850241229E-3</v>
      </c>
      <c r="O18" s="15">
        <v>142</v>
      </c>
      <c r="P18" s="8">
        <f t="shared" si="10"/>
        <v>6.993006993006993E-3</v>
      </c>
      <c r="Q18" s="9">
        <f t="shared" si="11"/>
        <v>15.013566433566433</v>
      </c>
      <c r="R18" s="10">
        <f t="shared" si="0"/>
        <v>9.0442890442889265E-4</v>
      </c>
    </row>
    <row r="19" spans="2:18" x14ac:dyDescent="0.3">
      <c r="B19" s="7">
        <v>16</v>
      </c>
      <c r="C19" s="7">
        <v>64</v>
      </c>
      <c r="D19" s="8">
        <f t="shared" si="1"/>
        <v>1.5384615384615385E-2</v>
      </c>
      <c r="E19" s="9">
        <f t="shared" si="2"/>
        <v>16.112307692307695</v>
      </c>
      <c r="F19" s="10">
        <f t="shared" si="3"/>
        <v>7.0192307692309441E-3</v>
      </c>
      <c r="G19" s="15">
        <v>136</v>
      </c>
      <c r="H19" s="8">
        <f t="shared" si="4"/>
        <v>7.1942446043165471E-3</v>
      </c>
      <c r="I19" s="9">
        <f t="shared" si="5"/>
        <v>16.149640287769785</v>
      </c>
      <c r="J19" s="10">
        <f t="shared" si="6"/>
        <v>9.3525179856115415E-3</v>
      </c>
      <c r="K19" s="15">
        <v>59</v>
      </c>
      <c r="L19" s="8">
        <f t="shared" si="7"/>
        <v>1.5151515151515152E-2</v>
      </c>
      <c r="M19" s="9">
        <f t="shared" si="8"/>
        <v>15.663939393939394</v>
      </c>
      <c r="N19" s="10">
        <f t="shared" si="9"/>
        <v>-2.1003787878787872E-2</v>
      </c>
      <c r="O19" s="15">
        <v>133</v>
      </c>
      <c r="P19" s="8">
        <f t="shared" si="10"/>
        <v>7.462686567164179E-3</v>
      </c>
      <c r="Q19" s="9">
        <f t="shared" si="11"/>
        <v>16.150895522388062</v>
      </c>
      <c r="R19" s="10">
        <f t="shared" si="0"/>
        <v>9.43097014925387E-3</v>
      </c>
    </row>
    <row r="20" spans="2:18" x14ac:dyDescent="0.3">
      <c r="B20" s="7">
        <v>17</v>
      </c>
      <c r="C20" s="7">
        <v>62</v>
      </c>
      <c r="D20" s="8">
        <f t="shared" si="1"/>
        <v>1.5873015873015872E-2</v>
      </c>
      <c r="E20" s="9">
        <f t="shared" si="2"/>
        <v>16.635873015873017</v>
      </c>
      <c r="F20" s="10">
        <f t="shared" si="3"/>
        <v>-2.1419234360410776E-2</v>
      </c>
      <c r="G20" s="15">
        <v>130</v>
      </c>
      <c r="H20" s="8">
        <f t="shared" si="4"/>
        <v>7.5187969924812026E-3</v>
      </c>
      <c r="I20" s="9">
        <f t="shared" si="5"/>
        <v>16.959398496240599</v>
      </c>
      <c r="J20" s="10">
        <f t="shared" si="6"/>
        <v>-2.3883237505529981E-3</v>
      </c>
      <c r="K20" s="15">
        <v>55</v>
      </c>
      <c r="L20" s="8">
        <f t="shared" si="7"/>
        <v>1.6129032258064516E-2</v>
      </c>
      <c r="M20" s="9">
        <f t="shared" si="8"/>
        <v>16.689354838709676</v>
      </c>
      <c r="N20" s="10">
        <f t="shared" si="9"/>
        <v>-1.8273244781783781E-2</v>
      </c>
      <c r="O20" s="15">
        <v>128</v>
      </c>
      <c r="P20" s="8">
        <f t="shared" si="10"/>
        <v>7.7519379844961239E-3</v>
      </c>
      <c r="Q20" s="9">
        <f t="shared" si="11"/>
        <v>16.851317829457365</v>
      </c>
      <c r="R20" s="10">
        <f t="shared" si="0"/>
        <v>-8.7460100319197119E-3</v>
      </c>
    </row>
    <row r="21" spans="2:18" x14ac:dyDescent="0.3">
      <c r="B21" s="7">
        <v>18</v>
      </c>
      <c r="C21" s="7">
        <v>58</v>
      </c>
      <c r="D21" s="8">
        <f t="shared" si="1"/>
        <v>1.6949152542372881E-2</v>
      </c>
      <c r="E21" s="9">
        <f t="shared" si="2"/>
        <v>17.789491525423731</v>
      </c>
      <c r="F21" s="10">
        <f t="shared" si="3"/>
        <v>-1.1694915254237159E-2</v>
      </c>
      <c r="G21" s="15">
        <v>124</v>
      </c>
      <c r="H21" s="8">
        <f t="shared" si="4"/>
        <v>7.874015748031496E-3</v>
      </c>
      <c r="I21" s="9">
        <f t="shared" si="5"/>
        <v>17.845669291338581</v>
      </c>
      <c r="J21" s="10">
        <f t="shared" si="6"/>
        <v>-8.5739282589677324E-3</v>
      </c>
      <c r="K21" s="15">
        <v>51</v>
      </c>
      <c r="L21" s="8">
        <f t="shared" si="7"/>
        <v>1.7241379310344827E-2</v>
      </c>
      <c r="M21" s="9">
        <f t="shared" si="8"/>
        <v>17.856206896551722</v>
      </c>
      <c r="N21" s="10">
        <f t="shared" si="9"/>
        <v>-7.988505747126555E-3</v>
      </c>
      <c r="O21" s="15">
        <v>122</v>
      </c>
      <c r="P21" s="8">
        <f t="shared" si="10"/>
        <v>8.130081300813009E-3</v>
      </c>
      <c r="Q21" s="9">
        <f t="shared" si="11"/>
        <v>17.766991869918698</v>
      </c>
      <c r="R21" s="10">
        <f t="shared" si="0"/>
        <v>-1.2944896115627892E-2</v>
      </c>
    </row>
    <row r="22" spans="2:18" x14ac:dyDescent="0.3">
      <c r="B22" s="7">
        <v>19</v>
      </c>
      <c r="C22" s="7">
        <v>54</v>
      </c>
      <c r="D22" s="8">
        <f t="shared" si="1"/>
        <v>1.8181818181818181E-2</v>
      </c>
      <c r="E22" s="9">
        <f t="shared" si="2"/>
        <v>19.11090909090909</v>
      </c>
      <c r="F22" s="10">
        <f t="shared" si="3"/>
        <v>5.8373205741626064E-3</v>
      </c>
      <c r="G22" s="15">
        <v>120</v>
      </c>
      <c r="H22" s="8">
        <f t="shared" si="4"/>
        <v>8.130081300813009E-3</v>
      </c>
      <c r="I22" s="9">
        <f t="shared" si="5"/>
        <v>18.484552845528455</v>
      </c>
      <c r="J22" s="10">
        <f t="shared" si="6"/>
        <v>-2.712879760376552E-2</v>
      </c>
      <c r="K22" s="15">
        <v>47</v>
      </c>
      <c r="L22" s="8">
        <f t="shared" si="7"/>
        <v>1.8518518518518517E-2</v>
      </c>
      <c r="M22" s="9">
        <f t="shared" si="8"/>
        <v>19.195925925925923</v>
      </c>
      <c r="N22" s="10">
        <f t="shared" si="9"/>
        <v>1.0311890838206494E-2</v>
      </c>
      <c r="O22" s="15">
        <v>118</v>
      </c>
      <c r="P22" s="8">
        <f t="shared" si="10"/>
        <v>8.4033613445378148E-3</v>
      </c>
      <c r="Q22" s="9">
        <f t="shared" si="11"/>
        <v>18.428739495798318</v>
      </c>
      <c r="R22" s="10">
        <f t="shared" si="0"/>
        <v>-3.0066342326404306E-2</v>
      </c>
    </row>
    <row r="23" spans="2:18" x14ac:dyDescent="0.3">
      <c r="B23" s="7">
        <v>20</v>
      </c>
      <c r="C23" s="7">
        <v>50</v>
      </c>
      <c r="D23" s="8">
        <f t="shared" si="1"/>
        <v>1.9607843137254902E-2</v>
      </c>
      <c r="E23" s="9">
        <f t="shared" si="2"/>
        <v>20.639607843137256</v>
      </c>
      <c r="F23" s="10">
        <f t="shared" si="3"/>
        <v>3.198039215686279E-2</v>
      </c>
      <c r="G23" s="15">
        <v>117</v>
      </c>
      <c r="H23" s="8">
        <f t="shared" si="4"/>
        <v>8.3333333333333332E-3</v>
      </c>
      <c r="I23" s="9">
        <f t="shared" si="5"/>
        <v>18.991666666666667</v>
      </c>
      <c r="J23" s="10">
        <f t="shared" si="6"/>
        <v>-5.0416666666666644E-2</v>
      </c>
      <c r="K23" s="15">
        <v>43</v>
      </c>
      <c r="L23" s="8">
        <f>1/(K23+$M$24)</f>
        <v>0.02</v>
      </c>
      <c r="M23" s="9">
        <f t="shared" si="8"/>
        <v>20.75</v>
      </c>
      <c r="N23" s="10">
        <f t="shared" si="9"/>
        <v>3.7499999999999999E-2</v>
      </c>
      <c r="O23" s="15">
        <v>114</v>
      </c>
      <c r="P23" s="8">
        <f t="shared" si="10"/>
        <v>8.6956521739130436E-3</v>
      </c>
      <c r="Q23" s="9">
        <f t="shared" si="11"/>
        <v>19.136521739130437</v>
      </c>
      <c r="R23" s="10">
        <f t="shared" si="0"/>
        <v>-4.3173913043478153E-2</v>
      </c>
    </row>
    <row r="24" spans="2:18" x14ac:dyDescent="0.3">
      <c r="B24" s="7"/>
      <c r="C24" s="17">
        <v>1072</v>
      </c>
      <c r="D24" s="18">
        <v>-0.38</v>
      </c>
      <c r="E24" s="19">
        <v>1</v>
      </c>
      <c r="F24" s="20"/>
      <c r="G24" s="21">
        <v>2495</v>
      </c>
      <c r="H24" s="18">
        <v>-1.8</v>
      </c>
      <c r="I24" s="22">
        <v>3</v>
      </c>
      <c r="J24" s="23"/>
      <c r="K24" s="21">
        <v>1049</v>
      </c>
      <c r="L24" s="24">
        <v>-0.23</v>
      </c>
      <c r="M24" s="24">
        <v>7</v>
      </c>
      <c r="N24" s="23"/>
      <c r="O24" s="21">
        <v>2421.5</v>
      </c>
      <c r="P24" s="24">
        <v>-1.92</v>
      </c>
      <c r="Q24" s="24">
        <v>1</v>
      </c>
      <c r="R24" s="23"/>
    </row>
    <row r="25" spans="2:18" ht="15" thickBot="1" x14ac:dyDescent="0.35">
      <c r="B25" s="11"/>
      <c r="C25" s="11" t="s">
        <v>8</v>
      </c>
      <c r="D25" s="12" t="s">
        <v>9</v>
      </c>
      <c r="E25" s="13" t="s">
        <v>10</v>
      </c>
      <c r="F25" s="14"/>
      <c r="G25" s="16" t="s">
        <v>8</v>
      </c>
      <c r="H25" s="13" t="s">
        <v>9</v>
      </c>
      <c r="I25" s="13" t="s">
        <v>10</v>
      </c>
      <c r="J25" s="14"/>
      <c r="K25" s="16" t="s">
        <v>8</v>
      </c>
      <c r="L25" s="13" t="s">
        <v>9</v>
      </c>
      <c r="M25" s="13" t="s">
        <v>10</v>
      </c>
      <c r="N25" s="14"/>
      <c r="O25" s="16" t="s">
        <v>8</v>
      </c>
      <c r="P25" s="13" t="s">
        <v>9</v>
      </c>
      <c r="Q25" s="13" t="s">
        <v>10</v>
      </c>
      <c r="R25" s="14"/>
    </row>
    <row r="26" spans="2:18" ht="15" thickBot="1" x14ac:dyDescent="0.35">
      <c r="C26" s="28" t="s">
        <v>12</v>
      </c>
      <c r="D26" s="29"/>
      <c r="E26" s="29"/>
      <c r="F26" s="30"/>
      <c r="G26" s="28" t="s">
        <v>13</v>
      </c>
      <c r="H26" s="29"/>
      <c r="I26" s="29"/>
      <c r="J26" s="30"/>
      <c r="K26" s="28" t="s">
        <v>14</v>
      </c>
      <c r="L26" s="29"/>
      <c r="M26" s="29"/>
      <c r="N26" s="30"/>
      <c r="O26" s="28" t="s">
        <v>15</v>
      </c>
      <c r="P26" s="29"/>
      <c r="Q26" s="29"/>
      <c r="R26" s="30"/>
    </row>
  </sheetData>
  <mergeCells count="8">
    <mergeCell ref="C2:F2"/>
    <mergeCell ref="G2:J2"/>
    <mergeCell ref="K2:N2"/>
    <mergeCell ref="O2:R2"/>
    <mergeCell ref="C26:F26"/>
    <mergeCell ref="G26:J26"/>
    <mergeCell ref="K26:N26"/>
    <mergeCell ref="O26:R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6EF3-33A2-4699-91B5-2D5516E1368B}">
  <dimension ref="B1:H25"/>
  <sheetViews>
    <sheetView tabSelected="1" zoomScale="88" workbookViewId="0">
      <selection activeCell="C25" sqref="C25"/>
    </sheetView>
  </sheetViews>
  <sheetFormatPr defaultRowHeight="14.4" x14ac:dyDescent="0.3"/>
  <cols>
    <col min="3" max="4" width="9" bestFit="1" customWidth="1"/>
    <col min="5" max="5" width="10.77734375" bestFit="1" customWidth="1"/>
    <col min="6" max="7" width="9" bestFit="1" customWidth="1"/>
    <col min="8" max="8" width="10.77734375" bestFit="1" customWidth="1"/>
  </cols>
  <sheetData>
    <row r="1" spans="2:8" ht="15" thickBot="1" x14ac:dyDescent="0.35"/>
    <row r="2" spans="2:8" x14ac:dyDescent="0.3">
      <c r="B2" s="32"/>
      <c r="C2" s="25" t="s">
        <v>16</v>
      </c>
      <c r="D2" s="26"/>
      <c r="E2" s="27"/>
      <c r="F2" s="25" t="s">
        <v>17</v>
      </c>
      <c r="G2" s="26"/>
      <c r="H2" s="27"/>
    </row>
    <row r="3" spans="2:8" ht="28.8" x14ac:dyDescent="0.3">
      <c r="B3" s="3" t="s">
        <v>0</v>
      </c>
      <c r="C3" s="3" t="s">
        <v>1</v>
      </c>
      <c r="D3" s="5" t="s">
        <v>3</v>
      </c>
      <c r="E3" s="6" t="s">
        <v>4</v>
      </c>
      <c r="F3" s="3" t="s">
        <v>1</v>
      </c>
      <c r="G3" s="5" t="s">
        <v>3</v>
      </c>
      <c r="H3" s="6" t="s">
        <v>4</v>
      </c>
    </row>
    <row r="4" spans="2:8" x14ac:dyDescent="0.3">
      <c r="B4" s="7">
        <v>1</v>
      </c>
      <c r="C4" s="7">
        <v>220</v>
      </c>
      <c r="D4" s="9">
        <f>C4*$C$24+$D$24</f>
        <v>1.2934000000000001</v>
      </c>
      <c r="E4" s="10">
        <f>(D4-$B4)/$B4</f>
        <v>0.29340000000000011</v>
      </c>
      <c r="F4" s="7">
        <v>175</v>
      </c>
      <c r="G4" s="9">
        <f>F4*$F$24+$G$24</f>
        <v>1.1531</v>
      </c>
      <c r="H4" s="10">
        <f>(G4-$B4)/$B4</f>
        <v>0.15310000000000001</v>
      </c>
    </row>
    <row r="5" spans="2:8" x14ac:dyDescent="0.3">
      <c r="B5" s="7">
        <v>2</v>
      </c>
      <c r="C5" s="7">
        <v>310</v>
      </c>
      <c r="D5" s="9">
        <f t="shared" ref="D5:D23" si="0">C5*$C$24+$D$24</f>
        <v>1.9324000000000001</v>
      </c>
      <c r="E5" s="10">
        <f t="shared" ref="E5:E23" si="1">(D5-$B5)/$B5</f>
        <v>-3.3799999999999941E-2</v>
      </c>
      <c r="F5" s="7">
        <v>303</v>
      </c>
      <c r="G5" s="9">
        <f t="shared" ref="G5:G23" si="2">F5*$F$24+$G$24</f>
        <v>2.0363000000000002</v>
      </c>
      <c r="H5" s="10">
        <f t="shared" ref="H5:H22" si="3">(G5-$B5)/$B5</f>
        <v>1.815000000000011E-2</v>
      </c>
    </row>
    <row r="6" spans="2:8" x14ac:dyDescent="0.3">
      <c r="B6" s="7">
        <v>3</v>
      </c>
      <c r="C6" s="7">
        <v>435</v>
      </c>
      <c r="D6" s="9">
        <f t="shared" si="0"/>
        <v>2.8199000000000001</v>
      </c>
      <c r="E6" s="10">
        <f t="shared" si="1"/>
        <v>-6.0033333333333307E-2</v>
      </c>
      <c r="F6" s="7">
        <v>415</v>
      </c>
      <c r="G6" s="9">
        <f t="shared" si="2"/>
        <v>2.8091000000000004</v>
      </c>
      <c r="H6" s="10">
        <f t="shared" si="3"/>
        <v>-6.3633333333333209E-2</v>
      </c>
    </row>
    <row r="7" spans="2:8" x14ac:dyDescent="0.3">
      <c r="B7" s="7">
        <v>4</v>
      </c>
      <c r="C7" s="7">
        <v>570</v>
      </c>
      <c r="D7" s="9">
        <f t="shared" si="0"/>
        <v>3.7784000000000004</v>
      </c>
      <c r="E7" s="10">
        <f t="shared" si="1"/>
        <v>-5.5399999999999894E-2</v>
      </c>
      <c r="F7" s="7">
        <v>563</v>
      </c>
      <c r="G7" s="9">
        <f t="shared" si="2"/>
        <v>3.8303000000000003</v>
      </c>
      <c r="H7" s="10">
        <f t="shared" si="3"/>
        <v>-4.2424999999999935E-2</v>
      </c>
    </row>
    <row r="8" spans="2:8" x14ac:dyDescent="0.3">
      <c r="B8" s="7">
        <v>5</v>
      </c>
      <c r="C8" s="7">
        <v>747</v>
      </c>
      <c r="D8" s="9">
        <f t="shared" si="0"/>
        <v>5.0350999999999999</v>
      </c>
      <c r="E8" s="10">
        <f t="shared" si="1"/>
        <v>7.019999999999982E-3</v>
      </c>
      <c r="F8" s="7">
        <v>720</v>
      </c>
      <c r="G8" s="9">
        <f t="shared" si="2"/>
        <v>4.9135999999999997</v>
      </c>
      <c r="H8" s="10">
        <f t="shared" si="3"/>
        <v>-1.7280000000000052E-2</v>
      </c>
    </row>
    <row r="9" spans="2:8" x14ac:dyDescent="0.3">
      <c r="B9" s="7">
        <v>6</v>
      </c>
      <c r="C9" s="7">
        <v>900</v>
      </c>
      <c r="D9" s="9">
        <f t="shared" si="0"/>
        <v>6.1214000000000004</v>
      </c>
      <c r="E9" s="10">
        <f t="shared" si="1"/>
        <v>2.0233333333333398E-2</v>
      </c>
      <c r="F9" s="7">
        <v>880</v>
      </c>
      <c r="G9" s="9">
        <f t="shared" si="2"/>
        <v>6.0175999999999998</v>
      </c>
      <c r="H9" s="10">
        <f t="shared" si="3"/>
        <v>2.9333333333333065E-3</v>
      </c>
    </row>
    <row r="10" spans="2:8" x14ac:dyDescent="0.3">
      <c r="B10" s="7">
        <v>7</v>
      </c>
      <c r="C10" s="7">
        <v>1020</v>
      </c>
      <c r="D10" s="9">
        <f t="shared" si="0"/>
        <v>6.9733999999999998</v>
      </c>
      <c r="E10" s="10">
        <f t="shared" si="1"/>
        <v>-3.8000000000000256E-3</v>
      </c>
      <c r="F10" s="7">
        <v>1010</v>
      </c>
      <c r="G10" s="9">
        <f t="shared" si="2"/>
        <v>6.9146000000000001</v>
      </c>
      <c r="H10" s="10">
        <f t="shared" si="3"/>
        <v>-1.2199999999999989E-2</v>
      </c>
    </row>
    <row r="11" spans="2:8" x14ac:dyDescent="0.3">
      <c r="B11" s="7">
        <v>8</v>
      </c>
      <c r="C11" s="7">
        <v>1180</v>
      </c>
      <c r="D11" s="9">
        <f t="shared" si="0"/>
        <v>8.1094000000000008</v>
      </c>
      <c r="E11" s="10">
        <f t="shared" si="1"/>
        <v>1.3675000000000104E-2</v>
      </c>
      <c r="F11" s="7">
        <v>1175</v>
      </c>
      <c r="G11" s="9">
        <f t="shared" si="2"/>
        <v>8.0531000000000006</v>
      </c>
      <c r="H11" s="10">
        <f t="shared" si="3"/>
        <v>6.6375000000000739E-3</v>
      </c>
    </row>
    <row r="12" spans="2:8" x14ac:dyDescent="0.3">
      <c r="B12" s="7">
        <v>9</v>
      </c>
      <c r="C12" s="7">
        <v>1330</v>
      </c>
      <c r="D12" s="9">
        <f t="shared" si="0"/>
        <v>9.1744000000000021</v>
      </c>
      <c r="E12" s="10">
        <f t="shared" si="1"/>
        <v>1.9377777777778011E-2</v>
      </c>
      <c r="F12" s="7">
        <v>1320</v>
      </c>
      <c r="G12" s="9">
        <f t="shared" si="2"/>
        <v>9.0536000000000012</v>
      </c>
      <c r="H12" s="10">
        <f t="shared" si="3"/>
        <v>5.9555555555556895E-3</v>
      </c>
    </row>
    <row r="13" spans="2:8" x14ac:dyDescent="0.3">
      <c r="B13" s="7">
        <v>10</v>
      </c>
      <c r="C13" s="7">
        <v>1470</v>
      </c>
      <c r="D13" s="9">
        <f t="shared" si="0"/>
        <v>10.168400000000002</v>
      </c>
      <c r="E13" s="10">
        <f t="shared" si="1"/>
        <v>1.6840000000000188E-2</v>
      </c>
      <c r="F13" s="7">
        <v>1450</v>
      </c>
      <c r="G13" s="9">
        <f t="shared" si="2"/>
        <v>9.9505999999999997</v>
      </c>
      <c r="H13" s="10">
        <f t="shared" si="3"/>
        <v>-4.9400000000000329E-3</v>
      </c>
    </row>
    <row r="14" spans="2:8" x14ac:dyDescent="0.3">
      <c r="B14" s="7">
        <v>11</v>
      </c>
      <c r="C14" s="7">
        <v>1640</v>
      </c>
      <c r="D14" s="9">
        <f t="shared" si="0"/>
        <v>11.375400000000001</v>
      </c>
      <c r="E14" s="10">
        <f t="shared" si="1"/>
        <v>3.4127272727272805E-2</v>
      </c>
      <c r="F14" s="7">
        <v>1610</v>
      </c>
      <c r="G14" s="9">
        <f t="shared" si="2"/>
        <v>11.054600000000001</v>
      </c>
      <c r="H14" s="10">
        <f t="shared" si="3"/>
        <v>4.9636363636364226E-3</v>
      </c>
    </row>
    <row r="15" spans="2:8" x14ac:dyDescent="0.3">
      <c r="B15" s="7">
        <v>12</v>
      </c>
      <c r="C15" s="7">
        <v>1720</v>
      </c>
      <c r="D15" s="9">
        <f t="shared" si="0"/>
        <v>11.943400000000002</v>
      </c>
      <c r="E15" s="10">
        <f t="shared" si="1"/>
        <v>-4.7166666666664803E-3</v>
      </c>
      <c r="F15" s="7">
        <v>1720</v>
      </c>
      <c r="G15" s="9">
        <f t="shared" si="2"/>
        <v>11.813600000000001</v>
      </c>
      <c r="H15" s="10">
        <f t="shared" si="3"/>
        <v>-1.5533333333333251E-2</v>
      </c>
    </row>
    <row r="16" spans="2:8" x14ac:dyDescent="0.3">
      <c r="B16" s="7">
        <v>13</v>
      </c>
      <c r="C16" s="7">
        <v>1850</v>
      </c>
      <c r="D16" s="9">
        <f t="shared" si="0"/>
        <v>12.866400000000002</v>
      </c>
      <c r="E16" s="10">
        <f t="shared" si="1"/>
        <v>-1.0276923076922902E-2</v>
      </c>
      <c r="F16" s="7">
        <v>1840</v>
      </c>
      <c r="G16" s="9">
        <f t="shared" si="2"/>
        <v>12.6416</v>
      </c>
      <c r="H16" s="10">
        <f t="shared" si="3"/>
        <v>-2.7569230769230738E-2</v>
      </c>
    </row>
    <row r="17" spans="2:8" x14ac:dyDescent="0.3">
      <c r="B17" s="7">
        <v>14</v>
      </c>
      <c r="C17" s="7">
        <v>2020</v>
      </c>
      <c r="D17" s="9">
        <f t="shared" si="0"/>
        <v>14.073400000000001</v>
      </c>
      <c r="E17" s="10">
        <f t="shared" si="1"/>
        <v>5.2428571428572313E-3</v>
      </c>
      <c r="F17" s="7">
        <v>2040</v>
      </c>
      <c r="G17" s="9">
        <f t="shared" si="2"/>
        <v>14.021600000000001</v>
      </c>
      <c r="H17" s="10">
        <f t="shared" si="3"/>
        <v>1.5428571428572266E-3</v>
      </c>
    </row>
    <row r="18" spans="2:8" x14ac:dyDescent="0.3">
      <c r="B18" s="7">
        <v>15</v>
      </c>
      <c r="C18" s="7">
        <v>2180</v>
      </c>
      <c r="D18" s="9">
        <f t="shared" si="0"/>
        <v>15.209400000000002</v>
      </c>
      <c r="E18" s="10">
        <f t="shared" si="1"/>
        <v>1.3960000000000149E-2</v>
      </c>
      <c r="F18" s="7">
        <v>2200</v>
      </c>
      <c r="G18" s="9">
        <f t="shared" si="2"/>
        <v>15.1256</v>
      </c>
      <c r="H18" s="10">
        <f t="shared" si="3"/>
        <v>8.3733333333333593E-3</v>
      </c>
    </row>
    <row r="19" spans="2:8" x14ac:dyDescent="0.3">
      <c r="B19" s="7">
        <v>16</v>
      </c>
      <c r="C19" s="7">
        <v>2310</v>
      </c>
      <c r="D19" s="9">
        <f t="shared" si="0"/>
        <v>16.132400000000001</v>
      </c>
      <c r="E19" s="10">
        <f t="shared" si="1"/>
        <v>8.2750000000000323E-3</v>
      </c>
      <c r="F19" s="7">
        <v>2300</v>
      </c>
      <c r="G19" s="9">
        <f t="shared" si="2"/>
        <v>15.8156</v>
      </c>
      <c r="H19" s="10">
        <f t="shared" si="3"/>
        <v>-1.1525000000000007E-2</v>
      </c>
    </row>
    <row r="20" spans="2:8" x14ac:dyDescent="0.3">
      <c r="B20" s="7">
        <v>17</v>
      </c>
      <c r="C20" s="7">
        <v>2470</v>
      </c>
      <c r="D20" s="9">
        <f t="shared" si="0"/>
        <v>17.268400000000003</v>
      </c>
      <c r="E20" s="10">
        <f t="shared" si="1"/>
        <v>1.5788235294117842E-2</v>
      </c>
      <c r="F20" s="7">
        <v>2460</v>
      </c>
      <c r="G20" s="9">
        <f t="shared" si="2"/>
        <v>16.919599999999999</v>
      </c>
      <c r="H20" s="10">
        <f t="shared" si="3"/>
        <v>-4.7294117647059359E-3</v>
      </c>
    </row>
    <row r="21" spans="2:8" x14ac:dyDescent="0.3">
      <c r="B21" s="7">
        <v>18</v>
      </c>
      <c r="C21" s="7">
        <v>2579</v>
      </c>
      <c r="D21" s="9">
        <f t="shared" si="0"/>
        <v>18.042300000000001</v>
      </c>
      <c r="E21" s="10">
        <f t="shared" si="1"/>
        <v>2.3500000000000495E-3</v>
      </c>
      <c r="F21" s="7">
        <v>2600</v>
      </c>
      <c r="G21" s="9">
        <f t="shared" si="2"/>
        <v>17.8856</v>
      </c>
      <c r="H21" s="10">
        <f t="shared" si="3"/>
        <v>-6.3555555555555466E-3</v>
      </c>
    </row>
    <row r="22" spans="2:8" x14ac:dyDescent="0.3">
      <c r="B22" s="7">
        <v>19</v>
      </c>
      <c r="C22" s="7">
        <v>2710</v>
      </c>
      <c r="D22" s="9">
        <f t="shared" si="0"/>
        <v>18.9724</v>
      </c>
      <c r="E22" s="10">
        <f t="shared" si="1"/>
        <v>-1.4526315789473486E-3</v>
      </c>
      <c r="F22" s="7">
        <v>2720</v>
      </c>
      <c r="G22" s="9">
        <f t="shared" si="2"/>
        <v>18.7136</v>
      </c>
      <c r="H22" s="10">
        <f t="shared" si="3"/>
        <v>-1.5073684210526338E-2</v>
      </c>
    </row>
    <row r="23" spans="2:8" ht="15" thickBot="1" x14ac:dyDescent="0.35">
      <c r="B23" s="11">
        <v>20</v>
      </c>
      <c r="C23" s="11">
        <v>2870</v>
      </c>
      <c r="D23" s="13">
        <f t="shared" si="0"/>
        <v>20.108400000000003</v>
      </c>
      <c r="E23" s="33">
        <f t="shared" si="1"/>
        <v>5.4200000000001582E-3</v>
      </c>
      <c r="F23" s="11">
        <v>2900</v>
      </c>
      <c r="G23" s="13">
        <f t="shared" si="2"/>
        <v>19.955599999999997</v>
      </c>
      <c r="H23" s="33">
        <f>(G23-$B23)/$B23</f>
        <v>-2.220000000000155E-3</v>
      </c>
    </row>
    <row r="24" spans="2:8" x14ac:dyDescent="0.3">
      <c r="C24" s="7">
        <v>7.1000000000000004E-3</v>
      </c>
      <c r="D24" s="9">
        <v>-0.26860000000000001</v>
      </c>
      <c r="E24" s="31"/>
      <c r="F24" s="7">
        <v>6.8999999999999999E-3</v>
      </c>
      <c r="G24" s="9">
        <v>-5.4399999999999997E-2</v>
      </c>
      <c r="H24" s="31"/>
    </row>
    <row r="25" spans="2:8" ht="15" thickBot="1" x14ac:dyDescent="0.35">
      <c r="C25" s="11" t="s">
        <v>8</v>
      </c>
      <c r="D25" s="13" t="s">
        <v>9</v>
      </c>
      <c r="E25" s="14"/>
      <c r="F25" s="11" t="s">
        <v>8</v>
      </c>
      <c r="G25" s="13" t="s">
        <v>9</v>
      </c>
      <c r="H25" s="14"/>
    </row>
  </sheetData>
  <mergeCells count="2">
    <mergeCell ref="C2:E2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 Sensors</vt:lpstr>
      <vt:lpstr>Sonar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Garnache</dc:creator>
  <cp:lastModifiedBy>Peter Garnache</cp:lastModifiedBy>
  <dcterms:created xsi:type="dcterms:W3CDTF">2019-12-17T20:45:18Z</dcterms:created>
  <dcterms:modified xsi:type="dcterms:W3CDTF">2019-12-19T03:57:38Z</dcterms:modified>
</cp:coreProperties>
</file>