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pascarella/Desktop/Rice/Excel Post Git Pull/hw1/"/>
    </mc:Choice>
  </mc:AlternateContent>
  <xr:revisionPtr revIDLastSave="0" documentId="13_ncr:1_{BE68C95C-305C-5A44-B2E7-AE7CB0B2D42E}" xr6:coauthVersionLast="45" xr6:coauthVersionMax="45" xr10:uidLastSave="{00000000-0000-0000-0000-000000000000}"/>
  <bookViews>
    <workbookView xWindow="1340" yWindow="1920" windowWidth="44560" windowHeight="24380" activeTab="6" xr2:uid="{00000000-000D-0000-FFFF-FFFF00000000}"/>
  </bookViews>
  <sheets>
    <sheet name="Pivot1 - State of Project" sheetId="2" r:id="rId1"/>
    <sheet name="Pivot2 - Project by SubCategory" sheetId="4" r:id="rId2"/>
    <sheet name="Pivot3 - Project by Date" sheetId="5" r:id="rId3"/>
    <sheet name="Bonus1 Goal Size" sheetId="6" r:id="rId4"/>
    <sheet name="Bonus2 Backer Raw Data" sheetId="10" r:id="rId5"/>
    <sheet name="Bonus2 Backer Filter Try" sheetId="11" r:id="rId6"/>
    <sheet name="Source Data" sheetId="1" r:id="rId7"/>
  </sheets>
  <definedNames>
    <definedName name="_xlnm._FilterDatabase" localSheetId="6" hidden="1">'Source Data'!$F$2:$F$4115</definedName>
    <definedName name="_xlchart.v1.0" hidden="1">'Bonus2 Backer Raw Data'!$C$2:$C$4115</definedName>
    <definedName name="_xlnm.Criteria" localSheetId="5">'Bonus2 Backer Filter Try'!$E$2</definedName>
    <definedName name="_xlnm.Extract" localSheetId="5">'Bonus2 Backer Filter Try'!$E$1:$F$1</definedName>
  </definedNames>
  <calcPr calcId="191029"/>
  <pivotCaches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2" i="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2002" i="10"/>
  <c r="C2003" i="10"/>
  <c r="C2004" i="10"/>
  <c r="C2005" i="10"/>
  <c r="C2006" i="10"/>
  <c r="C2007" i="10"/>
  <c r="C2008" i="10"/>
  <c r="C2009" i="10"/>
  <c r="C2010" i="10"/>
  <c r="C2011" i="10"/>
  <c r="C2012" i="10"/>
  <c r="C2013" i="10"/>
  <c r="C2014" i="10"/>
  <c r="C2015" i="10"/>
  <c r="C2016" i="10"/>
  <c r="C2017" i="10"/>
  <c r="C2018" i="10"/>
  <c r="C2019" i="10"/>
  <c r="C2020" i="10"/>
  <c r="C2021" i="10"/>
  <c r="C2022" i="10"/>
  <c r="C2023" i="10"/>
  <c r="C2024" i="10"/>
  <c r="C2025" i="10"/>
  <c r="C2026" i="10"/>
  <c r="C2027" i="10"/>
  <c r="C2028" i="10"/>
  <c r="C2029" i="10"/>
  <c r="C2030" i="10"/>
  <c r="C2031" i="10"/>
  <c r="C2032" i="10"/>
  <c r="C2033" i="10"/>
  <c r="C2034" i="10"/>
  <c r="C2035" i="10"/>
  <c r="C2036" i="10"/>
  <c r="C2037" i="10"/>
  <c r="C2038" i="10"/>
  <c r="C2039" i="10"/>
  <c r="C2040" i="10"/>
  <c r="C2041" i="10"/>
  <c r="C2042" i="10"/>
  <c r="C2043" i="10"/>
  <c r="C2044" i="10"/>
  <c r="C2045" i="10"/>
  <c r="C2046" i="10"/>
  <c r="C2047" i="10"/>
  <c r="C2048" i="10"/>
  <c r="C2049" i="10"/>
  <c r="C2050" i="10"/>
  <c r="C2051" i="10"/>
  <c r="C2052" i="10"/>
  <c r="C2053" i="10"/>
  <c r="C2054" i="10"/>
  <c r="C2055" i="10"/>
  <c r="C2056" i="10"/>
  <c r="C2057" i="10"/>
  <c r="C2058" i="10"/>
  <c r="C2059" i="10"/>
  <c r="C2060" i="10"/>
  <c r="C2061" i="10"/>
  <c r="C2062" i="10"/>
  <c r="C2063" i="10"/>
  <c r="C2064" i="10"/>
  <c r="C2065" i="10"/>
  <c r="C2066" i="10"/>
  <c r="C2067" i="10"/>
  <c r="C2068" i="10"/>
  <c r="C2069" i="10"/>
  <c r="C2070" i="10"/>
  <c r="C2071" i="10"/>
  <c r="C2072" i="10"/>
  <c r="C2073" i="10"/>
  <c r="C2074" i="10"/>
  <c r="C2075" i="10"/>
  <c r="C2076" i="10"/>
  <c r="C2077" i="10"/>
  <c r="C2078" i="10"/>
  <c r="C2079" i="10"/>
  <c r="C2080" i="10"/>
  <c r="C2081" i="10"/>
  <c r="C2082" i="10"/>
  <c r="C2083" i="10"/>
  <c r="C2084" i="10"/>
  <c r="C2085" i="10"/>
  <c r="C2086" i="10"/>
  <c r="C2087" i="10"/>
  <c r="C2088" i="10"/>
  <c r="C2089" i="10"/>
  <c r="C2090" i="10"/>
  <c r="C2091" i="10"/>
  <c r="C2092" i="10"/>
  <c r="C2093" i="10"/>
  <c r="C2094" i="10"/>
  <c r="C2095" i="10"/>
  <c r="C2096" i="10"/>
  <c r="C2097" i="10"/>
  <c r="C2098" i="10"/>
  <c r="C2099" i="10"/>
  <c r="C2100" i="10"/>
  <c r="C2101" i="10"/>
  <c r="C2102" i="10"/>
  <c r="C2103" i="10"/>
  <c r="C2104" i="10"/>
  <c r="C2105" i="10"/>
  <c r="C2106" i="10"/>
  <c r="C2107" i="10"/>
  <c r="C2108" i="10"/>
  <c r="C2109" i="10"/>
  <c r="C2110" i="10"/>
  <c r="C2111" i="10"/>
  <c r="C2112" i="10"/>
  <c r="C2113" i="10"/>
  <c r="C2114" i="10"/>
  <c r="C2115" i="10"/>
  <c r="C2116" i="10"/>
  <c r="C2117" i="10"/>
  <c r="C2118" i="10"/>
  <c r="C2119" i="10"/>
  <c r="C2120" i="10"/>
  <c r="C2121" i="10"/>
  <c r="C2122" i="10"/>
  <c r="C2123" i="10"/>
  <c r="C2124" i="10"/>
  <c r="C2125" i="10"/>
  <c r="C2126" i="10"/>
  <c r="C2127" i="10"/>
  <c r="C2128" i="10"/>
  <c r="C2129" i="10"/>
  <c r="C2130" i="10"/>
  <c r="C2131" i="10"/>
  <c r="C2132" i="10"/>
  <c r="C2133" i="10"/>
  <c r="C2134" i="10"/>
  <c r="C2135" i="10"/>
  <c r="C2136" i="10"/>
  <c r="C2137" i="10"/>
  <c r="C2138" i="10"/>
  <c r="C2139" i="10"/>
  <c r="C2140" i="10"/>
  <c r="C2141" i="10"/>
  <c r="C2142" i="10"/>
  <c r="C2143" i="10"/>
  <c r="C2144" i="10"/>
  <c r="C2145" i="10"/>
  <c r="C2146" i="10"/>
  <c r="C2147" i="10"/>
  <c r="C2148" i="10"/>
  <c r="C2149" i="10"/>
  <c r="C2150" i="10"/>
  <c r="C2151" i="10"/>
  <c r="C2152" i="10"/>
  <c r="C2153" i="10"/>
  <c r="C2154" i="10"/>
  <c r="C2155" i="10"/>
  <c r="C2156" i="10"/>
  <c r="C2157" i="10"/>
  <c r="C2158" i="10"/>
  <c r="C2159" i="10"/>
  <c r="C2160" i="10"/>
  <c r="C2161" i="10"/>
  <c r="C2162" i="10"/>
  <c r="C2163" i="10"/>
  <c r="C2164" i="10"/>
  <c r="C2165" i="10"/>
  <c r="C2166" i="10"/>
  <c r="C2167" i="10"/>
  <c r="C2168" i="10"/>
  <c r="C2169" i="10"/>
  <c r="C2170" i="10"/>
  <c r="C2171" i="10"/>
  <c r="C2172" i="10"/>
  <c r="C2173" i="10"/>
  <c r="C2174" i="10"/>
  <c r="C2175" i="10"/>
  <c r="C2176" i="10"/>
  <c r="C2177" i="10"/>
  <c r="C2178" i="10"/>
  <c r="C2179" i="10"/>
  <c r="C2180" i="10"/>
  <c r="C2181" i="10"/>
  <c r="C2182" i="10"/>
  <c r="C2183" i="10"/>
  <c r="C2184" i="10"/>
  <c r="C2185" i="10"/>
  <c r="C2186" i="10"/>
  <c r="C2187" i="10"/>
  <c r="C2188" i="10"/>
  <c r="C2189" i="10"/>
  <c r="C2190" i="10"/>
  <c r="C2191" i="10"/>
  <c r="C2192" i="10"/>
  <c r="C2193" i="10"/>
  <c r="C2194" i="10"/>
  <c r="C2195" i="10"/>
  <c r="C2196" i="10"/>
  <c r="C2197" i="10"/>
  <c r="C2198" i="10"/>
  <c r="C2199" i="10"/>
  <c r="C2200" i="10"/>
  <c r="C2201" i="10"/>
  <c r="C2202" i="10"/>
  <c r="C2203" i="10"/>
  <c r="C2204" i="10"/>
  <c r="C2205" i="10"/>
  <c r="C2206" i="10"/>
  <c r="C2207" i="10"/>
  <c r="C2208" i="10"/>
  <c r="C2209" i="10"/>
  <c r="C2210" i="10"/>
  <c r="C2211" i="10"/>
  <c r="C2212" i="10"/>
  <c r="C2213" i="10"/>
  <c r="C2214" i="10"/>
  <c r="C2215" i="10"/>
  <c r="C2216" i="10"/>
  <c r="C2217" i="10"/>
  <c r="C2218" i="10"/>
  <c r="C2219" i="10"/>
  <c r="C2220" i="10"/>
  <c r="C2221" i="10"/>
  <c r="C2222" i="10"/>
  <c r="C2223" i="10"/>
  <c r="C2224" i="10"/>
  <c r="C2225" i="10"/>
  <c r="C2226" i="10"/>
  <c r="C2227" i="10"/>
  <c r="C2228" i="10"/>
  <c r="C2229" i="10"/>
  <c r="C2230" i="10"/>
  <c r="C2231" i="10"/>
  <c r="C2232" i="10"/>
  <c r="C2233" i="10"/>
  <c r="C2234" i="10"/>
  <c r="C2235" i="10"/>
  <c r="C2236" i="10"/>
  <c r="C2237" i="10"/>
  <c r="C2238" i="10"/>
  <c r="C2239" i="10"/>
  <c r="C2240" i="10"/>
  <c r="C2241" i="10"/>
  <c r="C2242" i="10"/>
  <c r="C2243" i="10"/>
  <c r="C2244" i="10"/>
  <c r="C2245" i="10"/>
  <c r="C2246" i="10"/>
  <c r="C2247" i="10"/>
  <c r="C2248" i="10"/>
  <c r="C2249" i="10"/>
  <c r="C2250" i="10"/>
  <c r="C2251" i="10"/>
  <c r="C2252" i="10"/>
  <c r="C2253" i="10"/>
  <c r="C2254" i="10"/>
  <c r="C2255" i="10"/>
  <c r="C2256" i="10"/>
  <c r="C2257" i="10"/>
  <c r="C2258" i="10"/>
  <c r="C2259" i="10"/>
  <c r="C2260" i="10"/>
  <c r="C2261" i="10"/>
  <c r="C2262" i="10"/>
  <c r="C2263" i="10"/>
  <c r="C2264" i="10"/>
  <c r="C2265" i="10"/>
  <c r="C2266" i="10"/>
  <c r="C2267" i="10"/>
  <c r="C2268" i="10"/>
  <c r="C2269" i="10"/>
  <c r="C2270" i="10"/>
  <c r="C2271" i="10"/>
  <c r="C2272" i="10"/>
  <c r="C2273" i="10"/>
  <c r="C2274" i="10"/>
  <c r="C2275" i="10"/>
  <c r="C2276" i="10"/>
  <c r="C2277" i="10"/>
  <c r="C2278" i="10"/>
  <c r="C2279" i="10"/>
  <c r="C2280" i="10"/>
  <c r="C2281" i="10"/>
  <c r="C2282" i="10"/>
  <c r="C2283" i="10"/>
  <c r="C2284" i="10"/>
  <c r="C2285" i="10"/>
  <c r="C2286" i="10"/>
  <c r="C2287" i="10"/>
  <c r="C2288" i="10"/>
  <c r="C2289" i="10"/>
  <c r="C2290" i="10"/>
  <c r="C2291" i="10"/>
  <c r="C2292" i="10"/>
  <c r="C2293" i="10"/>
  <c r="C2294" i="10"/>
  <c r="C2295" i="10"/>
  <c r="C2296" i="10"/>
  <c r="C2297" i="10"/>
  <c r="C2298" i="10"/>
  <c r="C2299" i="10"/>
  <c r="C2300" i="10"/>
  <c r="C2301" i="10"/>
  <c r="C2302" i="10"/>
  <c r="C2303" i="10"/>
  <c r="C2304" i="10"/>
  <c r="C2305" i="10"/>
  <c r="C2306" i="10"/>
  <c r="C2307" i="10"/>
  <c r="C2308" i="10"/>
  <c r="C2309" i="10"/>
  <c r="C2310" i="10"/>
  <c r="C2311" i="10"/>
  <c r="C2312" i="10"/>
  <c r="C2313" i="10"/>
  <c r="C2314" i="10"/>
  <c r="C2315" i="10"/>
  <c r="C2316" i="10"/>
  <c r="C2317" i="10"/>
  <c r="C2318" i="10"/>
  <c r="C2319" i="10"/>
  <c r="C2320" i="10"/>
  <c r="C2321" i="10"/>
  <c r="C2322" i="10"/>
  <c r="C2323" i="10"/>
  <c r="C2324" i="10"/>
  <c r="C2325" i="10"/>
  <c r="C2326" i="10"/>
  <c r="C2327" i="10"/>
  <c r="C2328" i="10"/>
  <c r="C2329" i="10"/>
  <c r="C2330" i="10"/>
  <c r="C2331" i="10"/>
  <c r="C2332" i="10"/>
  <c r="C2333" i="10"/>
  <c r="C2334" i="10"/>
  <c r="C2335" i="10"/>
  <c r="C2336" i="10"/>
  <c r="C2337" i="10"/>
  <c r="C2338" i="10"/>
  <c r="C2339" i="10"/>
  <c r="C2340" i="10"/>
  <c r="C2341" i="10"/>
  <c r="C2342" i="10"/>
  <c r="C2343" i="10"/>
  <c r="C2344" i="10"/>
  <c r="C2345" i="10"/>
  <c r="C2346" i="10"/>
  <c r="C2347" i="10"/>
  <c r="C2348" i="10"/>
  <c r="C2349" i="10"/>
  <c r="C2350" i="10"/>
  <c r="C2351" i="10"/>
  <c r="C2352" i="10"/>
  <c r="C2353" i="10"/>
  <c r="C2354" i="10"/>
  <c r="C2355" i="10"/>
  <c r="C2356" i="10"/>
  <c r="C2357" i="10"/>
  <c r="C2358" i="10"/>
  <c r="C2359" i="10"/>
  <c r="C2360" i="10"/>
  <c r="C2361" i="10"/>
  <c r="C2362" i="10"/>
  <c r="C2363" i="10"/>
  <c r="C2364" i="10"/>
  <c r="C2365" i="10"/>
  <c r="C2366" i="10"/>
  <c r="C2367" i="10"/>
  <c r="C2368" i="10"/>
  <c r="C2369" i="10"/>
  <c r="C2370" i="10"/>
  <c r="C2371" i="10"/>
  <c r="C2372" i="10"/>
  <c r="C2373" i="10"/>
  <c r="C2374" i="10"/>
  <c r="C2375" i="10"/>
  <c r="C2376" i="10"/>
  <c r="C2377" i="10"/>
  <c r="C2378" i="10"/>
  <c r="C2379" i="10"/>
  <c r="C2380" i="10"/>
  <c r="C2381" i="10"/>
  <c r="C2382" i="10"/>
  <c r="C2383" i="10"/>
  <c r="C2384" i="10"/>
  <c r="C2385" i="10"/>
  <c r="C2386" i="10"/>
  <c r="C2387" i="10"/>
  <c r="C2388" i="10"/>
  <c r="C2389" i="10"/>
  <c r="C2390" i="10"/>
  <c r="C2391" i="10"/>
  <c r="C2392" i="10"/>
  <c r="C2393" i="10"/>
  <c r="C2394" i="10"/>
  <c r="C2395" i="10"/>
  <c r="C2396" i="10"/>
  <c r="C2397" i="10"/>
  <c r="C2398" i="10"/>
  <c r="C2399" i="10"/>
  <c r="C2400" i="10"/>
  <c r="C2401" i="10"/>
  <c r="C2402" i="10"/>
  <c r="C2403" i="10"/>
  <c r="C2404" i="10"/>
  <c r="C2405" i="10"/>
  <c r="C2406" i="10"/>
  <c r="C2407" i="10"/>
  <c r="C2408" i="10"/>
  <c r="C2409" i="10"/>
  <c r="C2410" i="10"/>
  <c r="C2411" i="10"/>
  <c r="C2412" i="10"/>
  <c r="C2413" i="10"/>
  <c r="C2414" i="10"/>
  <c r="C2415" i="10"/>
  <c r="C2416" i="10"/>
  <c r="C2417" i="10"/>
  <c r="C2418" i="10"/>
  <c r="C2419" i="10"/>
  <c r="C2420" i="10"/>
  <c r="C2421" i="10"/>
  <c r="C2422" i="10"/>
  <c r="C2423" i="10"/>
  <c r="C2424" i="10"/>
  <c r="C2425" i="10"/>
  <c r="C2426" i="10"/>
  <c r="C2427" i="10"/>
  <c r="C2428" i="10"/>
  <c r="C2429" i="10"/>
  <c r="C2430" i="10"/>
  <c r="C2431" i="10"/>
  <c r="C2432" i="10"/>
  <c r="C2433" i="10"/>
  <c r="C2434" i="10"/>
  <c r="C2435" i="10"/>
  <c r="C2436" i="10"/>
  <c r="C2437" i="10"/>
  <c r="C2438" i="10"/>
  <c r="C2439" i="10"/>
  <c r="C2440" i="10"/>
  <c r="C2441" i="10"/>
  <c r="C2442" i="10"/>
  <c r="C2443" i="10"/>
  <c r="C2444" i="10"/>
  <c r="C2445" i="10"/>
  <c r="C2446" i="10"/>
  <c r="C2447" i="10"/>
  <c r="C2448" i="10"/>
  <c r="C2449" i="10"/>
  <c r="C2450" i="10"/>
  <c r="C2451" i="10"/>
  <c r="C2452" i="10"/>
  <c r="C2453" i="10"/>
  <c r="C2454" i="10"/>
  <c r="C2455" i="10"/>
  <c r="C2456" i="10"/>
  <c r="C2457" i="10"/>
  <c r="C2458" i="10"/>
  <c r="C2459" i="10"/>
  <c r="C2460" i="10"/>
  <c r="C2461" i="10"/>
  <c r="C2462" i="10"/>
  <c r="C2463" i="10"/>
  <c r="C2464" i="10"/>
  <c r="C2465" i="10"/>
  <c r="C2466" i="10"/>
  <c r="C2467" i="10"/>
  <c r="C2468" i="10"/>
  <c r="C2469" i="10"/>
  <c r="C2470" i="10"/>
  <c r="C2471" i="10"/>
  <c r="C2472" i="10"/>
  <c r="C2473" i="10"/>
  <c r="C2474" i="10"/>
  <c r="C2475" i="10"/>
  <c r="C2476" i="10"/>
  <c r="C2477" i="10"/>
  <c r="C2478" i="10"/>
  <c r="C2479" i="10"/>
  <c r="C2480" i="10"/>
  <c r="C2481" i="10"/>
  <c r="C2482" i="10"/>
  <c r="C2483" i="10"/>
  <c r="C2484" i="10"/>
  <c r="C2485" i="10"/>
  <c r="C2486" i="10"/>
  <c r="C2487" i="10"/>
  <c r="C2488" i="10"/>
  <c r="C2489" i="10"/>
  <c r="C2490" i="10"/>
  <c r="C2491" i="10"/>
  <c r="C2492" i="10"/>
  <c r="C2493" i="10"/>
  <c r="C2494" i="10"/>
  <c r="C2495" i="10"/>
  <c r="C2496" i="10"/>
  <c r="C2497" i="10"/>
  <c r="C2498" i="10"/>
  <c r="C2499" i="10"/>
  <c r="C2500" i="10"/>
  <c r="C2501" i="10"/>
  <c r="C2502" i="10"/>
  <c r="C2503" i="10"/>
  <c r="C2504" i="10"/>
  <c r="C2505" i="10"/>
  <c r="C2506" i="10"/>
  <c r="C2507" i="10"/>
  <c r="C2508" i="10"/>
  <c r="C2509" i="10"/>
  <c r="C2510" i="10"/>
  <c r="C2511" i="10"/>
  <c r="C2512" i="10"/>
  <c r="C2513" i="10"/>
  <c r="C2514" i="10"/>
  <c r="C2515" i="10"/>
  <c r="C2516" i="10"/>
  <c r="C2517" i="10"/>
  <c r="C2518" i="10"/>
  <c r="C2519" i="10"/>
  <c r="C2520" i="10"/>
  <c r="C2521" i="10"/>
  <c r="C2522" i="10"/>
  <c r="C2523" i="10"/>
  <c r="C2524" i="10"/>
  <c r="C2525" i="10"/>
  <c r="C2526" i="10"/>
  <c r="C2527" i="10"/>
  <c r="C2528" i="10"/>
  <c r="C2529" i="10"/>
  <c r="C2530" i="10"/>
  <c r="C2531" i="10"/>
  <c r="C2532" i="10"/>
  <c r="C2533" i="10"/>
  <c r="C2534" i="10"/>
  <c r="C2535" i="10"/>
  <c r="C2536" i="10"/>
  <c r="C2537" i="10"/>
  <c r="C2538" i="10"/>
  <c r="C2539" i="10"/>
  <c r="C2540" i="10"/>
  <c r="C2541" i="10"/>
  <c r="C2542" i="10"/>
  <c r="C2543" i="10"/>
  <c r="C2544" i="10"/>
  <c r="C2545" i="10"/>
  <c r="C2546" i="10"/>
  <c r="C2547" i="10"/>
  <c r="C2548" i="10"/>
  <c r="C2549" i="10"/>
  <c r="C2550" i="10"/>
  <c r="C2551" i="10"/>
  <c r="C2552" i="10"/>
  <c r="C2553" i="10"/>
  <c r="C2554" i="10"/>
  <c r="C2555" i="10"/>
  <c r="C2556" i="10"/>
  <c r="C2557" i="10"/>
  <c r="C2558" i="10"/>
  <c r="C2559" i="10"/>
  <c r="C2560" i="10"/>
  <c r="C2561" i="10"/>
  <c r="C2562" i="10"/>
  <c r="C2563" i="10"/>
  <c r="C2564" i="10"/>
  <c r="C2565" i="10"/>
  <c r="C2566" i="10"/>
  <c r="C2567" i="10"/>
  <c r="C2568" i="10"/>
  <c r="C2569" i="10"/>
  <c r="C2570" i="10"/>
  <c r="C2571" i="10"/>
  <c r="C2572" i="10"/>
  <c r="C2573" i="10"/>
  <c r="C2574" i="10"/>
  <c r="C2575" i="10"/>
  <c r="C2576" i="10"/>
  <c r="C2577" i="10"/>
  <c r="C2578" i="10"/>
  <c r="C2579" i="10"/>
  <c r="C2580" i="10"/>
  <c r="C2581" i="10"/>
  <c r="C2582" i="10"/>
  <c r="C2583" i="10"/>
  <c r="C2584" i="10"/>
  <c r="C2585" i="10"/>
  <c r="C2586" i="10"/>
  <c r="C2587" i="10"/>
  <c r="C2588" i="10"/>
  <c r="C2589" i="10"/>
  <c r="C2590" i="10"/>
  <c r="C2591" i="10"/>
  <c r="C2592" i="10"/>
  <c r="C2593" i="10"/>
  <c r="C2594" i="10"/>
  <c r="C2595" i="10"/>
  <c r="C2596" i="10"/>
  <c r="C2597" i="10"/>
  <c r="C2598" i="10"/>
  <c r="C2599" i="10"/>
  <c r="C2600" i="10"/>
  <c r="C2601" i="10"/>
  <c r="C2602" i="10"/>
  <c r="C2603" i="10"/>
  <c r="C2604" i="10"/>
  <c r="C2605" i="10"/>
  <c r="C2606" i="10"/>
  <c r="C2607" i="10"/>
  <c r="C2608" i="10"/>
  <c r="C2609" i="10"/>
  <c r="C2610" i="10"/>
  <c r="C2611" i="10"/>
  <c r="C2612" i="10"/>
  <c r="C2613" i="10"/>
  <c r="C2614" i="10"/>
  <c r="C2615" i="10"/>
  <c r="C2616" i="10"/>
  <c r="C2617" i="10"/>
  <c r="C2618" i="10"/>
  <c r="C2619" i="10"/>
  <c r="C2620" i="10"/>
  <c r="C2621" i="10"/>
  <c r="C2622" i="10"/>
  <c r="C2623" i="10"/>
  <c r="C2624" i="10"/>
  <c r="C2625" i="10"/>
  <c r="C2626" i="10"/>
  <c r="C2627" i="10"/>
  <c r="C2628" i="10"/>
  <c r="C2629" i="10"/>
  <c r="C2630" i="10"/>
  <c r="C2631" i="10"/>
  <c r="C2632" i="10"/>
  <c r="C2633" i="10"/>
  <c r="C2634" i="10"/>
  <c r="C2635" i="10"/>
  <c r="C2636" i="10"/>
  <c r="C2637" i="10"/>
  <c r="C2638" i="10"/>
  <c r="C2639" i="10"/>
  <c r="C2640" i="10"/>
  <c r="C2641" i="10"/>
  <c r="C2642" i="10"/>
  <c r="C2643" i="10"/>
  <c r="C2644" i="10"/>
  <c r="C2645" i="10"/>
  <c r="C2646" i="10"/>
  <c r="C2647" i="10"/>
  <c r="C2648" i="10"/>
  <c r="C2649" i="10"/>
  <c r="C2650" i="10"/>
  <c r="C2651" i="10"/>
  <c r="C2652" i="10"/>
  <c r="C2653" i="10"/>
  <c r="C2654" i="10"/>
  <c r="C2655" i="10"/>
  <c r="C2656" i="10"/>
  <c r="C2657" i="10"/>
  <c r="C2658" i="10"/>
  <c r="C2659" i="10"/>
  <c r="C2660" i="10"/>
  <c r="C2661" i="10"/>
  <c r="C2662" i="10"/>
  <c r="C2663" i="10"/>
  <c r="C2664" i="10"/>
  <c r="C2665" i="10"/>
  <c r="C2666" i="10"/>
  <c r="C2667" i="10"/>
  <c r="C2668" i="10"/>
  <c r="C2669" i="10"/>
  <c r="C2670" i="10"/>
  <c r="C2671" i="10"/>
  <c r="C2672" i="10"/>
  <c r="C2673" i="10"/>
  <c r="C2674" i="10"/>
  <c r="C2675" i="10"/>
  <c r="C2676" i="10"/>
  <c r="C2677" i="10"/>
  <c r="C2678" i="10"/>
  <c r="C2679" i="10"/>
  <c r="C2680" i="10"/>
  <c r="C2681" i="10"/>
  <c r="C2682" i="10"/>
  <c r="C2683" i="10"/>
  <c r="C2684" i="10"/>
  <c r="C2685" i="10"/>
  <c r="C2686" i="10"/>
  <c r="C2687" i="10"/>
  <c r="C2688" i="10"/>
  <c r="C2689" i="10"/>
  <c r="C2690" i="10"/>
  <c r="C2691" i="10"/>
  <c r="C2692" i="10"/>
  <c r="C2693" i="10"/>
  <c r="C2694" i="10"/>
  <c r="C2695" i="10"/>
  <c r="C2696" i="10"/>
  <c r="C2697" i="10"/>
  <c r="C2698" i="10"/>
  <c r="C2699" i="10"/>
  <c r="C2700" i="10"/>
  <c r="C2701" i="10"/>
  <c r="C2702" i="10"/>
  <c r="C2703" i="10"/>
  <c r="C2704" i="10"/>
  <c r="C2705" i="10"/>
  <c r="C2706" i="10"/>
  <c r="C2707" i="10"/>
  <c r="C2708" i="10"/>
  <c r="C2709" i="10"/>
  <c r="C2710" i="10"/>
  <c r="C2711" i="10"/>
  <c r="C2712" i="10"/>
  <c r="C2713" i="10"/>
  <c r="C2714" i="10"/>
  <c r="C2715" i="10"/>
  <c r="C2716" i="10"/>
  <c r="C2717" i="10"/>
  <c r="C2718" i="10"/>
  <c r="C2719" i="10"/>
  <c r="C2720" i="10"/>
  <c r="C2721" i="10"/>
  <c r="C2722" i="10"/>
  <c r="C2723" i="10"/>
  <c r="C2724" i="10"/>
  <c r="C2725" i="10"/>
  <c r="C2726" i="10"/>
  <c r="C2727" i="10"/>
  <c r="C2728" i="10"/>
  <c r="C2729" i="10"/>
  <c r="C2730" i="10"/>
  <c r="C2731" i="10"/>
  <c r="C2732" i="10"/>
  <c r="C2733" i="10"/>
  <c r="C2734" i="10"/>
  <c r="C2735" i="10"/>
  <c r="C2736" i="10"/>
  <c r="C2737" i="10"/>
  <c r="C2738" i="10"/>
  <c r="C2739" i="10"/>
  <c r="C2740" i="10"/>
  <c r="C2741" i="10"/>
  <c r="C2742" i="10"/>
  <c r="C2743" i="10"/>
  <c r="C2744" i="10"/>
  <c r="C2745" i="10"/>
  <c r="C2746" i="10"/>
  <c r="C2747" i="10"/>
  <c r="C2748" i="10"/>
  <c r="C2749" i="10"/>
  <c r="C2750" i="10"/>
  <c r="C2751" i="10"/>
  <c r="C2752" i="10"/>
  <c r="C2753" i="10"/>
  <c r="C2754" i="10"/>
  <c r="C2755" i="10"/>
  <c r="C2756" i="10"/>
  <c r="C2757" i="10"/>
  <c r="C2758" i="10"/>
  <c r="C2759" i="10"/>
  <c r="C2760" i="10"/>
  <c r="C2761" i="10"/>
  <c r="C2762" i="10"/>
  <c r="C2763" i="10"/>
  <c r="C2764" i="10"/>
  <c r="C2765" i="10"/>
  <c r="C2766" i="10"/>
  <c r="C2767" i="10"/>
  <c r="C2768" i="10"/>
  <c r="C2769" i="10"/>
  <c r="C2770" i="10"/>
  <c r="C2771" i="10"/>
  <c r="C2772" i="10"/>
  <c r="C2773" i="10"/>
  <c r="C2774" i="10"/>
  <c r="C2775" i="10"/>
  <c r="C2776" i="10"/>
  <c r="C2777" i="10"/>
  <c r="C2778" i="10"/>
  <c r="C2779" i="10"/>
  <c r="C2780" i="10"/>
  <c r="C2781" i="10"/>
  <c r="C2782" i="10"/>
  <c r="C2783" i="10"/>
  <c r="C2784" i="10"/>
  <c r="C2785" i="10"/>
  <c r="C2786" i="10"/>
  <c r="C2787" i="10"/>
  <c r="C2788" i="10"/>
  <c r="C2789" i="10"/>
  <c r="C2790" i="10"/>
  <c r="C2791" i="10"/>
  <c r="C2792" i="10"/>
  <c r="C2793" i="10"/>
  <c r="C2794" i="10"/>
  <c r="C2795" i="10"/>
  <c r="C2796" i="10"/>
  <c r="C2797" i="10"/>
  <c r="C2798" i="10"/>
  <c r="C2799" i="10"/>
  <c r="C2800" i="10"/>
  <c r="C2801" i="10"/>
  <c r="C2802" i="10"/>
  <c r="C2803" i="10"/>
  <c r="C2804" i="10"/>
  <c r="C2805" i="10"/>
  <c r="C2806" i="10"/>
  <c r="C2807" i="10"/>
  <c r="C2808" i="10"/>
  <c r="C2809" i="10"/>
  <c r="C2810" i="10"/>
  <c r="C2811" i="10"/>
  <c r="C2812" i="10"/>
  <c r="C2813" i="10"/>
  <c r="C2814" i="10"/>
  <c r="C2815" i="10"/>
  <c r="C2816" i="10"/>
  <c r="C2817" i="10"/>
  <c r="C2818" i="10"/>
  <c r="C2819" i="10"/>
  <c r="C2820" i="10"/>
  <c r="C2821" i="10"/>
  <c r="C2822" i="10"/>
  <c r="C2823" i="10"/>
  <c r="C2824" i="10"/>
  <c r="C2825" i="10"/>
  <c r="C2826" i="10"/>
  <c r="C2827" i="10"/>
  <c r="C2828" i="10"/>
  <c r="C2829" i="10"/>
  <c r="C2830" i="10"/>
  <c r="C2831" i="10"/>
  <c r="C2832" i="10"/>
  <c r="C2833" i="10"/>
  <c r="C2834" i="10"/>
  <c r="C2835" i="10"/>
  <c r="C2836" i="10"/>
  <c r="C2837" i="10"/>
  <c r="C2838" i="10"/>
  <c r="C2839" i="10"/>
  <c r="C2840" i="10"/>
  <c r="C2841" i="10"/>
  <c r="C2842" i="10"/>
  <c r="C2843" i="10"/>
  <c r="C2844" i="10"/>
  <c r="C2845" i="10"/>
  <c r="C2846" i="10"/>
  <c r="C2847" i="10"/>
  <c r="C2848" i="10"/>
  <c r="C2849" i="10"/>
  <c r="C2850" i="10"/>
  <c r="C2851" i="10"/>
  <c r="C2852" i="10"/>
  <c r="C2853" i="10"/>
  <c r="C2854" i="10"/>
  <c r="C2855" i="10"/>
  <c r="C2856" i="10"/>
  <c r="C2857" i="10"/>
  <c r="C2858" i="10"/>
  <c r="C2859" i="10"/>
  <c r="C2860" i="10"/>
  <c r="C2861" i="10"/>
  <c r="C2862" i="10"/>
  <c r="C2863" i="10"/>
  <c r="C2864" i="10"/>
  <c r="C2865" i="10"/>
  <c r="C2866" i="10"/>
  <c r="C2867" i="10"/>
  <c r="C2868" i="10"/>
  <c r="C2869" i="10"/>
  <c r="C2870" i="10"/>
  <c r="C2871" i="10"/>
  <c r="C2872" i="10"/>
  <c r="C2873" i="10"/>
  <c r="C2874" i="10"/>
  <c r="C2875" i="10"/>
  <c r="C2876" i="10"/>
  <c r="C2877" i="10"/>
  <c r="C2878" i="10"/>
  <c r="C2879" i="10"/>
  <c r="C2880" i="10"/>
  <c r="C2881" i="10"/>
  <c r="C2882" i="10"/>
  <c r="C2883" i="10"/>
  <c r="C2884" i="10"/>
  <c r="C2885" i="10"/>
  <c r="C2886" i="10"/>
  <c r="C2887" i="10"/>
  <c r="C2888" i="10"/>
  <c r="C2889" i="10"/>
  <c r="C2890" i="10"/>
  <c r="C2891" i="10"/>
  <c r="C2892" i="10"/>
  <c r="C2893" i="10"/>
  <c r="C2894" i="10"/>
  <c r="C2895" i="10"/>
  <c r="C2896" i="10"/>
  <c r="C2897" i="10"/>
  <c r="C2898" i="10"/>
  <c r="C2899" i="10"/>
  <c r="C2900" i="10"/>
  <c r="C2901" i="10"/>
  <c r="C2902" i="10"/>
  <c r="C2903" i="10"/>
  <c r="C2904" i="10"/>
  <c r="C2905" i="10"/>
  <c r="C2906" i="10"/>
  <c r="C2907" i="10"/>
  <c r="C2908" i="10"/>
  <c r="C2909" i="10"/>
  <c r="C2910" i="10"/>
  <c r="C2911" i="10"/>
  <c r="C2912" i="10"/>
  <c r="C2913" i="10"/>
  <c r="C2914" i="10"/>
  <c r="C2915" i="10"/>
  <c r="C2916" i="10"/>
  <c r="C2917" i="10"/>
  <c r="C2918" i="10"/>
  <c r="C2919" i="10"/>
  <c r="C2920" i="10"/>
  <c r="C2921" i="10"/>
  <c r="C2922" i="10"/>
  <c r="C2923" i="10"/>
  <c r="C2924" i="10"/>
  <c r="C2925" i="10"/>
  <c r="C2926" i="10"/>
  <c r="C2927" i="10"/>
  <c r="C2928" i="10"/>
  <c r="C2929" i="10"/>
  <c r="C2930" i="10"/>
  <c r="C2931" i="10"/>
  <c r="C2932" i="10"/>
  <c r="C2933" i="10"/>
  <c r="C2934" i="10"/>
  <c r="C2935" i="10"/>
  <c r="C2936" i="10"/>
  <c r="C2937" i="10"/>
  <c r="C2938" i="10"/>
  <c r="C2939" i="10"/>
  <c r="C2940" i="10"/>
  <c r="C2941" i="10"/>
  <c r="C2942" i="10"/>
  <c r="C2943" i="10"/>
  <c r="C2944" i="10"/>
  <c r="C2945" i="10"/>
  <c r="C2946" i="10"/>
  <c r="C2947" i="10"/>
  <c r="C2948" i="10"/>
  <c r="C2949" i="10"/>
  <c r="C2950" i="10"/>
  <c r="C2951" i="10"/>
  <c r="C2952" i="10"/>
  <c r="C2953" i="10"/>
  <c r="C2954" i="10"/>
  <c r="C2955" i="10"/>
  <c r="C2956" i="10"/>
  <c r="C2957" i="10"/>
  <c r="C2958" i="10"/>
  <c r="C2959" i="10"/>
  <c r="C2960" i="10"/>
  <c r="C2961" i="10"/>
  <c r="C2962" i="10"/>
  <c r="C2963" i="10"/>
  <c r="C2964" i="10"/>
  <c r="C2965" i="10"/>
  <c r="C2966" i="10"/>
  <c r="C2967" i="10"/>
  <c r="C2968" i="10"/>
  <c r="C2969" i="10"/>
  <c r="C2970" i="10"/>
  <c r="C2971" i="10"/>
  <c r="C2972" i="10"/>
  <c r="C2973" i="10"/>
  <c r="C2974" i="10"/>
  <c r="C2975" i="10"/>
  <c r="C2976" i="10"/>
  <c r="C2977" i="10"/>
  <c r="C2978" i="10"/>
  <c r="C2979" i="10"/>
  <c r="C2980" i="10"/>
  <c r="C2981" i="10"/>
  <c r="C2982" i="10"/>
  <c r="C2983" i="10"/>
  <c r="C2984" i="10"/>
  <c r="C2985" i="10"/>
  <c r="C2986" i="10"/>
  <c r="C2987" i="10"/>
  <c r="C2988" i="10"/>
  <c r="C2989" i="10"/>
  <c r="C2990" i="10"/>
  <c r="C2991" i="10"/>
  <c r="C2992" i="10"/>
  <c r="C2993" i="10"/>
  <c r="C2994" i="10"/>
  <c r="C2995" i="10"/>
  <c r="C2996" i="10"/>
  <c r="C2997" i="10"/>
  <c r="C2998" i="10"/>
  <c r="C2999" i="10"/>
  <c r="C3000" i="10"/>
  <c r="C3001" i="10"/>
  <c r="C3002" i="10"/>
  <c r="C3003" i="10"/>
  <c r="C3004" i="10"/>
  <c r="C3005" i="10"/>
  <c r="C3006" i="10"/>
  <c r="C3007" i="10"/>
  <c r="C3008" i="10"/>
  <c r="C3009" i="10"/>
  <c r="C3010" i="10"/>
  <c r="C3011" i="10"/>
  <c r="C3012" i="10"/>
  <c r="C3013" i="10"/>
  <c r="C3014" i="10"/>
  <c r="C3015" i="10"/>
  <c r="C3016" i="10"/>
  <c r="C3017" i="10"/>
  <c r="C3018" i="10"/>
  <c r="C3019" i="10"/>
  <c r="C3020" i="10"/>
  <c r="C3021" i="10"/>
  <c r="C3022" i="10"/>
  <c r="C3023" i="10"/>
  <c r="C3024" i="10"/>
  <c r="C3025" i="10"/>
  <c r="C3026" i="10"/>
  <c r="C3027" i="10"/>
  <c r="C3028" i="10"/>
  <c r="C3029" i="10"/>
  <c r="C3030" i="10"/>
  <c r="C3031" i="10"/>
  <c r="C3032" i="10"/>
  <c r="C3033" i="10"/>
  <c r="C3034" i="10"/>
  <c r="C3035" i="10"/>
  <c r="C3036" i="10"/>
  <c r="C3037" i="10"/>
  <c r="C3038" i="10"/>
  <c r="C3039" i="10"/>
  <c r="C3040" i="10"/>
  <c r="C3041" i="10"/>
  <c r="C3042" i="10"/>
  <c r="C3043" i="10"/>
  <c r="C3044" i="10"/>
  <c r="C3045" i="10"/>
  <c r="C3046" i="10"/>
  <c r="C3047" i="10"/>
  <c r="C3048" i="10"/>
  <c r="C3049" i="10"/>
  <c r="C3050" i="10"/>
  <c r="C3051" i="10"/>
  <c r="C3052" i="10"/>
  <c r="C3053" i="10"/>
  <c r="C3054" i="10"/>
  <c r="C3055" i="10"/>
  <c r="C3056" i="10"/>
  <c r="C3057" i="10"/>
  <c r="C3058" i="10"/>
  <c r="C3059" i="10"/>
  <c r="C3060" i="10"/>
  <c r="C3061" i="10"/>
  <c r="C3062" i="10"/>
  <c r="C3063" i="10"/>
  <c r="C3064" i="10"/>
  <c r="C3065" i="10"/>
  <c r="C3066" i="10"/>
  <c r="C3067" i="10"/>
  <c r="C3068" i="10"/>
  <c r="C3069" i="10"/>
  <c r="C3070" i="10"/>
  <c r="C3071" i="10"/>
  <c r="C3072" i="10"/>
  <c r="C3073" i="10"/>
  <c r="C3074" i="10"/>
  <c r="C3075" i="10"/>
  <c r="C3076" i="10"/>
  <c r="C3077" i="10"/>
  <c r="C3078" i="10"/>
  <c r="C3079" i="10"/>
  <c r="C3080" i="10"/>
  <c r="C3081" i="10"/>
  <c r="C3082" i="10"/>
  <c r="C3083" i="10"/>
  <c r="C3084" i="10"/>
  <c r="C3085" i="10"/>
  <c r="C3086" i="10"/>
  <c r="C3087" i="10"/>
  <c r="C3088" i="10"/>
  <c r="C3089" i="10"/>
  <c r="C3090" i="10"/>
  <c r="C3091" i="10"/>
  <c r="C3092" i="10"/>
  <c r="C3093" i="10"/>
  <c r="C3094" i="10"/>
  <c r="C3095" i="10"/>
  <c r="C3096" i="10"/>
  <c r="C3097" i="10"/>
  <c r="C3098" i="10"/>
  <c r="C3099" i="10"/>
  <c r="C3100" i="10"/>
  <c r="C3101" i="10"/>
  <c r="C3102" i="10"/>
  <c r="C3103" i="10"/>
  <c r="C3104" i="10"/>
  <c r="C3105" i="10"/>
  <c r="C3106" i="10"/>
  <c r="C3107" i="10"/>
  <c r="C3108" i="10"/>
  <c r="C3109" i="10"/>
  <c r="C3110" i="10"/>
  <c r="C3111" i="10"/>
  <c r="C3112" i="10"/>
  <c r="C3113" i="10"/>
  <c r="C3114" i="10"/>
  <c r="C3115" i="10"/>
  <c r="C3116" i="10"/>
  <c r="C3117" i="10"/>
  <c r="C3118" i="10"/>
  <c r="C3119" i="10"/>
  <c r="C3120" i="10"/>
  <c r="C3121" i="10"/>
  <c r="C3122" i="10"/>
  <c r="C3123" i="10"/>
  <c r="C3124" i="10"/>
  <c r="C3125" i="10"/>
  <c r="C3126" i="10"/>
  <c r="C3127" i="10"/>
  <c r="C3128" i="10"/>
  <c r="C3129" i="10"/>
  <c r="C3130" i="10"/>
  <c r="C3131" i="10"/>
  <c r="C3132" i="10"/>
  <c r="C3133" i="10"/>
  <c r="C3134" i="10"/>
  <c r="C3135" i="10"/>
  <c r="C3136" i="10"/>
  <c r="C3137" i="10"/>
  <c r="C3138" i="10"/>
  <c r="C3139" i="10"/>
  <c r="C3140" i="10"/>
  <c r="C3141" i="10"/>
  <c r="C3142" i="10"/>
  <c r="C3143" i="10"/>
  <c r="C3144" i="10"/>
  <c r="C3145" i="10"/>
  <c r="C3146" i="10"/>
  <c r="C3147" i="10"/>
  <c r="C3148" i="10"/>
  <c r="C3149" i="10"/>
  <c r="C3150" i="10"/>
  <c r="C3151" i="10"/>
  <c r="C3152" i="10"/>
  <c r="C3153" i="10"/>
  <c r="C3154" i="10"/>
  <c r="C3155" i="10"/>
  <c r="C3156" i="10"/>
  <c r="C3157" i="10"/>
  <c r="C3158" i="10"/>
  <c r="C3159" i="10"/>
  <c r="C3160" i="10"/>
  <c r="C3161" i="10"/>
  <c r="C3162" i="10"/>
  <c r="C3163" i="10"/>
  <c r="C3164" i="10"/>
  <c r="C3165" i="10"/>
  <c r="C3166" i="10"/>
  <c r="C3167" i="10"/>
  <c r="C3168" i="10"/>
  <c r="C3169" i="10"/>
  <c r="C3170" i="10"/>
  <c r="C3171" i="10"/>
  <c r="C3172" i="10"/>
  <c r="C3173" i="10"/>
  <c r="C3174" i="10"/>
  <c r="C3175" i="10"/>
  <c r="C3176" i="10"/>
  <c r="C3177" i="10"/>
  <c r="C3178" i="10"/>
  <c r="C3179" i="10"/>
  <c r="C3180" i="10"/>
  <c r="C3181" i="10"/>
  <c r="C3182" i="10"/>
  <c r="C3183" i="10"/>
  <c r="C3184" i="10"/>
  <c r="C3185" i="10"/>
  <c r="C3186" i="10"/>
  <c r="C3187" i="10"/>
  <c r="C3188" i="10"/>
  <c r="C3189" i="10"/>
  <c r="C3190" i="10"/>
  <c r="C3191" i="10"/>
  <c r="C3192" i="10"/>
  <c r="C3193" i="10"/>
  <c r="C3194" i="10"/>
  <c r="C3195" i="10"/>
  <c r="C3196" i="10"/>
  <c r="C3197" i="10"/>
  <c r="C3198" i="10"/>
  <c r="C3199" i="10"/>
  <c r="C3200" i="10"/>
  <c r="C3201" i="10"/>
  <c r="C3202" i="10"/>
  <c r="C3203" i="10"/>
  <c r="C3204" i="10"/>
  <c r="C3205" i="10"/>
  <c r="C3206" i="10"/>
  <c r="C3207" i="10"/>
  <c r="C3208" i="10"/>
  <c r="C3209" i="10"/>
  <c r="C3210" i="10"/>
  <c r="C3211" i="10"/>
  <c r="C3212" i="10"/>
  <c r="C3213" i="10"/>
  <c r="C3214" i="10"/>
  <c r="C3215" i="10"/>
  <c r="C3216" i="10"/>
  <c r="C3217" i="10"/>
  <c r="C3218" i="10"/>
  <c r="C3219" i="10"/>
  <c r="C3220" i="10"/>
  <c r="C3221" i="10"/>
  <c r="C3222" i="10"/>
  <c r="C3223" i="10"/>
  <c r="C3224" i="10"/>
  <c r="C3225" i="10"/>
  <c r="C3226" i="10"/>
  <c r="C3227" i="10"/>
  <c r="C3228" i="10"/>
  <c r="C3229" i="10"/>
  <c r="C3230" i="10"/>
  <c r="C3231" i="10"/>
  <c r="C3232" i="10"/>
  <c r="C3233" i="10"/>
  <c r="C3234" i="10"/>
  <c r="C3235" i="10"/>
  <c r="C3236" i="10"/>
  <c r="C3237" i="10"/>
  <c r="C3238" i="10"/>
  <c r="C3239" i="10"/>
  <c r="C3240" i="10"/>
  <c r="C3241" i="10"/>
  <c r="C3242" i="10"/>
  <c r="C3243" i="10"/>
  <c r="C3244" i="10"/>
  <c r="C3245" i="10"/>
  <c r="C3246" i="10"/>
  <c r="C3247" i="10"/>
  <c r="C3248" i="10"/>
  <c r="C3249" i="10"/>
  <c r="C3250" i="10"/>
  <c r="C3251" i="10"/>
  <c r="C3252" i="10"/>
  <c r="C3253" i="10"/>
  <c r="C3254" i="10"/>
  <c r="C3255" i="10"/>
  <c r="C3256" i="10"/>
  <c r="C3257" i="10"/>
  <c r="C3258" i="10"/>
  <c r="C3259" i="10"/>
  <c r="C3260" i="10"/>
  <c r="C3261" i="10"/>
  <c r="C3262" i="10"/>
  <c r="C3263" i="10"/>
  <c r="C3264" i="10"/>
  <c r="C3265" i="10"/>
  <c r="C3266" i="10"/>
  <c r="C3267" i="10"/>
  <c r="C3268" i="10"/>
  <c r="C3269" i="10"/>
  <c r="C3270" i="10"/>
  <c r="C3271" i="10"/>
  <c r="C3272" i="10"/>
  <c r="C3273" i="10"/>
  <c r="C3274" i="10"/>
  <c r="C3275" i="10"/>
  <c r="C3276" i="10"/>
  <c r="C3277" i="10"/>
  <c r="C3278" i="10"/>
  <c r="C3279" i="10"/>
  <c r="C3280" i="10"/>
  <c r="C3281" i="10"/>
  <c r="C3282" i="10"/>
  <c r="C3283" i="10"/>
  <c r="C3284" i="10"/>
  <c r="C3285" i="10"/>
  <c r="C3286" i="10"/>
  <c r="C3287" i="10"/>
  <c r="C3288" i="10"/>
  <c r="C3289" i="10"/>
  <c r="C3290" i="10"/>
  <c r="C3291" i="10"/>
  <c r="C3292" i="10"/>
  <c r="C3293" i="10"/>
  <c r="C3294" i="10"/>
  <c r="C3295" i="10"/>
  <c r="C3296" i="10"/>
  <c r="C3297" i="10"/>
  <c r="C3298" i="10"/>
  <c r="C3299" i="10"/>
  <c r="C3300" i="10"/>
  <c r="C3301" i="10"/>
  <c r="C3302" i="10"/>
  <c r="C3303" i="10"/>
  <c r="C3304" i="10"/>
  <c r="C3305" i="10"/>
  <c r="C3306" i="10"/>
  <c r="C3307" i="10"/>
  <c r="C3308" i="10"/>
  <c r="C3309" i="10"/>
  <c r="C3310" i="10"/>
  <c r="C3311" i="10"/>
  <c r="C3312" i="10"/>
  <c r="C3313" i="10"/>
  <c r="C3314" i="10"/>
  <c r="C3315" i="10"/>
  <c r="C3316" i="10"/>
  <c r="C3317" i="10"/>
  <c r="C3318" i="10"/>
  <c r="C3319" i="10"/>
  <c r="C3320" i="10"/>
  <c r="C3321" i="10"/>
  <c r="C3322" i="10"/>
  <c r="C3323" i="10"/>
  <c r="C3324" i="10"/>
  <c r="C3325" i="10"/>
  <c r="C3326" i="10"/>
  <c r="C3327" i="10"/>
  <c r="C3328" i="10"/>
  <c r="C3329" i="10"/>
  <c r="C3330" i="10"/>
  <c r="C3331" i="10"/>
  <c r="C3332" i="10"/>
  <c r="C3333" i="10"/>
  <c r="C3334" i="10"/>
  <c r="C3335" i="10"/>
  <c r="C3336" i="10"/>
  <c r="C3337" i="10"/>
  <c r="C3338" i="10"/>
  <c r="C3339" i="10"/>
  <c r="C3340" i="10"/>
  <c r="C3341" i="10"/>
  <c r="C3342" i="10"/>
  <c r="C3343" i="10"/>
  <c r="C3344" i="10"/>
  <c r="C3345" i="10"/>
  <c r="C3346" i="10"/>
  <c r="C3347" i="10"/>
  <c r="C3348" i="10"/>
  <c r="C3349" i="10"/>
  <c r="C3350" i="10"/>
  <c r="C3351" i="10"/>
  <c r="C3352" i="10"/>
  <c r="C3353" i="10"/>
  <c r="C3354" i="10"/>
  <c r="C3355" i="10"/>
  <c r="C3356" i="10"/>
  <c r="C3357" i="10"/>
  <c r="C3358" i="10"/>
  <c r="C3359" i="10"/>
  <c r="C3360" i="10"/>
  <c r="C3361" i="10"/>
  <c r="C3362" i="10"/>
  <c r="C3363" i="10"/>
  <c r="C3364" i="10"/>
  <c r="C3365" i="10"/>
  <c r="C3366" i="10"/>
  <c r="C3367" i="10"/>
  <c r="C3368" i="10"/>
  <c r="C3369" i="10"/>
  <c r="C3370" i="10"/>
  <c r="C3371" i="10"/>
  <c r="C3372" i="10"/>
  <c r="C3373" i="10"/>
  <c r="C3374" i="10"/>
  <c r="C3375" i="10"/>
  <c r="C3376" i="10"/>
  <c r="C3377" i="10"/>
  <c r="C3378" i="10"/>
  <c r="C3379" i="10"/>
  <c r="C3380" i="10"/>
  <c r="C3381" i="10"/>
  <c r="C3382" i="10"/>
  <c r="C3383" i="10"/>
  <c r="C3384" i="10"/>
  <c r="C3385" i="10"/>
  <c r="C3386" i="10"/>
  <c r="C3387" i="10"/>
  <c r="C3388" i="10"/>
  <c r="C3389" i="10"/>
  <c r="C3390" i="10"/>
  <c r="C3391" i="10"/>
  <c r="C3392" i="10"/>
  <c r="C3393" i="10"/>
  <c r="C3394" i="10"/>
  <c r="C3395" i="10"/>
  <c r="C3396" i="10"/>
  <c r="C3397" i="10"/>
  <c r="C3398" i="10"/>
  <c r="C3399" i="10"/>
  <c r="C3400" i="10"/>
  <c r="C3401" i="10"/>
  <c r="C3402" i="10"/>
  <c r="C3403" i="10"/>
  <c r="C3404" i="10"/>
  <c r="C3405" i="10"/>
  <c r="C3406" i="10"/>
  <c r="C3407" i="10"/>
  <c r="C3408" i="10"/>
  <c r="C3409" i="10"/>
  <c r="C3410" i="10"/>
  <c r="C3411" i="10"/>
  <c r="C3412" i="10"/>
  <c r="C3413" i="10"/>
  <c r="C3414" i="10"/>
  <c r="C3415" i="10"/>
  <c r="C3416" i="10"/>
  <c r="C3417" i="10"/>
  <c r="C3418" i="10"/>
  <c r="C3419" i="10"/>
  <c r="C3420" i="10"/>
  <c r="C3421" i="10"/>
  <c r="C3422" i="10"/>
  <c r="C3423" i="10"/>
  <c r="C3424" i="10"/>
  <c r="C3425" i="10"/>
  <c r="C3426" i="10"/>
  <c r="C3427" i="10"/>
  <c r="C3428" i="10"/>
  <c r="C3429" i="10"/>
  <c r="C3430" i="10"/>
  <c r="C3431" i="10"/>
  <c r="C3432" i="10"/>
  <c r="C3433" i="10"/>
  <c r="C3434" i="10"/>
  <c r="C3435" i="10"/>
  <c r="C3436" i="10"/>
  <c r="C3437" i="10"/>
  <c r="C3438" i="10"/>
  <c r="C3439" i="10"/>
  <c r="C3440" i="10"/>
  <c r="C3441" i="10"/>
  <c r="C3442" i="10"/>
  <c r="C3443" i="10"/>
  <c r="C3444" i="10"/>
  <c r="C3445" i="10"/>
  <c r="C3446" i="10"/>
  <c r="C3447" i="10"/>
  <c r="C3448" i="10"/>
  <c r="C3449" i="10"/>
  <c r="C3450" i="10"/>
  <c r="C3451" i="10"/>
  <c r="C3452" i="10"/>
  <c r="C3453" i="10"/>
  <c r="C3454" i="10"/>
  <c r="C3455" i="10"/>
  <c r="C3456" i="10"/>
  <c r="C3457" i="10"/>
  <c r="C3458" i="10"/>
  <c r="C3459" i="10"/>
  <c r="C3460" i="10"/>
  <c r="C3461" i="10"/>
  <c r="C3462" i="10"/>
  <c r="C3463" i="10"/>
  <c r="C3464" i="10"/>
  <c r="C3465" i="10"/>
  <c r="C3466" i="10"/>
  <c r="C3467" i="10"/>
  <c r="C3468" i="10"/>
  <c r="C3469" i="10"/>
  <c r="C3470" i="10"/>
  <c r="C3471" i="10"/>
  <c r="C3472" i="10"/>
  <c r="C3473" i="10"/>
  <c r="C3474" i="10"/>
  <c r="C3475" i="10"/>
  <c r="C3476" i="10"/>
  <c r="C3477" i="10"/>
  <c r="C3478" i="10"/>
  <c r="C3479" i="10"/>
  <c r="C3480" i="10"/>
  <c r="C3481" i="10"/>
  <c r="C3482" i="10"/>
  <c r="C3483" i="10"/>
  <c r="C3484" i="10"/>
  <c r="C3485" i="10"/>
  <c r="C3486" i="10"/>
  <c r="C3487" i="10"/>
  <c r="C3488" i="10"/>
  <c r="C3489" i="10"/>
  <c r="C3490" i="10"/>
  <c r="C3491" i="10"/>
  <c r="C3492" i="10"/>
  <c r="C3493" i="10"/>
  <c r="C3494" i="10"/>
  <c r="C3495" i="10"/>
  <c r="C3496" i="10"/>
  <c r="C3497" i="10"/>
  <c r="C3498" i="10"/>
  <c r="C3499" i="10"/>
  <c r="C3500" i="10"/>
  <c r="C3501" i="10"/>
  <c r="C3502" i="10"/>
  <c r="C3503" i="10"/>
  <c r="C3504" i="10"/>
  <c r="C3505" i="10"/>
  <c r="C3506" i="10"/>
  <c r="C3507" i="10"/>
  <c r="C3508" i="10"/>
  <c r="C3509" i="10"/>
  <c r="C3510" i="10"/>
  <c r="C3511" i="10"/>
  <c r="C3512" i="10"/>
  <c r="C3513" i="10"/>
  <c r="C3514" i="10"/>
  <c r="C3515" i="10"/>
  <c r="C3516" i="10"/>
  <c r="C3517" i="10"/>
  <c r="C3518" i="10"/>
  <c r="C3519" i="10"/>
  <c r="C3520" i="10"/>
  <c r="C3521" i="10"/>
  <c r="C3522" i="10"/>
  <c r="C3523" i="10"/>
  <c r="C3524" i="10"/>
  <c r="C3525" i="10"/>
  <c r="C3526" i="10"/>
  <c r="C3527" i="10"/>
  <c r="C3528" i="10"/>
  <c r="C3529" i="10"/>
  <c r="C3530" i="10"/>
  <c r="C3531" i="10"/>
  <c r="C3532" i="10"/>
  <c r="C3533" i="10"/>
  <c r="C3534" i="10"/>
  <c r="C3535" i="10"/>
  <c r="C3536" i="10"/>
  <c r="C3537" i="10"/>
  <c r="C3538" i="10"/>
  <c r="C3539" i="10"/>
  <c r="C3540" i="10"/>
  <c r="C3541" i="10"/>
  <c r="C3542" i="10"/>
  <c r="C3543" i="10"/>
  <c r="C3544" i="10"/>
  <c r="C3545" i="10"/>
  <c r="C3546" i="10"/>
  <c r="C3547" i="10"/>
  <c r="C3548" i="10"/>
  <c r="C3549" i="10"/>
  <c r="C3550" i="10"/>
  <c r="C3551" i="10"/>
  <c r="C3552" i="10"/>
  <c r="C3553" i="10"/>
  <c r="C3554" i="10"/>
  <c r="C3555" i="10"/>
  <c r="C3556" i="10"/>
  <c r="C3557" i="10"/>
  <c r="C3558" i="10"/>
  <c r="C3559" i="10"/>
  <c r="C3560" i="10"/>
  <c r="C3561" i="10"/>
  <c r="C3562" i="10"/>
  <c r="C3563" i="10"/>
  <c r="C3564" i="10"/>
  <c r="C3565" i="10"/>
  <c r="C3566" i="10"/>
  <c r="C3567" i="10"/>
  <c r="C3568" i="10"/>
  <c r="C3569" i="10"/>
  <c r="C3570" i="10"/>
  <c r="C3571" i="10"/>
  <c r="C3572" i="10"/>
  <c r="C3573" i="10"/>
  <c r="C3574" i="10"/>
  <c r="C3575" i="10"/>
  <c r="C3576" i="10"/>
  <c r="C3577" i="10"/>
  <c r="C3578" i="10"/>
  <c r="C3579" i="10"/>
  <c r="C3580" i="10"/>
  <c r="C3581" i="10"/>
  <c r="C3582" i="10"/>
  <c r="C3583" i="10"/>
  <c r="C3584" i="10"/>
  <c r="C3585" i="10"/>
  <c r="C3586" i="10"/>
  <c r="C3587" i="10"/>
  <c r="C3588" i="10"/>
  <c r="C3589" i="10"/>
  <c r="C3590" i="10"/>
  <c r="C3591" i="10"/>
  <c r="C3592" i="10"/>
  <c r="C3593" i="10"/>
  <c r="C3594" i="10"/>
  <c r="C3595" i="10"/>
  <c r="C3596" i="10"/>
  <c r="C3597" i="10"/>
  <c r="C3598" i="10"/>
  <c r="C3599" i="10"/>
  <c r="C3600" i="10"/>
  <c r="C3601" i="10"/>
  <c r="C3602" i="10"/>
  <c r="C3603" i="10"/>
  <c r="C3604" i="10"/>
  <c r="C3605" i="10"/>
  <c r="C3606" i="10"/>
  <c r="C3607" i="10"/>
  <c r="C3608" i="10"/>
  <c r="C3609" i="10"/>
  <c r="C3610" i="10"/>
  <c r="C3611" i="10"/>
  <c r="C3612" i="10"/>
  <c r="C3613" i="10"/>
  <c r="C3614" i="10"/>
  <c r="C3615" i="10"/>
  <c r="C3616" i="10"/>
  <c r="C3617" i="10"/>
  <c r="C3618" i="10"/>
  <c r="C3619" i="10"/>
  <c r="C3620" i="10"/>
  <c r="C3621" i="10"/>
  <c r="C3622" i="10"/>
  <c r="C3623" i="10"/>
  <c r="C3624" i="10"/>
  <c r="C3625" i="10"/>
  <c r="C3626" i="10"/>
  <c r="C3627" i="10"/>
  <c r="C3628" i="10"/>
  <c r="C3629" i="10"/>
  <c r="C3630" i="10"/>
  <c r="C3631" i="10"/>
  <c r="C3632" i="10"/>
  <c r="C3633" i="10"/>
  <c r="C3634" i="10"/>
  <c r="C3635" i="10"/>
  <c r="C3636" i="10"/>
  <c r="C3637" i="10"/>
  <c r="C3638" i="10"/>
  <c r="C3639" i="10"/>
  <c r="C3640" i="10"/>
  <c r="C3641" i="10"/>
  <c r="C3642" i="10"/>
  <c r="C3643" i="10"/>
  <c r="C3644" i="10"/>
  <c r="C3645" i="10"/>
  <c r="C3646" i="10"/>
  <c r="C3647" i="10"/>
  <c r="C3648" i="10"/>
  <c r="C3649" i="10"/>
  <c r="C3650" i="10"/>
  <c r="C3651" i="10"/>
  <c r="C3652" i="10"/>
  <c r="C3653" i="10"/>
  <c r="C3654" i="10"/>
  <c r="C3655" i="10"/>
  <c r="C3656" i="10"/>
  <c r="C3657" i="10"/>
  <c r="C3658" i="10"/>
  <c r="C3659" i="10"/>
  <c r="C3660" i="10"/>
  <c r="C3661" i="10"/>
  <c r="C3662" i="10"/>
  <c r="C3663" i="10"/>
  <c r="C3664" i="10"/>
  <c r="C3665" i="10"/>
  <c r="C3666" i="10"/>
  <c r="C3667" i="10"/>
  <c r="C3668" i="10"/>
  <c r="C3669" i="10"/>
  <c r="C3670" i="10"/>
  <c r="C3671" i="10"/>
  <c r="C3672" i="10"/>
  <c r="C3673" i="10"/>
  <c r="C3674" i="10"/>
  <c r="C3675" i="10"/>
  <c r="C3676" i="10"/>
  <c r="C3677" i="10"/>
  <c r="C3678" i="10"/>
  <c r="C3679" i="10"/>
  <c r="C3680" i="10"/>
  <c r="C3681" i="10"/>
  <c r="C3682" i="10"/>
  <c r="C3683" i="10"/>
  <c r="C3684" i="10"/>
  <c r="C3685" i="10"/>
  <c r="C3686" i="10"/>
  <c r="C3687" i="10"/>
  <c r="C3688" i="10"/>
  <c r="C3689" i="10"/>
  <c r="C3690" i="10"/>
  <c r="C3691" i="10"/>
  <c r="C3692" i="10"/>
  <c r="C3693" i="10"/>
  <c r="C3694" i="10"/>
  <c r="C3695" i="10"/>
  <c r="C3696" i="10"/>
  <c r="C3697" i="10"/>
  <c r="C3698" i="10"/>
  <c r="C3699" i="10"/>
  <c r="C3700" i="10"/>
  <c r="C3701" i="10"/>
  <c r="C3702" i="10"/>
  <c r="C3703" i="10"/>
  <c r="C3704" i="10"/>
  <c r="C3705" i="10"/>
  <c r="C3706" i="10"/>
  <c r="C3707" i="10"/>
  <c r="C3708" i="10"/>
  <c r="C3709" i="10"/>
  <c r="C3710" i="10"/>
  <c r="C3711" i="10"/>
  <c r="C3712" i="10"/>
  <c r="C3713" i="10"/>
  <c r="C3714" i="10"/>
  <c r="C3715" i="10"/>
  <c r="C3716" i="10"/>
  <c r="C3717" i="10"/>
  <c r="C3718" i="10"/>
  <c r="C3719" i="10"/>
  <c r="C3720" i="10"/>
  <c r="C3721" i="10"/>
  <c r="C3722" i="10"/>
  <c r="C3723" i="10"/>
  <c r="C3724" i="10"/>
  <c r="C3725" i="10"/>
  <c r="C3726" i="10"/>
  <c r="C3727" i="10"/>
  <c r="C3728" i="10"/>
  <c r="C3729" i="10"/>
  <c r="C3730" i="10"/>
  <c r="C3731" i="10"/>
  <c r="C3732" i="10"/>
  <c r="C3733" i="10"/>
  <c r="C3734" i="10"/>
  <c r="C3735" i="10"/>
  <c r="C3736" i="10"/>
  <c r="C3737" i="10"/>
  <c r="C3738" i="10"/>
  <c r="C3739" i="10"/>
  <c r="C3740" i="10"/>
  <c r="C3741" i="10"/>
  <c r="C3742" i="10"/>
  <c r="C3743" i="10"/>
  <c r="C3744" i="10"/>
  <c r="C3745" i="10"/>
  <c r="C3746" i="10"/>
  <c r="C3747" i="10"/>
  <c r="C3748" i="10"/>
  <c r="C3749" i="10"/>
  <c r="C3750" i="10"/>
  <c r="C3751" i="10"/>
  <c r="C3752" i="10"/>
  <c r="C3753" i="10"/>
  <c r="C3754" i="10"/>
  <c r="C3755" i="10"/>
  <c r="C3756" i="10"/>
  <c r="C3757" i="10"/>
  <c r="C3758" i="10"/>
  <c r="C3759" i="10"/>
  <c r="C3760" i="10"/>
  <c r="C3761" i="10"/>
  <c r="C3762" i="10"/>
  <c r="C3763" i="10"/>
  <c r="C3764" i="10"/>
  <c r="C3765" i="10"/>
  <c r="C3766" i="10"/>
  <c r="C3767" i="10"/>
  <c r="C3768" i="10"/>
  <c r="C3769" i="10"/>
  <c r="C3770" i="10"/>
  <c r="C3771" i="10"/>
  <c r="C3772" i="10"/>
  <c r="C3773" i="10"/>
  <c r="C3774" i="10"/>
  <c r="C3775" i="10"/>
  <c r="C3776" i="10"/>
  <c r="C3777" i="10"/>
  <c r="C3778" i="10"/>
  <c r="C3779" i="10"/>
  <c r="C3780" i="10"/>
  <c r="C3781" i="10"/>
  <c r="C3782" i="10"/>
  <c r="C3783" i="10"/>
  <c r="C3784" i="10"/>
  <c r="C3785" i="10"/>
  <c r="C3786" i="10"/>
  <c r="C3787" i="10"/>
  <c r="C3788" i="10"/>
  <c r="C3789" i="10"/>
  <c r="C3790" i="10"/>
  <c r="C3791" i="10"/>
  <c r="C3792" i="10"/>
  <c r="C3793" i="10"/>
  <c r="C3794" i="10"/>
  <c r="C3795" i="10"/>
  <c r="C3796" i="10"/>
  <c r="C3797" i="10"/>
  <c r="C3798" i="10"/>
  <c r="C3799" i="10"/>
  <c r="C3800" i="10"/>
  <c r="C3801" i="10"/>
  <c r="C3802" i="10"/>
  <c r="C3803" i="10"/>
  <c r="C3804" i="10"/>
  <c r="C3805" i="10"/>
  <c r="C3806" i="10"/>
  <c r="C3807" i="10"/>
  <c r="C3808" i="10"/>
  <c r="C3809" i="10"/>
  <c r="C3810" i="10"/>
  <c r="C3811" i="10"/>
  <c r="C3812" i="10"/>
  <c r="C3813" i="10"/>
  <c r="C3814" i="10"/>
  <c r="C3815" i="10"/>
  <c r="C3816" i="10"/>
  <c r="C3817" i="10"/>
  <c r="C3818" i="10"/>
  <c r="C3819" i="10"/>
  <c r="C3820" i="10"/>
  <c r="C3821" i="10"/>
  <c r="C3822" i="10"/>
  <c r="C3823" i="10"/>
  <c r="C3824" i="10"/>
  <c r="C3825" i="10"/>
  <c r="C3826" i="10"/>
  <c r="C3827" i="10"/>
  <c r="C3828" i="10"/>
  <c r="C3829" i="10"/>
  <c r="C3830" i="10"/>
  <c r="C3831" i="10"/>
  <c r="C3832" i="10"/>
  <c r="C3833" i="10"/>
  <c r="C3834" i="10"/>
  <c r="C3835" i="10"/>
  <c r="C3836" i="10"/>
  <c r="C3837" i="10"/>
  <c r="C3838" i="10"/>
  <c r="C3839" i="10"/>
  <c r="C3840" i="10"/>
  <c r="C3841" i="10"/>
  <c r="C3842" i="10"/>
  <c r="C3843" i="10"/>
  <c r="C3844" i="10"/>
  <c r="C3845" i="10"/>
  <c r="C3846" i="10"/>
  <c r="C3847" i="10"/>
  <c r="C3848" i="10"/>
  <c r="C3849" i="10"/>
  <c r="C3850" i="10"/>
  <c r="C3851" i="10"/>
  <c r="C3852" i="10"/>
  <c r="C3853" i="10"/>
  <c r="C3854" i="10"/>
  <c r="C3855" i="10"/>
  <c r="C3856" i="10"/>
  <c r="C3857" i="10"/>
  <c r="C3858" i="10"/>
  <c r="C3859" i="10"/>
  <c r="C3860" i="10"/>
  <c r="C3861" i="10"/>
  <c r="C3862" i="10"/>
  <c r="C3863" i="10"/>
  <c r="C3864" i="10"/>
  <c r="C3865" i="10"/>
  <c r="C3866" i="10"/>
  <c r="C3867" i="10"/>
  <c r="C3868" i="10"/>
  <c r="C3869" i="10"/>
  <c r="C3870" i="10"/>
  <c r="C3871" i="10"/>
  <c r="C3872" i="10"/>
  <c r="C3873" i="10"/>
  <c r="C3874" i="10"/>
  <c r="C3875" i="10"/>
  <c r="C3876" i="10"/>
  <c r="C3877" i="10"/>
  <c r="C3878" i="10"/>
  <c r="C3879" i="10"/>
  <c r="C3880" i="10"/>
  <c r="C3881" i="10"/>
  <c r="C3882" i="10"/>
  <c r="C3883" i="10"/>
  <c r="C3884" i="10"/>
  <c r="C3885" i="10"/>
  <c r="C3886" i="10"/>
  <c r="C3887" i="10"/>
  <c r="C3888" i="10"/>
  <c r="C3889" i="10"/>
  <c r="C3890" i="10"/>
  <c r="C3891" i="10"/>
  <c r="C3892" i="10"/>
  <c r="C3893" i="10"/>
  <c r="C3894" i="10"/>
  <c r="C3895" i="10"/>
  <c r="C3896" i="10"/>
  <c r="C3897" i="10"/>
  <c r="C3898" i="10"/>
  <c r="C3899" i="10"/>
  <c r="C3900" i="10"/>
  <c r="C3901" i="10"/>
  <c r="C3902" i="10"/>
  <c r="C3903" i="10"/>
  <c r="C3904" i="10"/>
  <c r="C3905" i="10"/>
  <c r="C3906" i="10"/>
  <c r="C3907" i="10"/>
  <c r="C3908" i="10"/>
  <c r="C3909" i="10"/>
  <c r="C3910" i="10"/>
  <c r="C3911" i="10"/>
  <c r="C3912" i="10"/>
  <c r="C3913" i="10"/>
  <c r="C3914" i="10"/>
  <c r="C3915" i="10"/>
  <c r="C3916" i="10"/>
  <c r="C3917" i="10"/>
  <c r="C3918" i="10"/>
  <c r="C3919" i="10"/>
  <c r="C3920" i="10"/>
  <c r="C3921" i="10"/>
  <c r="C3922" i="10"/>
  <c r="C3923" i="10"/>
  <c r="C3924" i="10"/>
  <c r="C3925" i="10"/>
  <c r="C3926" i="10"/>
  <c r="C3927" i="10"/>
  <c r="C3928" i="10"/>
  <c r="C3929" i="10"/>
  <c r="C3930" i="10"/>
  <c r="C3931" i="10"/>
  <c r="C3932" i="10"/>
  <c r="C3933" i="10"/>
  <c r="C3934" i="10"/>
  <c r="C3935" i="10"/>
  <c r="C3936" i="10"/>
  <c r="C3937" i="10"/>
  <c r="C3938" i="10"/>
  <c r="C3939" i="10"/>
  <c r="C3940" i="10"/>
  <c r="C3941" i="10"/>
  <c r="C3942" i="10"/>
  <c r="C3943" i="10"/>
  <c r="C3944" i="10"/>
  <c r="C3945" i="10"/>
  <c r="C3946" i="10"/>
  <c r="C3947" i="10"/>
  <c r="C3948" i="10"/>
  <c r="C3949" i="10"/>
  <c r="C3950" i="10"/>
  <c r="C3951" i="10"/>
  <c r="C3952" i="10"/>
  <c r="C3953" i="10"/>
  <c r="C3954" i="10"/>
  <c r="C3955" i="10"/>
  <c r="C3956" i="10"/>
  <c r="C3957" i="10"/>
  <c r="C3958" i="10"/>
  <c r="C3959" i="10"/>
  <c r="C3960" i="10"/>
  <c r="C3961" i="10"/>
  <c r="C3962" i="10"/>
  <c r="C3963" i="10"/>
  <c r="C3964" i="10"/>
  <c r="C3965" i="10"/>
  <c r="C3966" i="10"/>
  <c r="C3967" i="10"/>
  <c r="C3968" i="10"/>
  <c r="C3969" i="10"/>
  <c r="C3970" i="10"/>
  <c r="C3971" i="10"/>
  <c r="C3972" i="10"/>
  <c r="C3973" i="10"/>
  <c r="C3974" i="10"/>
  <c r="C3975" i="10"/>
  <c r="C3976" i="10"/>
  <c r="C3977" i="10"/>
  <c r="C3978" i="10"/>
  <c r="C3979" i="10"/>
  <c r="C3980" i="10"/>
  <c r="C3981" i="10"/>
  <c r="C3982" i="10"/>
  <c r="C3983" i="10"/>
  <c r="C3984" i="10"/>
  <c r="C3985" i="10"/>
  <c r="C3986" i="10"/>
  <c r="C3987" i="10"/>
  <c r="C3988" i="10"/>
  <c r="C3989" i="10"/>
  <c r="C3990" i="10"/>
  <c r="C3991" i="10"/>
  <c r="C3992" i="10"/>
  <c r="C3993" i="10"/>
  <c r="C3994" i="10"/>
  <c r="C3995" i="10"/>
  <c r="C3996" i="10"/>
  <c r="C3997" i="10"/>
  <c r="C3998" i="10"/>
  <c r="C3999" i="10"/>
  <c r="C4000" i="10"/>
  <c r="C4001" i="10"/>
  <c r="C4002" i="10"/>
  <c r="C4003" i="10"/>
  <c r="C4004" i="10"/>
  <c r="C4005" i="10"/>
  <c r="C4006" i="10"/>
  <c r="C4007" i="10"/>
  <c r="C4008" i="10"/>
  <c r="C4009" i="10"/>
  <c r="C4010" i="10"/>
  <c r="C4011" i="10"/>
  <c r="C4012" i="10"/>
  <c r="C4013" i="10"/>
  <c r="C4014" i="10"/>
  <c r="C4015" i="10"/>
  <c r="C4016" i="10"/>
  <c r="C4017" i="10"/>
  <c r="C4018" i="10"/>
  <c r="C4019" i="10"/>
  <c r="C4020" i="10"/>
  <c r="C4021" i="10"/>
  <c r="C4022" i="10"/>
  <c r="C4023" i="10"/>
  <c r="C4024" i="10"/>
  <c r="C4025" i="10"/>
  <c r="C4026" i="10"/>
  <c r="C4027" i="10"/>
  <c r="C4028" i="10"/>
  <c r="C4029" i="10"/>
  <c r="C4030" i="10"/>
  <c r="C4031" i="10"/>
  <c r="C4032" i="10"/>
  <c r="C4033" i="10"/>
  <c r="C4034" i="10"/>
  <c r="C4035" i="10"/>
  <c r="C4036" i="10"/>
  <c r="C4037" i="10"/>
  <c r="C4038" i="10"/>
  <c r="C4039" i="10"/>
  <c r="C4040" i="10"/>
  <c r="C4041" i="10"/>
  <c r="C4042" i="10"/>
  <c r="C4043" i="10"/>
  <c r="C4044" i="10"/>
  <c r="C4045" i="10"/>
  <c r="C4046" i="10"/>
  <c r="C4047" i="10"/>
  <c r="C4048" i="10"/>
  <c r="C4049" i="10"/>
  <c r="C4050" i="10"/>
  <c r="C4051" i="10"/>
  <c r="C4052" i="10"/>
  <c r="C4053" i="10"/>
  <c r="C4054" i="10"/>
  <c r="C4055" i="10"/>
  <c r="C4056" i="10"/>
  <c r="C4057" i="10"/>
  <c r="C4058" i="10"/>
  <c r="C4059" i="10"/>
  <c r="C4060" i="10"/>
  <c r="C4061" i="10"/>
  <c r="C4062" i="10"/>
  <c r="C4063" i="10"/>
  <c r="C4064" i="10"/>
  <c r="C4065" i="10"/>
  <c r="C4066" i="10"/>
  <c r="C4067" i="10"/>
  <c r="C4068" i="10"/>
  <c r="C4069" i="10"/>
  <c r="C4070" i="10"/>
  <c r="C4071" i="10"/>
  <c r="C4072" i="10"/>
  <c r="C4073" i="10"/>
  <c r="C4074" i="10"/>
  <c r="C4075" i="10"/>
  <c r="C4076" i="10"/>
  <c r="C4077" i="10"/>
  <c r="C4078" i="10"/>
  <c r="C4079" i="10"/>
  <c r="C4080" i="10"/>
  <c r="C4081" i="10"/>
  <c r="C4082" i="10"/>
  <c r="C4083" i="10"/>
  <c r="C4084" i="10"/>
  <c r="C4085" i="10"/>
  <c r="C4086" i="10"/>
  <c r="C4087" i="10"/>
  <c r="C4088" i="10"/>
  <c r="C4089" i="10"/>
  <c r="C4090" i="10"/>
  <c r="C4091" i="10"/>
  <c r="C4092" i="10"/>
  <c r="C4093" i="10"/>
  <c r="C4094" i="10"/>
  <c r="C4095" i="10"/>
  <c r="C4096" i="10"/>
  <c r="C4097" i="10"/>
  <c r="C4098" i="10"/>
  <c r="C4099" i="10"/>
  <c r="C4100" i="10"/>
  <c r="C4101" i="10"/>
  <c r="C4102" i="10"/>
  <c r="C4103" i="10"/>
  <c r="C4104" i="10"/>
  <c r="C4105" i="10"/>
  <c r="C4106" i="10"/>
  <c r="C4107" i="10"/>
  <c r="C4108" i="10"/>
  <c r="C4109" i="10"/>
  <c r="C4110" i="10"/>
  <c r="C4111" i="10"/>
  <c r="C4112" i="10"/>
  <c r="C4113" i="10"/>
  <c r="C4114" i="10"/>
  <c r="C4115" i="10"/>
  <c r="C2" i="10"/>
  <c r="F2" i="10"/>
  <c r="F3" i="10"/>
  <c r="I3" i="10" s="1"/>
  <c r="F4" i="10"/>
  <c r="F5" i="10"/>
  <c r="F6" i="10"/>
  <c r="F7" i="10"/>
  <c r="I7" i="10" s="1"/>
  <c r="F8" i="10"/>
  <c r="F9" i="10"/>
  <c r="F10" i="10"/>
  <c r="F11" i="10"/>
  <c r="I11" i="10" s="1"/>
  <c r="F12" i="10"/>
  <c r="I12" i="10" s="1"/>
  <c r="F13" i="10"/>
  <c r="F14" i="10"/>
  <c r="F15" i="10"/>
  <c r="I15" i="10" s="1"/>
  <c r="F16" i="10"/>
  <c r="F17" i="10"/>
  <c r="F18" i="10"/>
  <c r="F19" i="10"/>
  <c r="I19" i="10" s="1"/>
  <c r="F20" i="10"/>
  <c r="F21" i="10"/>
  <c r="F22" i="10"/>
  <c r="F23" i="10"/>
  <c r="I23" i="10" s="1"/>
  <c r="F24" i="10"/>
  <c r="F25" i="10"/>
  <c r="F26" i="10"/>
  <c r="F27" i="10"/>
  <c r="I27" i="10" s="1"/>
  <c r="F28" i="10"/>
  <c r="I28" i="10" s="1"/>
  <c r="F29" i="10"/>
  <c r="F30" i="10"/>
  <c r="F31" i="10"/>
  <c r="I31" i="10" s="1"/>
  <c r="F32" i="10"/>
  <c r="F33" i="10"/>
  <c r="F34" i="10"/>
  <c r="F35" i="10"/>
  <c r="I35" i="10" s="1"/>
  <c r="F36" i="10"/>
  <c r="F37" i="10"/>
  <c r="F38" i="10"/>
  <c r="F39" i="10"/>
  <c r="I39" i="10" s="1"/>
  <c r="F40" i="10"/>
  <c r="F41" i="10"/>
  <c r="F42" i="10"/>
  <c r="F43" i="10"/>
  <c r="I43" i="10" s="1"/>
  <c r="F44" i="10"/>
  <c r="I44" i="10" s="1"/>
  <c r="F45" i="10"/>
  <c r="F46" i="10"/>
  <c r="F47" i="10"/>
  <c r="I47" i="10" s="1"/>
  <c r="F48" i="10"/>
  <c r="F49" i="10"/>
  <c r="F50" i="10"/>
  <c r="F51" i="10"/>
  <c r="I51" i="10" s="1"/>
  <c r="F52" i="10"/>
  <c r="F53" i="10"/>
  <c r="F54" i="10"/>
  <c r="F55" i="10"/>
  <c r="I55" i="10" s="1"/>
  <c r="F56" i="10"/>
  <c r="F57" i="10"/>
  <c r="F58" i="10"/>
  <c r="F59" i="10"/>
  <c r="I59" i="10" s="1"/>
  <c r="F60" i="10"/>
  <c r="I60" i="10" s="1"/>
  <c r="F61" i="10"/>
  <c r="F62" i="10"/>
  <c r="F63" i="10"/>
  <c r="I63" i="10" s="1"/>
  <c r="F64" i="10"/>
  <c r="F65" i="10"/>
  <c r="F66" i="10"/>
  <c r="F67" i="10"/>
  <c r="F68" i="10"/>
  <c r="F69" i="10"/>
  <c r="F70" i="10"/>
  <c r="F71" i="10"/>
  <c r="I71" i="10" s="1"/>
  <c r="F72" i="10"/>
  <c r="F73" i="10"/>
  <c r="F74" i="10"/>
  <c r="F75" i="10"/>
  <c r="I75" i="10" s="1"/>
  <c r="F76" i="10"/>
  <c r="I76" i="10" s="1"/>
  <c r="F77" i="10"/>
  <c r="F78" i="10"/>
  <c r="F79" i="10"/>
  <c r="I79" i="10" s="1"/>
  <c r="F80" i="10"/>
  <c r="F81" i="10"/>
  <c r="F82" i="10"/>
  <c r="F83" i="10"/>
  <c r="I83" i="10" s="1"/>
  <c r="F84" i="10"/>
  <c r="F85" i="10"/>
  <c r="F86" i="10"/>
  <c r="F87" i="10"/>
  <c r="I87" i="10" s="1"/>
  <c r="F88" i="10"/>
  <c r="F89" i="10"/>
  <c r="F90" i="10"/>
  <c r="F91" i="10"/>
  <c r="I91" i="10" s="1"/>
  <c r="F92" i="10"/>
  <c r="I92" i="10" s="1"/>
  <c r="F93" i="10"/>
  <c r="F94" i="10"/>
  <c r="F95" i="10"/>
  <c r="I95" i="10" s="1"/>
  <c r="F96" i="10"/>
  <c r="F97" i="10"/>
  <c r="F98" i="10"/>
  <c r="F99" i="10"/>
  <c r="I99" i="10" s="1"/>
  <c r="F100" i="10"/>
  <c r="F101" i="10"/>
  <c r="F102" i="10"/>
  <c r="F103" i="10"/>
  <c r="I103" i="10" s="1"/>
  <c r="F104" i="10"/>
  <c r="F105" i="10"/>
  <c r="F106" i="10"/>
  <c r="F107" i="10"/>
  <c r="I107" i="10" s="1"/>
  <c r="F108" i="10"/>
  <c r="I108" i="10" s="1"/>
  <c r="F109" i="10"/>
  <c r="F110" i="10"/>
  <c r="F111" i="10"/>
  <c r="I111" i="10" s="1"/>
  <c r="F112" i="10"/>
  <c r="F113" i="10"/>
  <c r="F114" i="10"/>
  <c r="F115" i="10"/>
  <c r="I115" i="10" s="1"/>
  <c r="F116" i="10"/>
  <c r="F117" i="10"/>
  <c r="F118" i="10"/>
  <c r="F119" i="10"/>
  <c r="I119" i="10" s="1"/>
  <c r="F120" i="10"/>
  <c r="F121" i="10"/>
  <c r="F122" i="10"/>
  <c r="F123" i="10"/>
  <c r="I123" i="10" s="1"/>
  <c r="F124" i="10"/>
  <c r="I124" i="10" s="1"/>
  <c r="F125" i="10"/>
  <c r="F126" i="10"/>
  <c r="F127" i="10"/>
  <c r="I127" i="10" s="1"/>
  <c r="F128" i="10"/>
  <c r="F129" i="10"/>
  <c r="F130" i="10"/>
  <c r="F131" i="10"/>
  <c r="I131" i="10" s="1"/>
  <c r="F132" i="10"/>
  <c r="F133" i="10"/>
  <c r="F134" i="10"/>
  <c r="F135" i="10"/>
  <c r="I135" i="10" s="1"/>
  <c r="F136" i="10"/>
  <c r="F137" i="10"/>
  <c r="F138" i="10"/>
  <c r="F139" i="10"/>
  <c r="I139" i="10" s="1"/>
  <c r="F140" i="10"/>
  <c r="I140" i="10" s="1"/>
  <c r="F141" i="10"/>
  <c r="F142" i="10"/>
  <c r="F143" i="10"/>
  <c r="I143" i="10" s="1"/>
  <c r="F144" i="10"/>
  <c r="F145" i="10"/>
  <c r="F146" i="10"/>
  <c r="F147" i="10"/>
  <c r="I147" i="10" s="1"/>
  <c r="F148" i="10"/>
  <c r="F149" i="10"/>
  <c r="F150" i="10"/>
  <c r="F151" i="10"/>
  <c r="I151" i="10" s="1"/>
  <c r="F152" i="10"/>
  <c r="F153" i="10"/>
  <c r="F154" i="10"/>
  <c r="F155" i="10"/>
  <c r="I155" i="10" s="1"/>
  <c r="F156" i="10"/>
  <c r="I156" i="10" s="1"/>
  <c r="F157" i="10"/>
  <c r="F158" i="10"/>
  <c r="F159" i="10"/>
  <c r="I159" i="10" s="1"/>
  <c r="F160" i="10"/>
  <c r="F161" i="10"/>
  <c r="F162" i="10"/>
  <c r="F163" i="10"/>
  <c r="I163" i="10" s="1"/>
  <c r="F164" i="10"/>
  <c r="F165" i="10"/>
  <c r="F166" i="10"/>
  <c r="F167" i="10"/>
  <c r="I167" i="10" s="1"/>
  <c r="F168" i="10"/>
  <c r="F169" i="10"/>
  <c r="F170" i="10"/>
  <c r="F171" i="10"/>
  <c r="I171" i="10" s="1"/>
  <c r="F172" i="10"/>
  <c r="I172" i="10" s="1"/>
  <c r="F173" i="10"/>
  <c r="F174" i="10"/>
  <c r="F175" i="10"/>
  <c r="I175" i="10" s="1"/>
  <c r="F176" i="10"/>
  <c r="F177" i="10"/>
  <c r="F178" i="10"/>
  <c r="F179" i="10"/>
  <c r="I179" i="10" s="1"/>
  <c r="F180" i="10"/>
  <c r="F181" i="10"/>
  <c r="F182" i="10"/>
  <c r="F183" i="10"/>
  <c r="I183" i="10" s="1"/>
  <c r="F184" i="10"/>
  <c r="F185" i="10"/>
  <c r="F186" i="10"/>
  <c r="F187" i="10"/>
  <c r="I187" i="10" s="1"/>
  <c r="F188" i="10"/>
  <c r="I188" i="10" s="1"/>
  <c r="F189" i="10"/>
  <c r="F190" i="10"/>
  <c r="F191" i="10"/>
  <c r="I191" i="10" s="1"/>
  <c r="F192" i="10"/>
  <c r="F193" i="10"/>
  <c r="F194" i="10"/>
  <c r="F195" i="10"/>
  <c r="I195" i="10" s="1"/>
  <c r="F196" i="10"/>
  <c r="F197" i="10"/>
  <c r="F198" i="10"/>
  <c r="F199" i="10"/>
  <c r="I199" i="10" s="1"/>
  <c r="F200" i="10"/>
  <c r="F201" i="10"/>
  <c r="F202" i="10"/>
  <c r="F203" i="10"/>
  <c r="I203" i="10" s="1"/>
  <c r="F204" i="10"/>
  <c r="I204" i="10" s="1"/>
  <c r="F205" i="10"/>
  <c r="F206" i="10"/>
  <c r="F207" i="10"/>
  <c r="I207" i="10" s="1"/>
  <c r="F208" i="10"/>
  <c r="F209" i="10"/>
  <c r="F210" i="10"/>
  <c r="F211" i="10"/>
  <c r="I211" i="10" s="1"/>
  <c r="F212" i="10"/>
  <c r="F213" i="10"/>
  <c r="F214" i="10"/>
  <c r="F215" i="10"/>
  <c r="I215" i="10" s="1"/>
  <c r="F216" i="10"/>
  <c r="F217" i="10"/>
  <c r="F218" i="10"/>
  <c r="F219" i="10"/>
  <c r="I219" i="10" s="1"/>
  <c r="F220" i="10"/>
  <c r="I220" i="10" s="1"/>
  <c r="F221" i="10"/>
  <c r="F222" i="10"/>
  <c r="F223" i="10"/>
  <c r="I223" i="10" s="1"/>
  <c r="F224" i="10"/>
  <c r="F225" i="10"/>
  <c r="F226" i="10"/>
  <c r="F227" i="10"/>
  <c r="I227" i="10" s="1"/>
  <c r="F228" i="10"/>
  <c r="F229" i="10"/>
  <c r="F230" i="10"/>
  <c r="F231" i="10"/>
  <c r="I231" i="10" s="1"/>
  <c r="F232" i="10"/>
  <c r="F233" i="10"/>
  <c r="F234" i="10"/>
  <c r="F235" i="10"/>
  <c r="I235" i="10" s="1"/>
  <c r="F236" i="10"/>
  <c r="I236" i="10" s="1"/>
  <c r="F237" i="10"/>
  <c r="F238" i="10"/>
  <c r="F239" i="10"/>
  <c r="I239" i="10" s="1"/>
  <c r="F240" i="10"/>
  <c r="F241" i="10"/>
  <c r="F242" i="10"/>
  <c r="F243" i="10"/>
  <c r="I243" i="10" s="1"/>
  <c r="F244" i="10"/>
  <c r="F245" i="10"/>
  <c r="F246" i="10"/>
  <c r="F247" i="10"/>
  <c r="I247" i="10" s="1"/>
  <c r="F248" i="10"/>
  <c r="F249" i="10"/>
  <c r="F250" i="10"/>
  <c r="F251" i="10"/>
  <c r="I251" i="10" s="1"/>
  <c r="F252" i="10"/>
  <c r="I252" i="10" s="1"/>
  <c r="F253" i="10"/>
  <c r="F254" i="10"/>
  <c r="F255" i="10"/>
  <c r="I255" i="10" s="1"/>
  <c r="F256" i="10"/>
  <c r="F257" i="10"/>
  <c r="F258" i="10"/>
  <c r="F259" i="10"/>
  <c r="I259" i="10" s="1"/>
  <c r="F260" i="10"/>
  <c r="F261" i="10"/>
  <c r="F262" i="10"/>
  <c r="F263" i="10"/>
  <c r="I263" i="10" s="1"/>
  <c r="F264" i="10"/>
  <c r="F265" i="10"/>
  <c r="F266" i="10"/>
  <c r="F267" i="10"/>
  <c r="I267" i="10" s="1"/>
  <c r="F268" i="10"/>
  <c r="I268" i="10" s="1"/>
  <c r="F269" i="10"/>
  <c r="F270" i="10"/>
  <c r="F271" i="10"/>
  <c r="I271" i="10" s="1"/>
  <c r="F272" i="10"/>
  <c r="F273" i="10"/>
  <c r="F274" i="10"/>
  <c r="F275" i="10"/>
  <c r="I275" i="10" s="1"/>
  <c r="F276" i="10"/>
  <c r="F277" i="10"/>
  <c r="F278" i="10"/>
  <c r="F279" i="10"/>
  <c r="I279" i="10" s="1"/>
  <c r="F280" i="10"/>
  <c r="F281" i="10"/>
  <c r="F282" i="10"/>
  <c r="F283" i="10"/>
  <c r="I283" i="10" s="1"/>
  <c r="F284" i="10"/>
  <c r="I284" i="10" s="1"/>
  <c r="F285" i="10"/>
  <c r="F286" i="10"/>
  <c r="F287" i="10"/>
  <c r="I287" i="10" s="1"/>
  <c r="F288" i="10"/>
  <c r="F289" i="10"/>
  <c r="F290" i="10"/>
  <c r="F291" i="10"/>
  <c r="I291" i="10" s="1"/>
  <c r="F292" i="10"/>
  <c r="F293" i="10"/>
  <c r="F294" i="10"/>
  <c r="F295" i="10"/>
  <c r="I295" i="10" s="1"/>
  <c r="F296" i="10"/>
  <c r="F297" i="10"/>
  <c r="F298" i="10"/>
  <c r="F299" i="10"/>
  <c r="I299" i="10" s="1"/>
  <c r="F300" i="10"/>
  <c r="I300" i="10" s="1"/>
  <c r="F301" i="10"/>
  <c r="F302" i="10"/>
  <c r="F303" i="10"/>
  <c r="I303" i="10" s="1"/>
  <c r="F304" i="10"/>
  <c r="F305" i="10"/>
  <c r="F306" i="10"/>
  <c r="F307" i="10"/>
  <c r="I307" i="10" s="1"/>
  <c r="F308" i="10"/>
  <c r="F309" i="10"/>
  <c r="F310" i="10"/>
  <c r="F311" i="10"/>
  <c r="I311" i="10" s="1"/>
  <c r="F312" i="10"/>
  <c r="F313" i="10"/>
  <c r="F314" i="10"/>
  <c r="F315" i="10"/>
  <c r="I315" i="10" s="1"/>
  <c r="F316" i="10"/>
  <c r="I316" i="10" s="1"/>
  <c r="F317" i="10"/>
  <c r="F318" i="10"/>
  <c r="F319" i="10"/>
  <c r="I319" i="10" s="1"/>
  <c r="F320" i="10"/>
  <c r="F321" i="10"/>
  <c r="F322" i="10"/>
  <c r="F323" i="10"/>
  <c r="I323" i="10" s="1"/>
  <c r="F324" i="10"/>
  <c r="F325" i="10"/>
  <c r="F326" i="10"/>
  <c r="F327" i="10"/>
  <c r="I327" i="10" s="1"/>
  <c r="F328" i="10"/>
  <c r="F329" i="10"/>
  <c r="F330" i="10"/>
  <c r="F331" i="10"/>
  <c r="I331" i="10" s="1"/>
  <c r="F332" i="10"/>
  <c r="I332" i="10" s="1"/>
  <c r="F333" i="10"/>
  <c r="F334" i="10"/>
  <c r="F335" i="10"/>
  <c r="I335" i="10" s="1"/>
  <c r="F336" i="10"/>
  <c r="F337" i="10"/>
  <c r="F338" i="10"/>
  <c r="F339" i="10"/>
  <c r="I339" i="10" s="1"/>
  <c r="F340" i="10"/>
  <c r="F341" i="10"/>
  <c r="F342" i="10"/>
  <c r="F343" i="10"/>
  <c r="I343" i="10" s="1"/>
  <c r="F344" i="10"/>
  <c r="F345" i="10"/>
  <c r="F346" i="10"/>
  <c r="F347" i="10"/>
  <c r="I347" i="10" s="1"/>
  <c r="F348" i="10"/>
  <c r="I348" i="10" s="1"/>
  <c r="F349" i="10"/>
  <c r="F350" i="10"/>
  <c r="F351" i="10"/>
  <c r="I351" i="10" s="1"/>
  <c r="F352" i="10"/>
  <c r="F353" i="10"/>
  <c r="F354" i="10"/>
  <c r="F355" i="10"/>
  <c r="F356" i="10"/>
  <c r="F357" i="10"/>
  <c r="F358" i="10"/>
  <c r="F359" i="10"/>
  <c r="I359" i="10" s="1"/>
  <c r="F360" i="10"/>
  <c r="F361" i="10"/>
  <c r="F362" i="10"/>
  <c r="F363" i="10"/>
  <c r="I363" i="10" s="1"/>
  <c r="F364" i="10"/>
  <c r="I364" i="10" s="1"/>
  <c r="F365" i="10"/>
  <c r="F366" i="10"/>
  <c r="F367" i="10"/>
  <c r="I367" i="10" s="1"/>
  <c r="F368" i="10"/>
  <c r="F369" i="10"/>
  <c r="F370" i="10"/>
  <c r="F371" i="10"/>
  <c r="I371" i="10" s="1"/>
  <c r="F372" i="10"/>
  <c r="F373" i="10"/>
  <c r="F374" i="10"/>
  <c r="F375" i="10"/>
  <c r="I375" i="10" s="1"/>
  <c r="F376" i="10"/>
  <c r="F377" i="10"/>
  <c r="F378" i="10"/>
  <c r="F379" i="10"/>
  <c r="I379" i="10" s="1"/>
  <c r="F380" i="10"/>
  <c r="I380" i="10" s="1"/>
  <c r="F381" i="10"/>
  <c r="F382" i="10"/>
  <c r="F383" i="10"/>
  <c r="I383" i="10" s="1"/>
  <c r="F384" i="10"/>
  <c r="F385" i="10"/>
  <c r="F386" i="10"/>
  <c r="F387" i="10"/>
  <c r="I387" i="10" s="1"/>
  <c r="F388" i="10"/>
  <c r="F389" i="10"/>
  <c r="F390" i="10"/>
  <c r="F391" i="10"/>
  <c r="I391" i="10" s="1"/>
  <c r="F392" i="10"/>
  <c r="F393" i="10"/>
  <c r="F394" i="10"/>
  <c r="F395" i="10"/>
  <c r="I395" i="10" s="1"/>
  <c r="F396" i="10"/>
  <c r="I396" i="10" s="1"/>
  <c r="F397" i="10"/>
  <c r="F398" i="10"/>
  <c r="F399" i="10"/>
  <c r="I399" i="10" s="1"/>
  <c r="F400" i="10"/>
  <c r="F401" i="10"/>
  <c r="F402" i="10"/>
  <c r="F403" i="10"/>
  <c r="I403" i="10" s="1"/>
  <c r="F404" i="10"/>
  <c r="F405" i="10"/>
  <c r="F406" i="10"/>
  <c r="F407" i="10"/>
  <c r="I407" i="10" s="1"/>
  <c r="F408" i="10"/>
  <c r="F409" i="10"/>
  <c r="F410" i="10"/>
  <c r="F411" i="10"/>
  <c r="I411" i="10" s="1"/>
  <c r="F412" i="10"/>
  <c r="I412" i="10" s="1"/>
  <c r="F413" i="10"/>
  <c r="F414" i="10"/>
  <c r="F415" i="10"/>
  <c r="I415" i="10" s="1"/>
  <c r="F416" i="10"/>
  <c r="F417" i="10"/>
  <c r="F418" i="10"/>
  <c r="F419" i="10"/>
  <c r="I419" i="10" s="1"/>
  <c r="F420" i="10"/>
  <c r="F421" i="10"/>
  <c r="F422" i="10"/>
  <c r="F423" i="10"/>
  <c r="I423" i="10" s="1"/>
  <c r="F424" i="10"/>
  <c r="F425" i="10"/>
  <c r="F426" i="10"/>
  <c r="F427" i="10"/>
  <c r="I427" i="10" s="1"/>
  <c r="F428" i="10"/>
  <c r="I428" i="10" s="1"/>
  <c r="F429" i="10"/>
  <c r="F430" i="10"/>
  <c r="F431" i="10"/>
  <c r="I431" i="10" s="1"/>
  <c r="F432" i="10"/>
  <c r="F433" i="10"/>
  <c r="F434" i="10"/>
  <c r="F435" i="10"/>
  <c r="I435" i="10" s="1"/>
  <c r="F436" i="10"/>
  <c r="F437" i="10"/>
  <c r="F438" i="10"/>
  <c r="F439" i="10"/>
  <c r="I439" i="10" s="1"/>
  <c r="F440" i="10"/>
  <c r="F441" i="10"/>
  <c r="F442" i="10"/>
  <c r="F443" i="10"/>
  <c r="I443" i="10" s="1"/>
  <c r="F444" i="10"/>
  <c r="F445" i="10"/>
  <c r="F446" i="10"/>
  <c r="F447" i="10"/>
  <c r="I447" i="10" s="1"/>
  <c r="F448" i="10"/>
  <c r="F449" i="10"/>
  <c r="F450" i="10"/>
  <c r="F451" i="10"/>
  <c r="I451" i="10" s="1"/>
  <c r="F452" i="10"/>
  <c r="F453" i="10"/>
  <c r="F454" i="10"/>
  <c r="F455" i="10"/>
  <c r="I455" i="10" s="1"/>
  <c r="F456" i="10"/>
  <c r="F457" i="10"/>
  <c r="F458" i="10"/>
  <c r="F459" i="10"/>
  <c r="I459" i="10" s="1"/>
  <c r="F460" i="10"/>
  <c r="F461" i="10"/>
  <c r="F462" i="10"/>
  <c r="F463" i="10"/>
  <c r="I463" i="10" s="1"/>
  <c r="F464" i="10"/>
  <c r="F465" i="10"/>
  <c r="F466" i="10"/>
  <c r="F467" i="10"/>
  <c r="I467" i="10" s="1"/>
  <c r="F468" i="10"/>
  <c r="F469" i="10"/>
  <c r="F470" i="10"/>
  <c r="F471" i="10"/>
  <c r="I471" i="10" s="1"/>
  <c r="F472" i="10"/>
  <c r="F473" i="10"/>
  <c r="F474" i="10"/>
  <c r="F475" i="10"/>
  <c r="I475" i="10" s="1"/>
  <c r="F476" i="10"/>
  <c r="F477" i="10"/>
  <c r="F478" i="10"/>
  <c r="F479" i="10"/>
  <c r="I479" i="10" s="1"/>
  <c r="F480" i="10"/>
  <c r="F481" i="10"/>
  <c r="F482" i="10"/>
  <c r="F483" i="10"/>
  <c r="I483" i="10" s="1"/>
  <c r="F484" i="10"/>
  <c r="F485" i="10"/>
  <c r="F486" i="10"/>
  <c r="F487" i="10"/>
  <c r="I487" i="10" s="1"/>
  <c r="F488" i="10"/>
  <c r="F489" i="10"/>
  <c r="F490" i="10"/>
  <c r="F491" i="10"/>
  <c r="I491" i="10" s="1"/>
  <c r="F492" i="10"/>
  <c r="F493" i="10"/>
  <c r="F494" i="10"/>
  <c r="F495" i="10"/>
  <c r="I495" i="10" s="1"/>
  <c r="F496" i="10"/>
  <c r="F497" i="10"/>
  <c r="F498" i="10"/>
  <c r="F499" i="10"/>
  <c r="I499" i="10" s="1"/>
  <c r="F500" i="10"/>
  <c r="F501" i="10"/>
  <c r="F502" i="10"/>
  <c r="F503" i="10"/>
  <c r="I503" i="10" s="1"/>
  <c r="F504" i="10"/>
  <c r="F505" i="10"/>
  <c r="F506" i="10"/>
  <c r="F507" i="10"/>
  <c r="I507" i="10" s="1"/>
  <c r="F508" i="10"/>
  <c r="F509" i="10"/>
  <c r="F510" i="10"/>
  <c r="F511" i="10"/>
  <c r="I511" i="10" s="1"/>
  <c r="F512" i="10"/>
  <c r="F513" i="10"/>
  <c r="F514" i="10"/>
  <c r="F515" i="10"/>
  <c r="I515" i="10" s="1"/>
  <c r="F516" i="10"/>
  <c r="F517" i="10"/>
  <c r="F518" i="10"/>
  <c r="F519" i="10"/>
  <c r="I519" i="10" s="1"/>
  <c r="F520" i="10"/>
  <c r="F521" i="10"/>
  <c r="F522" i="10"/>
  <c r="F523" i="10"/>
  <c r="I523" i="10" s="1"/>
  <c r="F524" i="10"/>
  <c r="F525" i="10"/>
  <c r="F526" i="10"/>
  <c r="F527" i="10"/>
  <c r="I527" i="10" s="1"/>
  <c r="F528" i="10"/>
  <c r="F529" i="10"/>
  <c r="F530" i="10"/>
  <c r="F531" i="10"/>
  <c r="I531" i="10" s="1"/>
  <c r="F532" i="10"/>
  <c r="F533" i="10"/>
  <c r="F534" i="10"/>
  <c r="F535" i="10"/>
  <c r="I535" i="10" s="1"/>
  <c r="F536" i="10"/>
  <c r="F537" i="10"/>
  <c r="F538" i="10"/>
  <c r="F539" i="10"/>
  <c r="I539" i="10" s="1"/>
  <c r="F540" i="10"/>
  <c r="F541" i="10"/>
  <c r="F542" i="10"/>
  <c r="F543" i="10"/>
  <c r="I543" i="10" s="1"/>
  <c r="F544" i="10"/>
  <c r="F545" i="10"/>
  <c r="F546" i="10"/>
  <c r="F547" i="10"/>
  <c r="I547" i="10" s="1"/>
  <c r="F548" i="10"/>
  <c r="F549" i="10"/>
  <c r="F550" i="10"/>
  <c r="F551" i="10"/>
  <c r="I551" i="10" s="1"/>
  <c r="F552" i="10"/>
  <c r="F553" i="10"/>
  <c r="F554" i="10"/>
  <c r="F555" i="10"/>
  <c r="I555" i="10" s="1"/>
  <c r="F556" i="10"/>
  <c r="F557" i="10"/>
  <c r="F558" i="10"/>
  <c r="F559" i="10"/>
  <c r="I559" i="10" s="1"/>
  <c r="F560" i="10"/>
  <c r="F561" i="10"/>
  <c r="F562" i="10"/>
  <c r="F563" i="10"/>
  <c r="I563" i="10" s="1"/>
  <c r="F564" i="10"/>
  <c r="F565" i="10"/>
  <c r="F566" i="10"/>
  <c r="F567" i="10"/>
  <c r="I567" i="10" s="1"/>
  <c r="F568" i="10"/>
  <c r="F569" i="10"/>
  <c r="F570" i="10"/>
  <c r="F571" i="10"/>
  <c r="I571" i="10" s="1"/>
  <c r="F572" i="10"/>
  <c r="F573" i="10"/>
  <c r="F574" i="10"/>
  <c r="F575" i="10"/>
  <c r="I575" i="10" s="1"/>
  <c r="F576" i="10"/>
  <c r="F577" i="10"/>
  <c r="F578" i="10"/>
  <c r="F579" i="10"/>
  <c r="I579" i="10" s="1"/>
  <c r="F580" i="10"/>
  <c r="F581" i="10"/>
  <c r="F582" i="10"/>
  <c r="F583" i="10"/>
  <c r="I583" i="10" s="1"/>
  <c r="F584" i="10"/>
  <c r="F585" i="10"/>
  <c r="F586" i="10"/>
  <c r="F587" i="10"/>
  <c r="I587" i="10" s="1"/>
  <c r="F588" i="10"/>
  <c r="F589" i="10"/>
  <c r="F590" i="10"/>
  <c r="F591" i="10"/>
  <c r="I591" i="10" s="1"/>
  <c r="F592" i="10"/>
  <c r="F593" i="10"/>
  <c r="F594" i="10"/>
  <c r="F595" i="10"/>
  <c r="I595" i="10" s="1"/>
  <c r="F596" i="10"/>
  <c r="F597" i="10"/>
  <c r="F598" i="10"/>
  <c r="F599" i="10"/>
  <c r="I599" i="10" s="1"/>
  <c r="F600" i="10"/>
  <c r="F601" i="10"/>
  <c r="F602" i="10"/>
  <c r="F603" i="10"/>
  <c r="I603" i="10" s="1"/>
  <c r="F604" i="10"/>
  <c r="F605" i="10"/>
  <c r="F606" i="10"/>
  <c r="F607" i="10"/>
  <c r="I607" i="10" s="1"/>
  <c r="F608" i="10"/>
  <c r="F609" i="10"/>
  <c r="F610" i="10"/>
  <c r="F611" i="10"/>
  <c r="I611" i="10" s="1"/>
  <c r="F612" i="10"/>
  <c r="F613" i="10"/>
  <c r="F614" i="10"/>
  <c r="F615" i="10"/>
  <c r="I615" i="10" s="1"/>
  <c r="F616" i="10"/>
  <c r="F617" i="10"/>
  <c r="F618" i="10"/>
  <c r="F619" i="10"/>
  <c r="I619" i="10" s="1"/>
  <c r="F620" i="10"/>
  <c r="F621" i="10"/>
  <c r="F622" i="10"/>
  <c r="F623" i="10"/>
  <c r="I623" i="10" s="1"/>
  <c r="F624" i="10"/>
  <c r="F625" i="10"/>
  <c r="F626" i="10"/>
  <c r="F627" i="10"/>
  <c r="I627" i="10" s="1"/>
  <c r="F628" i="10"/>
  <c r="F629" i="10"/>
  <c r="F630" i="10"/>
  <c r="F631" i="10"/>
  <c r="I631" i="10" s="1"/>
  <c r="F632" i="10"/>
  <c r="F633" i="10"/>
  <c r="F634" i="10"/>
  <c r="F635" i="10"/>
  <c r="I635" i="10" s="1"/>
  <c r="F636" i="10"/>
  <c r="F637" i="10"/>
  <c r="F638" i="10"/>
  <c r="F639" i="10"/>
  <c r="I639" i="10" s="1"/>
  <c r="F640" i="10"/>
  <c r="F641" i="10"/>
  <c r="F642" i="10"/>
  <c r="F643" i="10"/>
  <c r="I643" i="10" s="1"/>
  <c r="F644" i="10"/>
  <c r="F645" i="10"/>
  <c r="F646" i="10"/>
  <c r="F647" i="10"/>
  <c r="I647" i="10" s="1"/>
  <c r="F648" i="10"/>
  <c r="F649" i="10"/>
  <c r="F650" i="10"/>
  <c r="F651" i="10"/>
  <c r="I651" i="10" s="1"/>
  <c r="F652" i="10"/>
  <c r="F653" i="10"/>
  <c r="F654" i="10"/>
  <c r="F655" i="10"/>
  <c r="I655" i="10" s="1"/>
  <c r="F656" i="10"/>
  <c r="F657" i="10"/>
  <c r="F658" i="10"/>
  <c r="F659" i="10"/>
  <c r="I659" i="10" s="1"/>
  <c r="F660" i="10"/>
  <c r="F661" i="10"/>
  <c r="F662" i="10"/>
  <c r="F663" i="10"/>
  <c r="I663" i="10" s="1"/>
  <c r="F664" i="10"/>
  <c r="F665" i="10"/>
  <c r="F666" i="10"/>
  <c r="F667" i="10"/>
  <c r="I667" i="10" s="1"/>
  <c r="F668" i="10"/>
  <c r="F669" i="10"/>
  <c r="F670" i="10"/>
  <c r="F671" i="10"/>
  <c r="I671" i="10" s="1"/>
  <c r="F672" i="10"/>
  <c r="F673" i="10"/>
  <c r="F674" i="10"/>
  <c r="F675" i="10"/>
  <c r="I675" i="10" s="1"/>
  <c r="F676" i="10"/>
  <c r="F677" i="10"/>
  <c r="F678" i="10"/>
  <c r="F679" i="10"/>
  <c r="I679" i="10" s="1"/>
  <c r="F680" i="10"/>
  <c r="F681" i="10"/>
  <c r="F682" i="10"/>
  <c r="F683" i="10"/>
  <c r="I683" i="10" s="1"/>
  <c r="F684" i="10"/>
  <c r="F685" i="10"/>
  <c r="F686" i="10"/>
  <c r="F687" i="10"/>
  <c r="I687" i="10" s="1"/>
  <c r="F688" i="10"/>
  <c r="F689" i="10"/>
  <c r="F690" i="10"/>
  <c r="F691" i="10"/>
  <c r="I691" i="10" s="1"/>
  <c r="F692" i="10"/>
  <c r="F693" i="10"/>
  <c r="F694" i="10"/>
  <c r="F695" i="10"/>
  <c r="F696" i="10"/>
  <c r="F697" i="10"/>
  <c r="F698" i="10"/>
  <c r="F699" i="10"/>
  <c r="I699" i="10" s="1"/>
  <c r="F700" i="10"/>
  <c r="F701" i="10"/>
  <c r="F702" i="10"/>
  <c r="F703" i="10"/>
  <c r="I703" i="10" s="1"/>
  <c r="F704" i="10"/>
  <c r="F705" i="10"/>
  <c r="F706" i="10"/>
  <c r="F707" i="10"/>
  <c r="I707" i="10" s="1"/>
  <c r="F708" i="10"/>
  <c r="F709" i="10"/>
  <c r="F710" i="10"/>
  <c r="F711" i="10"/>
  <c r="I711" i="10" s="1"/>
  <c r="F712" i="10"/>
  <c r="F713" i="10"/>
  <c r="F714" i="10"/>
  <c r="F715" i="10"/>
  <c r="I715" i="10" s="1"/>
  <c r="F716" i="10"/>
  <c r="F717" i="10"/>
  <c r="F718" i="10"/>
  <c r="F719" i="10"/>
  <c r="I719" i="10" s="1"/>
  <c r="F720" i="10"/>
  <c r="F721" i="10"/>
  <c r="F722" i="10"/>
  <c r="F723" i="10"/>
  <c r="I723" i="10" s="1"/>
  <c r="F724" i="10"/>
  <c r="F725" i="10"/>
  <c r="F726" i="10"/>
  <c r="F727" i="10"/>
  <c r="I727" i="10" s="1"/>
  <c r="F728" i="10"/>
  <c r="F729" i="10"/>
  <c r="F730" i="10"/>
  <c r="F731" i="10"/>
  <c r="I731" i="10" s="1"/>
  <c r="F732" i="10"/>
  <c r="F733" i="10"/>
  <c r="F734" i="10"/>
  <c r="F735" i="10"/>
  <c r="I735" i="10" s="1"/>
  <c r="F736" i="10"/>
  <c r="F737" i="10"/>
  <c r="F738" i="10"/>
  <c r="F739" i="10"/>
  <c r="I739" i="10" s="1"/>
  <c r="F740" i="10"/>
  <c r="F741" i="10"/>
  <c r="F742" i="10"/>
  <c r="F743" i="10"/>
  <c r="I743" i="10" s="1"/>
  <c r="F744" i="10"/>
  <c r="F745" i="10"/>
  <c r="F746" i="10"/>
  <c r="F747" i="10"/>
  <c r="I747" i="10" s="1"/>
  <c r="F748" i="10"/>
  <c r="F749" i="10"/>
  <c r="F750" i="10"/>
  <c r="F751" i="10"/>
  <c r="I751" i="10" s="1"/>
  <c r="F752" i="10"/>
  <c r="F753" i="10"/>
  <c r="F754" i="10"/>
  <c r="F755" i="10"/>
  <c r="I755" i="10" s="1"/>
  <c r="F756" i="10"/>
  <c r="F757" i="10"/>
  <c r="F758" i="10"/>
  <c r="F759" i="10"/>
  <c r="I759" i="10" s="1"/>
  <c r="F760" i="10"/>
  <c r="F761" i="10"/>
  <c r="F762" i="10"/>
  <c r="F763" i="10"/>
  <c r="I763" i="10" s="1"/>
  <c r="F764" i="10"/>
  <c r="F765" i="10"/>
  <c r="F766" i="10"/>
  <c r="F767" i="10"/>
  <c r="I767" i="10" s="1"/>
  <c r="F768" i="10"/>
  <c r="F769" i="10"/>
  <c r="F770" i="10"/>
  <c r="F771" i="10"/>
  <c r="I771" i="10" s="1"/>
  <c r="F772" i="10"/>
  <c r="F773" i="10"/>
  <c r="F774" i="10"/>
  <c r="F775" i="10"/>
  <c r="I775" i="10" s="1"/>
  <c r="F776" i="10"/>
  <c r="F777" i="10"/>
  <c r="F778" i="10"/>
  <c r="F779" i="10"/>
  <c r="I779" i="10" s="1"/>
  <c r="F780" i="10"/>
  <c r="F781" i="10"/>
  <c r="F782" i="10"/>
  <c r="F783" i="10"/>
  <c r="I783" i="10" s="1"/>
  <c r="F784" i="10"/>
  <c r="F785" i="10"/>
  <c r="F786" i="10"/>
  <c r="F787" i="10"/>
  <c r="I787" i="10" s="1"/>
  <c r="F788" i="10"/>
  <c r="F789" i="10"/>
  <c r="F790" i="10"/>
  <c r="F791" i="10"/>
  <c r="I791" i="10" s="1"/>
  <c r="F792" i="10"/>
  <c r="F793" i="10"/>
  <c r="F794" i="10"/>
  <c r="F795" i="10"/>
  <c r="I795" i="10" s="1"/>
  <c r="F796" i="10"/>
  <c r="F797" i="10"/>
  <c r="F798" i="10"/>
  <c r="F799" i="10"/>
  <c r="I799" i="10" s="1"/>
  <c r="F800" i="10"/>
  <c r="F801" i="10"/>
  <c r="F802" i="10"/>
  <c r="F803" i="10"/>
  <c r="I803" i="10" s="1"/>
  <c r="F804" i="10"/>
  <c r="F805" i="10"/>
  <c r="F806" i="10"/>
  <c r="F807" i="10"/>
  <c r="I807" i="10" s="1"/>
  <c r="F808" i="10"/>
  <c r="F809" i="10"/>
  <c r="F810" i="10"/>
  <c r="F811" i="10"/>
  <c r="I811" i="10" s="1"/>
  <c r="F812" i="10"/>
  <c r="F813" i="10"/>
  <c r="F814" i="10"/>
  <c r="F815" i="10"/>
  <c r="I815" i="10" s="1"/>
  <c r="F816" i="10"/>
  <c r="F817" i="10"/>
  <c r="F818" i="10"/>
  <c r="F819" i="10"/>
  <c r="I819" i="10" s="1"/>
  <c r="F820" i="10"/>
  <c r="F821" i="10"/>
  <c r="F822" i="10"/>
  <c r="F823" i="10"/>
  <c r="I823" i="10" s="1"/>
  <c r="F824" i="10"/>
  <c r="F825" i="10"/>
  <c r="F826" i="10"/>
  <c r="F827" i="10"/>
  <c r="I827" i="10" s="1"/>
  <c r="F828" i="10"/>
  <c r="F829" i="10"/>
  <c r="F830" i="10"/>
  <c r="F831" i="10"/>
  <c r="I831" i="10" s="1"/>
  <c r="F832" i="10"/>
  <c r="F833" i="10"/>
  <c r="F834" i="10"/>
  <c r="F835" i="10"/>
  <c r="I835" i="10" s="1"/>
  <c r="F836" i="10"/>
  <c r="F837" i="10"/>
  <c r="F838" i="10"/>
  <c r="F839" i="10"/>
  <c r="I839" i="10" s="1"/>
  <c r="F840" i="10"/>
  <c r="F841" i="10"/>
  <c r="F842" i="10"/>
  <c r="F843" i="10"/>
  <c r="I843" i="10" s="1"/>
  <c r="F844" i="10"/>
  <c r="F845" i="10"/>
  <c r="F846" i="10"/>
  <c r="F847" i="10"/>
  <c r="I847" i="10" s="1"/>
  <c r="F848" i="10"/>
  <c r="F849" i="10"/>
  <c r="F850" i="10"/>
  <c r="F851" i="10"/>
  <c r="I851" i="10" s="1"/>
  <c r="F852" i="10"/>
  <c r="F853" i="10"/>
  <c r="F854" i="10"/>
  <c r="F855" i="10"/>
  <c r="I855" i="10" s="1"/>
  <c r="F856" i="10"/>
  <c r="F857" i="10"/>
  <c r="F858" i="10"/>
  <c r="F859" i="10"/>
  <c r="I859" i="10" s="1"/>
  <c r="F860" i="10"/>
  <c r="F861" i="10"/>
  <c r="F862" i="10"/>
  <c r="F863" i="10"/>
  <c r="I863" i="10" s="1"/>
  <c r="F864" i="10"/>
  <c r="F865" i="10"/>
  <c r="F866" i="10"/>
  <c r="F867" i="10"/>
  <c r="I867" i="10" s="1"/>
  <c r="F868" i="10"/>
  <c r="F869" i="10"/>
  <c r="F870" i="10"/>
  <c r="F871" i="10"/>
  <c r="I871" i="10" s="1"/>
  <c r="F872" i="10"/>
  <c r="F873" i="10"/>
  <c r="F874" i="10"/>
  <c r="F875" i="10"/>
  <c r="I875" i="10" s="1"/>
  <c r="F876" i="10"/>
  <c r="F877" i="10"/>
  <c r="F878" i="10"/>
  <c r="F879" i="10"/>
  <c r="I879" i="10" s="1"/>
  <c r="F880" i="10"/>
  <c r="F881" i="10"/>
  <c r="F882" i="10"/>
  <c r="F883" i="10"/>
  <c r="I883" i="10" s="1"/>
  <c r="F884" i="10"/>
  <c r="F885" i="10"/>
  <c r="F886" i="10"/>
  <c r="F887" i="10"/>
  <c r="I887" i="10" s="1"/>
  <c r="F888" i="10"/>
  <c r="F889" i="10"/>
  <c r="F890" i="10"/>
  <c r="F891" i="10"/>
  <c r="I891" i="10" s="1"/>
  <c r="F892" i="10"/>
  <c r="F893" i="10"/>
  <c r="F894" i="10"/>
  <c r="F895" i="10"/>
  <c r="I895" i="10" s="1"/>
  <c r="F896" i="10"/>
  <c r="F897" i="10"/>
  <c r="F898" i="10"/>
  <c r="F899" i="10"/>
  <c r="I899" i="10" s="1"/>
  <c r="F900" i="10"/>
  <c r="F901" i="10"/>
  <c r="F902" i="10"/>
  <c r="F903" i="10"/>
  <c r="I903" i="10" s="1"/>
  <c r="F904" i="10"/>
  <c r="F905" i="10"/>
  <c r="F906" i="10"/>
  <c r="F907" i="10"/>
  <c r="I907" i="10" s="1"/>
  <c r="F908" i="10"/>
  <c r="F909" i="10"/>
  <c r="F910" i="10"/>
  <c r="F911" i="10"/>
  <c r="I911" i="10" s="1"/>
  <c r="F912" i="10"/>
  <c r="F913" i="10"/>
  <c r="F914" i="10"/>
  <c r="F915" i="10"/>
  <c r="I915" i="10" s="1"/>
  <c r="F916" i="10"/>
  <c r="F917" i="10"/>
  <c r="F918" i="10"/>
  <c r="F919" i="10"/>
  <c r="I919" i="10" s="1"/>
  <c r="F920" i="10"/>
  <c r="F921" i="10"/>
  <c r="F922" i="10"/>
  <c r="F923" i="10"/>
  <c r="I923" i="10" s="1"/>
  <c r="F924" i="10"/>
  <c r="F925" i="10"/>
  <c r="F926" i="10"/>
  <c r="F927" i="10"/>
  <c r="I927" i="10" s="1"/>
  <c r="F928" i="10"/>
  <c r="F929" i="10"/>
  <c r="F930" i="10"/>
  <c r="F931" i="10"/>
  <c r="I931" i="10" s="1"/>
  <c r="F932" i="10"/>
  <c r="F933" i="10"/>
  <c r="F934" i="10"/>
  <c r="F935" i="10"/>
  <c r="I935" i="10" s="1"/>
  <c r="F936" i="10"/>
  <c r="F937" i="10"/>
  <c r="F938" i="10"/>
  <c r="F939" i="10"/>
  <c r="I939" i="10" s="1"/>
  <c r="F940" i="10"/>
  <c r="F941" i="10"/>
  <c r="F942" i="10"/>
  <c r="F943" i="10"/>
  <c r="I943" i="10" s="1"/>
  <c r="F944" i="10"/>
  <c r="F945" i="10"/>
  <c r="F946" i="10"/>
  <c r="F947" i="10"/>
  <c r="I947" i="10" s="1"/>
  <c r="F948" i="10"/>
  <c r="F949" i="10"/>
  <c r="F950" i="10"/>
  <c r="F951" i="10"/>
  <c r="I951" i="10" s="1"/>
  <c r="F952" i="10"/>
  <c r="F953" i="10"/>
  <c r="F954" i="10"/>
  <c r="F955" i="10"/>
  <c r="I955" i="10" s="1"/>
  <c r="F956" i="10"/>
  <c r="F957" i="10"/>
  <c r="F958" i="10"/>
  <c r="F959" i="10"/>
  <c r="I959" i="10" s="1"/>
  <c r="F960" i="10"/>
  <c r="F961" i="10"/>
  <c r="F962" i="10"/>
  <c r="F963" i="10"/>
  <c r="I963" i="10" s="1"/>
  <c r="F964" i="10"/>
  <c r="F965" i="10"/>
  <c r="F966" i="10"/>
  <c r="F967" i="10"/>
  <c r="I967" i="10" s="1"/>
  <c r="F968" i="10"/>
  <c r="F969" i="10"/>
  <c r="F970" i="10"/>
  <c r="F971" i="10"/>
  <c r="I971" i="10" s="1"/>
  <c r="F972" i="10"/>
  <c r="F973" i="10"/>
  <c r="F974" i="10"/>
  <c r="F975" i="10"/>
  <c r="I975" i="10" s="1"/>
  <c r="F976" i="10"/>
  <c r="F977" i="10"/>
  <c r="F978" i="10"/>
  <c r="F979" i="10"/>
  <c r="I979" i="10" s="1"/>
  <c r="F980" i="10"/>
  <c r="F981" i="10"/>
  <c r="F982" i="10"/>
  <c r="F983" i="10"/>
  <c r="I983" i="10" s="1"/>
  <c r="F984" i="10"/>
  <c r="F985" i="10"/>
  <c r="F986" i="10"/>
  <c r="F987" i="10"/>
  <c r="I987" i="10" s="1"/>
  <c r="F988" i="10"/>
  <c r="F989" i="10"/>
  <c r="F990" i="10"/>
  <c r="F991" i="10"/>
  <c r="I991" i="10" s="1"/>
  <c r="F992" i="10"/>
  <c r="F993" i="10"/>
  <c r="F994" i="10"/>
  <c r="F995" i="10"/>
  <c r="I995" i="10" s="1"/>
  <c r="F996" i="10"/>
  <c r="F997" i="10"/>
  <c r="F998" i="10"/>
  <c r="F999" i="10"/>
  <c r="I999" i="10" s="1"/>
  <c r="F1000" i="10"/>
  <c r="F1001" i="10"/>
  <c r="F1002" i="10"/>
  <c r="F1003" i="10"/>
  <c r="I1003" i="10" s="1"/>
  <c r="F1004" i="10"/>
  <c r="F1005" i="10"/>
  <c r="F1006" i="10"/>
  <c r="F1007" i="10"/>
  <c r="I1007" i="10" s="1"/>
  <c r="F1008" i="10"/>
  <c r="F1009" i="10"/>
  <c r="F1010" i="10"/>
  <c r="F1011" i="10"/>
  <c r="I1011" i="10" s="1"/>
  <c r="F1012" i="10"/>
  <c r="F1013" i="10"/>
  <c r="F1014" i="10"/>
  <c r="F1015" i="10"/>
  <c r="I1015" i="10" s="1"/>
  <c r="F1016" i="10"/>
  <c r="F1017" i="10"/>
  <c r="F1018" i="10"/>
  <c r="F1019" i="10"/>
  <c r="I1019" i="10" s="1"/>
  <c r="F1020" i="10"/>
  <c r="F1021" i="10"/>
  <c r="F1022" i="10"/>
  <c r="F1023" i="10"/>
  <c r="I1023" i="10" s="1"/>
  <c r="F1024" i="10"/>
  <c r="F1025" i="10"/>
  <c r="F1026" i="10"/>
  <c r="F1027" i="10"/>
  <c r="I1027" i="10" s="1"/>
  <c r="F1028" i="10"/>
  <c r="F1029" i="10"/>
  <c r="F1030" i="10"/>
  <c r="F1031" i="10"/>
  <c r="I1031" i="10" s="1"/>
  <c r="F1032" i="10"/>
  <c r="F1033" i="10"/>
  <c r="F1034" i="10"/>
  <c r="F1035" i="10"/>
  <c r="I1035" i="10" s="1"/>
  <c r="F1036" i="10"/>
  <c r="F1037" i="10"/>
  <c r="F1038" i="10"/>
  <c r="F1039" i="10"/>
  <c r="I1039" i="10" s="1"/>
  <c r="F1040" i="10"/>
  <c r="F1041" i="10"/>
  <c r="F1042" i="10"/>
  <c r="F1043" i="10"/>
  <c r="I1043" i="10" s="1"/>
  <c r="F1044" i="10"/>
  <c r="F1045" i="10"/>
  <c r="F1046" i="10"/>
  <c r="F1047" i="10"/>
  <c r="I1047" i="10" s="1"/>
  <c r="F1048" i="10"/>
  <c r="F1049" i="10"/>
  <c r="F1050" i="10"/>
  <c r="F1051" i="10"/>
  <c r="I1051" i="10" s="1"/>
  <c r="F1052" i="10"/>
  <c r="F1053" i="10"/>
  <c r="F1054" i="10"/>
  <c r="F1055" i="10"/>
  <c r="I1055" i="10" s="1"/>
  <c r="F1056" i="10"/>
  <c r="F1057" i="10"/>
  <c r="F1058" i="10"/>
  <c r="F1059" i="10"/>
  <c r="I1059" i="10" s="1"/>
  <c r="F1060" i="10"/>
  <c r="F1061" i="10"/>
  <c r="F1062" i="10"/>
  <c r="F1063" i="10"/>
  <c r="I1063" i="10" s="1"/>
  <c r="F1064" i="10"/>
  <c r="F1065" i="10"/>
  <c r="F1066" i="10"/>
  <c r="F1067" i="10"/>
  <c r="I1067" i="10" s="1"/>
  <c r="F1068" i="10"/>
  <c r="F1069" i="10"/>
  <c r="F1070" i="10"/>
  <c r="F1071" i="10"/>
  <c r="I1071" i="10" s="1"/>
  <c r="F1072" i="10"/>
  <c r="F1073" i="10"/>
  <c r="F1074" i="10"/>
  <c r="F1075" i="10"/>
  <c r="I1075" i="10" s="1"/>
  <c r="F1076" i="10"/>
  <c r="F1077" i="10"/>
  <c r="F1078" i="10"/>
  <c r="F1079" i="10"/>
  <c r="I1079" i="10" s="1"/>
  <c r="F1080" i="10"/>
  <c r="F1081" i="10"/>
  <c r="F1082" i="10"/>
  <c r="F1083" i="10"/>
  <c r="I1083" i="10" s="1"/>
  <c r="F1084" i="10"/>
  <c r="F1085" i="10"/>
  <c r="F1086" i="10"/>
  <c r="F1087" i="10"/>
  <c r="I1087" i="10" s="1"/>
  <c r="F1088" i="10"/>
  <c r="F1089" i="10"/>
  <c r="F1090" i="10"/>
  <c r="F1091" i="10"/>
  <c r="I1091" i="10" s="1"/>
  <c r="F1092" i="10"/>
  <c r="F1093" i="10"/>
  <c r="F1094" i="10"/>
  <c r="F1095" i="10"/>
  <c r="I1095" i="10" s="1"/>
  <c r="F1096" i="10"/>
  <c r="F1097" i="10"/>
  <c r="F1098" i="10"/>
  <c r="F1099" i="10"/>
  <c r="I1099" i="10" s="1"/>
  <c r="F1100" i="10"/>
  <c r="F1101" i="10"/>
  <c r="F1102" i="10"/>
  <c r="F1103" i="10"/>
  <c r="I1103" i="10" s="1"/>
  <c r="F1104" i="10"/>
  <c r="F1105" i="10"/>
  <c r="F1106" i="10"/>
  <c r="F1107" i="10"/>
  <c r="I1107" i="10" s="1"/>
  <c r="F1108" i="10"/>
  <c r="F1109" i="10"/>
  <c r="F1110" i="10"/>
  <c r="F1111" i="10"/>
  <c r="I1111" i="10" s="1"/>
  <c r="F1112" i="10"/>
  <c r="F1113" i="10"/>
  <c r="F1114" i="10"/>
  <c r="F1115" i="10"/>
  <c r="I1115" i="10" s="1"/>
  <c r="F1116" i="10"/>
  <c r="F1117" i="10"/>
  <c r="F1118" i="10"/>
  <c r="F1119" i="10"/>
  <c r="I1119" i="10" s="1"/>
  <c r="F1120" i="10"/>
  <c r="F1121" i="10"/>
  <c r="F1122" i="10"/>
  <c r="F1123" i="10"/>
  <c r="I1123" i="10" s="1"/>
  <c r="F1124" i="10"/>
  <c r="F1125" i="10"/>
  <c r="F1126" i="10"/>
  <c r="F1127" i="10"/>
  <c r="I1127" i="10" s="1"/>
  <c r="F1128" i="10"/>
  <c r="F1129" i="10"/>
  <c r="F1130" i="10"/>
  <c r="F1131" i="10"/>
  <c r="I1131" i="10" s="1"/>
  <c r="F1132" i="10"/>
  <c r="F1133" i="10"/>
  <c r="F1134" i="10"/>
  <c r="F1135" i="10"/>
  <c r="I1135" i="10" s="1"/>
  <c r="F1136" i="10"/>
  <c r="F1137" i="10"/>
  <c r="F1138" i="10"/>
  <c r="F1139" i="10"/>
  <c r="I1139" i="10" s="1"/>
  <c r="F1140" i="10"/>
  <c r="F1141" i="10"/>
  <c r="F1142" i="10"/>
  <c r="F1143" i="10"/>
  <c r="I1143" i="10" s="1"/>
  <c r="F1144" i="10"/>
  <c r="F1145" i="10"/>
  <c r="F1146" i="10"/>
  <c r="F1147" i="10"/>
  <c r="I1147" i="10" s="1"/>
  <c r="F1148" i="10"/>
  <c r="F1149" i="10"/>
  <c r="F1150" i="10"/>
  <c r="F1151" i="10"/>
  <c r="I1151" i="10" s="1"/>
  <c r="F1152" i="10"/>
  <c r="F1153" i="10"/>
  <c r="F1154" i="10"/>
  <c r="F1155" i="10"/>
  <c r="I1155" i="10" s="1"/>
  <c r="F1156" i="10"/>
  <c r="F1157" i="10"/>
  <c r="F1158" i="10"/>
  <c r="F1159" i="10"/>
  <c r="I1159" i="10" s="1"/>
  <c r="F1160" i="10"/>
  <c r="F1161" i="10"/>
  <c r="F1162" i="10"/>
  <c r="F1163" i="10"/>
  <c r="I1163" i="10" s="1"/>
  <c r="F1164" i="10"/>
  <c r="F1165" i="10"/>
  <c r="F1166" i="10"/>
  <c r="F1167" i="10"/>
  <c r="I1167" i="10" s="1"/>
  <c r="F1168" i="10"/>
  <c r="F1169" i="10"/>
  <c r="F1170" i="10"/>
  <c r="F1171" i="10"/>
  <c r="I1171" i="10" s="1"/>
  <c r="F1172" i="10"/>
  <c r="F1173" i="10"/>
  <c r="F1174" i="10"/>
  <c r="F1175" i="10"/>
  <c r="I1175" i="10" s="1"/>
  <c r="F1176" i="10"/>
  <c r="F1177" i="10"/>
  <c r="F1178" i="10"/>
  <c r="F1179" i="10"/>
  <c r="I1179" i="10" s="1"/>
  <c r="F1180" i="10"/>
  <c r="F1181" i="10"/>
  <c r="F1182" i="10"/>
  <c r="F1183" i="10"/>
  <c r="I1183" i="10" s="1"/>
  <c r="F1184" i="10"/>
  <c r="F1185" i="10"/>
  <c r="F1186" i="10"/>
  <c r="F1187" i="10"/>
  <c r="I1187" i="10" s="1"/>
  <c r="F1188" i="10"/>
  <c r="F1189" i="10"/>
  <c r="F1190" i="10"/>
  <c r="F1191" i="10"/>
  <c r="I1191" i="10" s="1"/>
  <c r="F1192" i="10"/>
  <c r="F1193" i="10"/>
  <c r="F1194" i="10"/>
  <c r="F1195" i="10"/>
  <c r="I1195" i="10" s="1"/>
  <c r="F1196" i="10"/>
  <c r="F1197" i="10"/>
  <c r="F1198" i="10"/>
  <c r="F1199" i="10"/>
  <c r="I1199" i="10" s="1"/>
  <c r="F1200" i="10"/>
  <c r="F1201" i="10"/>
  <c r="F1202" i="10"/>
  <c r="F1203" i="10"/>
  <c r="I1203" i="10" s="1"/>
  <c r="F1204" i="10"/>
  <c r="F1205" i="10"/>
  <c r="F1206" i="10"/>
  <c r="F1207" i="10"/>
  <c r="I1207" i="10" s="1"/>
  <c r="F1208" i="10"/>
  <c r="F1209" i="10"/>
  <c r="F1210" i="10"/>
  <c r="F1211" i="10"/>
  <c r="I1211" i="10" s="1"/>
  <c r="F1212" i="10"/>
  <c r="F1213" i="10"/>
  <c r="F1214" i="10"/>
  <c r="F1215" i="10"/>
  <c r="I1215" i="10" s="1"/>
  <c r="F1216" i="10"/>
  <c r="F1217" i="10"/>
  <c r="F1218" i="10"/>
  <c r="F1219" i="10"/>
  <c r="I1219" i="10" s="1"/>
  <c r="F1220" i="10"/>
  <c r="F1221" i="10"/>
  <c r="F1222" i="10"/>
  <c r="F1223" i="10"/>
  <c r="I1223" i="10" s="1"/>
  <c r="F1224" i="10"/>
  <c r="F1225" i="10"/>
  <c r="F1226" i="10"/>
  <c r="F1227" i="10"/>
  <c r="I1227" i="10" s="1"/>
  <c r="F1228" i="10"/>
  <c r="F1229" i="10"/>
  <c r="F1230" i="10"/>
  <c r="F1231" i="10"/>
  <c r="I1231" i="10" s="1"/>
  <c r="F1232" i="10"/>
  <c r="F1233" i="10"/>
  <c r="F1234" i="10"/>
  <c r="F1235" i="10"/>
  <c r="I1235" i="10" s="1"/>
  <c r="F1236" i="10"/>
  <c r="F1237" i="10"/>
  <c r="F1238" i="10"/>
  <c r="F1239" i="10"/>
  <c r="I1239" i="10" s="1"/>
  <c r="F1240" i="10"/>
  <c r="F1241" i="10"/>
  <c r="F1242" i="10"/>
  <c r="F1243" i="10"/>
  <c r="I1243" i="10" s="1"/>
  <c r="F1244" i="10"/>
  <c r="F1245" i="10"/>
  <c r="F1246" i="10"/>
  <c r="F1247" i="10"/>
  <c r="I1247" i="10" s="1"/>
  <c r="F1248" i="10"/>
  <c r="F1249" i="10"/>
  <c r="F1250" i="10"/>
  <c r="F1251" i="10"/>
  <c r="I1251" i="10" s="1"/>
  <c r="F1252" i="10"/>
  <c r="F1253" i="10"/>
  <c r="F1254" i="10"/>
  <c r="F1255" i="10"/>
  <c r="I1255" i="10" s="1"/>
  <c r="F1256" i="10"/>
  <c r="F1257" i="10"/>
  <c r="F1258" i="10"/>
  <c r="F1259" i="10"/>
  <c r="I1259" i="10" s="1"/>
  <c r="F1260" i="10"/>
  <c r="F1261" i="10"/>
  <c r="F1262" i="10"/>
  <c r="F1263" i="10"/>
  <c r="I1263" i="10" s="1"/>
  <c r="F1264" i="10"/>
  <c r="F1265" i="10"/>
  <c r="F1266" i="10"/>
  <c r="F1267" i="10"/>
  <c r="I1267" i="10" s="1"/>
  <c r="F1268" i="10"/>
  <c r="F1269" i="10"/>
  <c r="F1270" i="10"/>
  <c r="F1271" i="10"/>
  <c r="I1271" i="10" s="1"/>
  <c r="F1272" i="10"/>
  <c r="F1273" i="10"/>
  <c r="F1274" i="10"/>
  <c r="F1275" i="10"/>
  <c r="I1275" i="10" s="1"/>
  <c r="F1276" i="10"/>
  <c r="F1277" i="10"/>
  <c r="F1278" i="10"/>
  <c r="F1279" i="10"/>
  <c r="I1279" i="10" s="1"/>
  <c r="F1280" i="10"/>
  <c r="F1281" i="10"/>
  <c r="F1282" i="10"/>
  <c r="F1283" i="10"/>
  <c r="I1283" i="10" s="1"/>
  <c r="F1284" i="10"/>
  <c r="F1285" i="10"/>
  <c r="F1286" i="10"/>
  <c r="F1287" i="10"/>
  <c r="I1287" i="10" s="1"/>
  <c r="F1288" i="10"/>
  <c r="F1289" i="10"/>
  <c r="F1290" i="10"/>
  <c r="F1291" i="10"/>
  <c r="I1291" i="10" s="1"/>
  <c r="F1292" i="10"/>
  <c r="F1293" i="10"/>
  <c r="F1294" i="10"/>
  <c r="F1295" i="10"/>
  <c r="I1295" i="10" s="1"/>
  <c r="F1296" i="10"/>
  <c r="F1297" i="10"/>
  <c r="F1298" i="10"/>
  <c r="F1299" i="10"/>
  <c r="I1299" i="10" s="1"/>
  <c r="F1300" i="10"/>
  <c r="F1301" i="10"/>
  <c r="F1302" i="10"/>
  <c r="F1303" i="10"/>
  <c r="I1303" i="10" s="1"/>
  <c r="F1304" i="10"/>
  <c r="F1305" i="10"/>
  <c r="F1306" i="10"/>
  <c r="F1307" i="10"/>
  <c r="I1307" i="10" s="1"/>
  <c r="F1308" i="10"/>
  <c r="F1309" i="10"/>
  <c r="F1310" i="10"/>
  <c r="F1311" i="10"/>
  <c r="I1311" i="10" s="1"/>
  <c r="F1312" i="10"/>
  <c r="F1313" i="10"/>
  <c r="F1314" i="10"/>
  <c r="F1315" i="10"/>
  <c r="I1315" i="10" s="1"/>
  <c r="F1316" i="10"/>
  <c r="F1317" i="10"/>
  <c r="F1318" i="10"/>
  <c r="F1319" i="10"/>
  <c r="I1319" i="10" s="1"/>
  <c r="F1320" i="10"/>
  <c r="F1321" i="10"/>
  <c r="F1322" i="10"/>
  <c r="F1323" i="10"/>
  <c r="I1323" i="10" s="1"/>
  <c r="F1324" i="10"/>
  <c r="F1325" i="10"/>
  <c r="F1326" i="10"/>
  <c r="F1327" i="10"/>
  <c r="I1327" i="10" s="1"/>
  <c r="F1328" i="10"/>
  <c r="F1329" i="10"/>
  <c r="F1330" i="10"/>
  <c r="F1331" i="10"/>
  <c r="I1331" i="10" s="1"/>
  <c r="F1332" i="10"/>
  <c r="F1333" i="10"/>
  <c r="F1334" i="10"/>
  <c r="F1335" i="10"/>
  <c r="I1335" i="10" s="1"/>
  <c r="F1336" i="10"/>
  <c r="F1337" i="10"/>
  <c r="F1338" i="10"/>
  <c r="F1339" i="10"/>
  <c r="I1339" i="10" s="1"/>
  <c r="F1340" i="10"/>
  <c r="F1341" i="10"/>
  <c r="F1342" i="10"/>
  <c r="F1343" i="10"/>
  <c r="I1343" i="10" s="1"/>
  <c r="F1344" i="10"/>
  <c r="F1345" i="10"/>
  <c r="F1346" i="10"/>
  <c r="F1347" i="10"/>
  <c r="I1347" i="10" s="1"/>
  <c r="F1348" i="10"/>
  <c r="F1349" i="10"/>
  <c r="F1350" i="10"/>
  <c r="F1351" i="10"/>
  <c r="I1351" i="10" s="1"/>
  <c r="F1352" i="10"/>
  <c r="F1353" i="10"/>
  <c r="F1354" i="10"/>
  <c r="F1355" i="10"/>
  <c r="I1355" i="10" s="1"/>
  <c r="F1356" i="10"/>
  <c r="F1357" i="10"/>
  <c r="F1358" i="10"/>
  <c r="F1359" i="10"/>
  <c r="I1359" i="10" s="1"/>
  <c r="F1360" i="10"/>
  <c r="F1361" i="10"/>
  <c r="F1362" i="10"/>
  <c r="F1363" i="10"/>
  <c r="I1363" i="10" s="1"/>
  <c r="F1364" i="10"/>
  <c r="F1365" i="10"/>
  <c r="F1366" i="10"/>
  <c r="F1367" i="10"/>
  <c r="I1367" i="10" s="1"/>
  <c r="F1368" i="10"/>
  <c r="F1369" i="10"/>
  <c r="F1370" i="10"/>
  <c r="F1371" i="10"/>
  <c r="I1371" i="10" s="1"/>
  <c r="F1372" i="10"/>
  <c r="F1373" i="10"/>
  <c r="F1374" i="10"/>
  <c r="F1375" i="10"/>
  <c r="I1375" i="10" s="1"/>
  <c r="F1376" i="10"/>
  <c r="F1377" i="10"/>
  <c r="F1378" i="10"/>
  <c r="F1379" i="10"/>
  <c r="I1379" i="10" s="1"/>
  <c r="F1380" i="10"/>
  <c r="F1381" i="10"/>
  <c r="F1382" i="10"/>
  <c r="F1383" i="10"/>
  <c r="I1383" i="10" s="1"/>
  <c r="F1384" i="10"/>
  <c r="F1385" i="10"/>
  <c r="F1386" i="10"/>
  <c r="F1387" i="10"/>
  <c r="I1387" i="10" s="1"/>
  <c r="F1388" i="10"/>
  <c r="F1389" i="10"/>
  <c r="F1390" i="10"/>
  <c r="F1391" i="10"/>
  <c r="I1391" i="10" s="1"/>
  <c r="F1392" i="10"/>
  <c r="F1393" i="10"/>
  <c r="F1394" i="10"/>
  <c r="F1395" i="10"/>
  <c r="I1395" i="10" s="1"/>
  <c r="F1396" i="10"/>
  <c r="F1397" i="10"/>
  <c r="F1398" i="10"/>
  <c r="F1399" i="10"/>
  <c r="I1399" i="10" s="1"/>
  <c r="F1400" i="10"/>
  <c r="F1401" i="10"/>
  <c r="F1402" i="10"/>
  <c r="F1403" i="10"/>
  <c r="I1403" i="10" s="1"/>
  <c r="F1404" i="10"/>
  <c r="F1405" i="10"/>
  <c r="F1406" i="10"/>
  <c r="F1407" i="10"/>
  <c r="I1407" i="10" s="1"/>
  <c r="F1408" i="10"/>
  <c r="F1409" i="10"/>
  <c r="F1410" i="10"/>
  <c r="F1411" i="10"/>
  <c r="I1411" i="10" s="1"/>
  <c r="F1412" i="10"/>
  <c r="F1413" i="10"/>
  <c r="F1414" i="10"/>
  <c r="F1415" i="10"/>
  <c r="I1415" i="10" s="1"/>
  <c r="F1416" i="10"/>
  <c r="F1417" i="10"/>
  <c r="F1418" i="10"/>
  <c r="F1419" i="10"/>
  <c r="I1419" i="10" s="1"/>
  <c r="F1420" i="10"/>
  <c r="F1421" i="10"/>
  <c r="F1422" i="10"/>
  <c r="F1423" i="10"/>
  <c r="I1423" i="10" s="1"/>
  <c r="F1424" i="10"/>
  <c r="F1425" i="10"/>
  <c r="F1426" i="10"/>
  <c r="F1427" i="10"/>
  <c r="I1427" i="10" s="1"/>
  <c r="F1428" i="10"/>
  <c r="F1429" i="10"/>
  <c r="F1430" i="10"/>
  <c r="F1431" i="10"/>
  <c r="I1431" i="10" s="1"/>
  <c r="F1432" i="10"/>
  <c r="F1433" i="10"/>
  <c r="F1434" i="10"/>
  <c r="F1435" i="10"/>
  <c r="I1435" i="10" s="1"/>
  <c r="F1436" i="10"/>
  <c r="F1437" i="10"/>
  <c r="F1438" i="10"/>
  <c r="F1439" i="10"/>
  <c r="I1439" i="10" s="1"/>
  <c r="F1440" i="10"/>
  <c r="F1441" i="10"/>
  <c r="F1442" i="10"/>
  <c r="F1443" i="10"/>
  <c r="I1443" i="10" s="1"/>
  <c r="F1444" i="10"/>
  <c r="F1445" i="10"/>
  <c r="F1446" i="10"/>
  <c r="F1447" i="10"/>
  <c r="I1447" i="10" s="1"/>
  <c r="F1448" i="10"/>
  <c r="F1449" i="10"/>
  <c r="F1450" i="10"/>
  <c r="F1451" i="10"/>
  <c r="I1451" i="10" s="1"/>
  <c r="F1452" i="10"/>
  <c r="F1453" i="10"/>
  <c r="F1454" i="10"/>
  <c r="F1455" i="10"/>
  <c r="I1455" i="10" s="1"/>
  <c r="F1456" i="10"/>
  <c r="F1457" i="10"/>
  <c r="F1458" i="10"/>
  <c r="F1459" i="10"/>
  <c r="I1459" i="10" s="1"/>
  <c r="F1460" i="10"/>
  <c r="F1461" i="10"/>
  <c r="F1462" i="10"/>
  <c r="F1463" i="10"/>
  <c r="I1463" i="10" s="1"/>
  <c r="F1464" i="10"/>
  <c r="F1465" i="10"/>
  <c r="F1466" i="10"/>
  <c r="F1467" i="10"/>
  <c r="I1467" i="10" s="1"/>
  <c r="F1468" i="10"/>
  <c r="F1469" i="10"/>
  <c r="F1470" i="10"/>
  <c r="F1471" i="10"/>
  <c r="I1471" i="10" s="1"/>
  <c r="F1472" i="10"/>
  <c r="F1473" i="10"/>
  <c r="F1474" i="10"/>
  <c r="F1475" i="10"/>
  <c r="I1475" i="10" s="1"/>
  <c r="F1476" i="10"/>
  <c r="F1477" i="10"/>
  <c r="F1478" i="10"/>
  <c r="F1479" i="10"/>
  <c r="I1479" i="10" s="1"/>
  <c r="F1480" i="10"/>
  <c r="F1481" i="10"/>
  <c r="F1482" i="10"/>
  <c r="F1483" i="10"/>
  <c r="I1483" i="10" s="1"/>
  <c r="F1484" i="10"/>
  <c r="F1485" i="10"/>
  <c r="F1486" i="10"/>
  <c r="F1487" i="10"/>
  <c r="I1487" i="10" s="1"/>
  <c r="F1488" i="10"/>
  <c r="F1489" i="10"/>
  <c r="F1490" i="10"/>
  <c r="F1491" i="10"/>
  <c r="I1491" i="10" s="1"/>
  <c r="F1492" i="10"/>
  <c r="F1493" i="10"/>
  <c r="F1494" i="10"/>
  <c r="F1495" i="10"/>
  <c r="I1495" i="10" s="1"/>
  <c r="F1496" i="10"/>
  <c r="F1497" i="10"/>
  <c r="F1498" i="10"/>
  <c r="F1499" i="10"/>
  <c r="I1499" i="10" s="1"/>
  <c r="F1500" i="10"/>
  <c r="F1501" i="10"/>
  <c r="F1502" i="10"/>
  <c r="F1503" i="10"/>
  <c r="I1503" i="10" s="1"/>
  <c r="F1504" i="10"/>
  <c r="F1505" i="10"/>
  <c r="F1506" i="10"/>
  <c r="F1507" i="10"/>
  <c r="I1507" i="10" s="1"/>
  <c r="F1508" i="10"/>
  <c r="F1509" i="10"/>
  <c r="F1510" i="10"/>
  <c r="F1511" i="10"/>
  <c r="I1511" i="10" s="1"/>
  <c r="F1512" i="10"/>
  <c r="F1513" i="10"/>
  <c r="F1514" i="10"/>
  <c r="F1515" i="10"/>
  <c r="I1515" i="10" s="1"/>
  <c r="F1516" i="10"/>
  <c r="F1517" i="10"/>
  <c r="F1518" i="10"/>
  <c r="F1519" i="10"/>
  <c r="I1519" i="10" s="1"/>
  <c r="F1520" i="10"/>
  <c r="F1521" i="10"/>
  <c r="F1522" i="10"/>
  <c r="F1523" i="10"/>
  <c r="I1523" i="10" s="1"/>
  <c r="F1524" i="10"/>
  <c r="F1525" i="10"/>
  <c r="F1526" i="10"/>
  <c r="F1527" i="10"/>
  <c r="I1527" i="10" s="1"/>
  <c r="F1528" i="10"/>
  <c r="F1529" i="10"/>
  <c r="F1530" i="10"/>
  <c r="F1531" i="10"/>
  <c r="I1531" i="10" s="1"/>
  <c r="F1532" i="10"/>
  <c r="F1533" i="10"/>
  <c r="F1534" i="10"/>
  <c r="F1535" i="10"/>
  <c r="I1535" i="10" s="1"/>
  <c r="F1536" i="10"/>
  <c r="F1537" i="10"/>
  <c r="F1538" i="10"/>
  <c r="F1539" i="10"/>
  <c r="I1539" i="10" s="1"/>
  <c r="F1540" i="10"/>
  <c r="F1541" i="10"/>
  <c r="F1542" i="10"/>
  <c r="F1543" i="10"/>
  <c r="I1543" i="10" s="1"/>
  <c r="F1544" i="10"/>
  <c r="F1545" i="10"/>
  <c r="F1546" i="10"/>
  <c r="F1547" i="10"/>
  <c r="I1547" i="10" s="1"/>
  <c r="F1548" i="10"/>
  <c r="F1549" i="10"/>
  <c r="F1550" i="10"/>
  <c r="F1551" i="10"/>
  <c r="I1551" i="10" s="1"/>
  <c r="F1552" i="10"/>
  <c r="F1553" i="10"/>
  <c r="F1554" i="10"/>
  <c r="F1555" i="10"/>
  <c r="I1555" i="10" s="1"/>
  <c r="F1556" i="10"/>
  <c r="F1557" i="10"/>
  <c r="F1558" i="10"/>
  <c r="F1559" i="10"/>
  <c r="I1559" i="10" s="1"/>
  <c r="F1560" i="10"/>
  <c r="F1561" i="10"/>
  <c r="F1562" i="10"/>
  <c r="F1563" i="10"/>
  <c r="I1563" i="10" s="1"/>
  <c r="F1564" i="10"/>
  <c r="F1565" i="10"/>
  <c r="F1566" i="10"/>
  <c r="F1567" i="10"/>
  <c r="I1567" i="10" s="1"/>
  <c r="F1568" i="10"/>
  <c r="F1569" i="10"/>
  <c r="F1570" i="10"/>
  <c r="F1571" i="10"/>
  <c r="I1571" i="10" s="1"/>
  <c r="F1572" i="10"/>
  <c r="F1573" i="10"/>
  <c r="F1574" i="10"/>
  <c r="F1575" i="10"/>
  <c r="I1575" i="10" s="1"/>
  <c r="F1576" i="10"/>
  <c r="F1577" i="10"/>
  <c r="F1578" i="10"/>
  <c r="F1579" i="10"/>
  <c r="I1579" i="10" s="1"/>
  <c r="F1580" i="10"/>
  <c r="F1581" i="10"/>
  <c r="F1582" i="10"/>
  <c r="F1583" i="10"/>
  <c r="I1583" i="10" s="1"/>
  <c r="F1584" i="10"/>
  <c r="F1585" i="10"/>
  <c r="F1586" i="10"/>
  <c r="F1587" i="10"/>
  <c r="I1587" i="10" s="1"/>
  <c r="F1588" i="10"/>
  <c r="F1589" i="10"/>
  <c r="F1590" i="10"/>
  <c r="F1591" i="10"/>
  <c r="I1591" i="10" s="1"/>
  <c r="F1592" i="10"/>
  <c r="F1593" i="10"/>
  <c r="F1594" i="10"/>
  <c r="F1595" i="10"/>
  <c r="I1595" i="10" s="1"/>
  <c r="F1596" i="10"/>
  <c r="F1597" i="10"/>
  <c r="F1598" i="10"/>
  <c r="F1599" i="10"/>
  <c r="I1599" i="10" s="1"/>
  <c r="F1600" i="10"/>
  <c r="F1601" i="10"/>
  <c r="F1602" i="10"/>
  <c r="F1603" i="10"/>
  <c r="I1603" i="10" s="1"/>
  <c r="F1604" i="10"/>
  <c r="F1605" i="10"/>
  <c r="F1606" i="10"/>
  <c r="F1607" i="10"/>
  <c r="I1607" i="10" s="1"/>
  <c r="F1608" i="10"/>
  <c r="F1609" i="10"/>
  <c r="F1610" i="10"/>
  <c r="F1611" i="10"/>
  <c r="I1611" i="10" s="1"/>
  <c r="F1612" i="10"/>
  <c r="F1613" i="10"/>
  <c r="F1614" i="10"/>
  <c r="F1615" i="10"/>
  <c r="I1615" i="10" s="1"/>
  <c r="F1616" i="10"/>
  <c r="F1617" i="10"/>
  <c r="F1618" i="10"/>
  <c r="F1619" i="10"/>
  <c r="I1619" i="10" s="1"/>
  <c r="F1620" i="10"/>
  <c r="F1621" i="10"/>
  <c r="F1622" i="10"/>
  <c r="F1623" i="10"/>
  <c r="I1623" i="10" s="1"/>
  <c r="F1624" i="10"/>
  <c r="F1625" i="10"/>
  <c r="F1626" i="10"/>
  <c r="F1627" i="10"/>
  <c r="I1627" i="10" s="1"/>
  <c r="F1628" i="10"/>
  <c r="F1629" i="10"/>
  <c r="F1630" i="10"/>
  <c r="F1631" i="10"/>
  <c r="I1631" i="10" s="1"/>
  <c r="F1632" i="10"/>
  <c r="F1633" i="10"/>
  <c r="F1634" i="10"/>
  <c r="F1635" i="10"/>
  <c r="I1635" i="10" s="1"/>
  <c r="F1636" i="10"/>
  <c r="F1637" i="10"/>
  <c r="F1638" i="10"/>
  <c r="F1639" i="10"/>
  <c r="I1639" i="10" s="1"/>
  <c r="F1640" i="10"/>
  <c r="F1641" i="10"/>
  <c r="F1642" i="10"/>
  <c r="F1643" i="10"/>
  <c r="I1643" i="10" s="1"/>
  <c r="F1644" i="10"/>
  <c r="F1645" i="10"/>
  <c r="F1646" i="10"/>
  <c r="F1647" i="10"/>
  <c r="I1647" i="10" s="1"/>
  <c r="F1648" i="10"/>
  <c r="F1649" i="10"/>
  <c r="F1650" i="10"/>
  <c r="F1651" i="10"/>
  <c r="I1651" i="10" s="1"/>
  <c r="F1652" i="10"/>
  <c r="F1653" i="10"/>
  <c r="F1654" i="10"/>
  <c r="F1655" i="10"/>
  <c r="I1655" i="10" s="1"/>
  <c r="F1656" i="10"/>
  <c r="F1657" i="10"/>
  <c r="F1658" i="10"/>
  <c r="F1659" i="10"/>
  <c r="I1659" i="10" s="1"/>
  <c r="F1660" i="10"/>
  <c r="F1661" i="10"/>
  <c r="F1662" i="10"/>
  <c r="F1663" i="10"/>
  <c r="I1663" i="10" s="1"/>
  <c r="F1664" i="10"/>
  <c r="F1665" i="10"/>
  <c r="F1666" i="10"/>
  <c r="F1667" i="10"/>
  <c r="I1667" i="10" s="1"/>
  <c r="F1668" i="10"/>
  <c r="F1669" i="10"/>
  <c r="F1670" i="10"/>
  <c r="F1671" i="10"/>
  <c r="I1671" i="10" s="1"/>
  <c r="F1672" i="10"/>
  <c r="F1673" i="10"/>
  <c r="F1674" i="10"/>
  <c r="F1675" i="10"/>
  <c r="I1675" i="10" s="1"/>
  <c r="F1676" i="10"/>
  <c r="F1677" i="10"/>
  <c r="F1678" i="10"/>
  <c r="F1679" i="10"/>
  <c r="I1679" i="10" s="1"/>
  <c r="F1680" i="10"/>
  <c r="F1681" i="10"/>
  <c r="F1682" i="10"/>
  <c r="F1683" i="10"/>
  <c r="I1683" i="10" s="1"/>
  <c r="F1684" i="10"/>
  <c r="F1685" i="10"/>
  <c r="F1686" i="10"/>
  <c r="F1687" i="10"/>
  <c r="I1687" i="10" s="1"/>
  <c r="F1688" i="10"/>
  <c r="F1689" i="10"/>
  <c r="F1690" i="10"/>
  <c r="F1691" i="10"/>
  <c r="I1691" i="10" s="1"/>
  <c r="F1692" i="10"/>
  <c r="F1693" i="10"/>
  <c r="F1694" i="10"/>
  <c r="F1695" i="10"/>
  <c r="I1695" i="10" s="1"/>
  <c r="F1696" i="10"/>
  <c r="F1697" i="10"/>
  <c r="F1698" i="10"/>
  <c r="F1699" i="10"/>
  <c r="I1699" i="10" s="1"/>
  <c r="F1700" i="10"/>
  <c r="F1701" i="10"/>
  <c r="F1702" i="10"/>
  <c r="F1703" i="10"/>
  <c r="I1703" i="10" s="1"/>
  <c r="F1704" i="10"/>
  <c r="F1705" i="10"/>
  <c r="F1706" i="10"/>
  <c r="F1707" i="10"/>
  <c r="I1707" i="10" s="1"/>
  <c r="F1708" i="10"/>
  <c r="F1709" i="10"/>
  <c r="F1710" i="10"/>
  <c r="F1711" i="10"/>
  <c r="I1711" i="10" s="1"/>
  <c r="F1712" i="10"/>
  <c r="F1713" i="10"/>
  <c r="F1714" i="10"/>
  <c r="F1715" i="10"/>
  <c r="I1715" i="10" s="1"/>
  <c r="F1716" i="10"/>
  <c r="F1717" i="10"/>
  <c r="F1718" i="10"/>
  <c r="F1719" i="10"/>
  <c r="I1719" i="10" s="1"/>
  <c r="F1720" i="10"/>
  <c r="F1721" i="10"/>
  <c r="F1722" i="10"/>
  <c r="F1723" i="10"/>
  <c r="I1723" i="10" s="1"/>
  <c r="F1724" i="10"/>
  <c r="F1725" i="10"/>
  <c r="F1726" i="10"/>
  <c r="F1727" i="10"/>
  <c r="I1727" i="10" s="1"/>
  <c r="F1728" i="10"/>
  <c r="F1729" i="10"/>
  <c r="F1730" i="10"/>
  <c r="F1731" i="10"/>
  <c r="I1731" i="10" s="1"/>
  <c r="F1732" i="10"/>
  <c r="F1733" i="10"/>
  <c r="F1734" i="10"/>
  <c r="F1735" i="10"/>
  <c r="I1735" i="10" s="1"/>
  <c r="F1736" i="10"/>
  <c r="F1737" i="10"/>
  <c r="F1738" i="10"/>
  <c r="F1739" i="10"/>
  <c r="I1739" i="10" s="1"/>
  <c r="F1740" i="10"/>
  <c r="F1741" i="10"/>
  <c r="F1742" i="10"/>
  <c r="F1743" i="10"/>
  <c r="I1743" i="10" s="1"/>
  <c r="F1744" i="10"/>
  <c r="F1745" i="10"/>
  <c r="F1746" i="10"/>
  <c r="F1747" i="10"/>
  <c r="I1747" i="10" s="1"/>
  <c r="F1748" i="10"/>
  <c r="F1749" i="10"/>
  <c r="F1750" i="10"/>
  <c r="F1751" i="10"/>
  <c r="I1751" i="10" s="1"/>
  <c r="F1752" i="10"/>
  <c r="F1753" i="10"/>
  <c r="F1754" i="10"/>
  <c r="F1755" i="10"/>
  <c r="I1755" i="10" s="1"/>
  <c r="F1756" i="10"/>
  <c r="F1757" i="10"/>
  <c r="F1758" i="10"/>
  <c r="F1759" i="10"/>
  <c r="I1759" i="10" s="1"/>
  <c r="F1760" i="10"/>
  <c r="F1761" i="10"/>
  <c r="F1762" i="10"/>
  <c r="F1763" i="10"/>
  <c r="I1763" i="10" s="1"/>
  <c r="F1764" i="10"/>
  <c r="F1765" i="10"/>
  <c r="F1766" i="10"/>
  <c r="F1767" i="10"/>
  <c r="I1767" i="10" s="1"/>
  <c r="F1768" i="10"/>
  <c r="F1769" i="10"/>
  <c r="F1770" i="10"/>
  <c r="F1771" i="10"/>
  <c r="I1771" i="10" s="1"/>
  <c r="F1772" i="10"/>
  <c r="F1773" i="10"/>
  <c r="F1774" i="10"/>
  <c r="F1775" i="10"/>
  <c r="I1775" i="10" s="1"/>
  <c r="F1776" i="10"/>
  <c r="F1777" i="10"/>
  <c r="F1778" i="10"/>
  <c r="F1779" i="10"/>
  <c r="I1779" i="10" s="1"/>
  <c r="F1780" i="10"/>
  <c r="F1781" i="10"/>
  <c r="F1782" i="10"/>
  <c r="F1783" i="10"/>
  <c r="I1783" i="10" s="1"/>
  <c r="F1784" i="10"/>
  <c r="F1785" i="10"/>
  <c r="F1786" i="10"/>
  <c r="F1787" i="10"/>
  <c r="I1787" i="10" s="1"/>
  <c r="F1788" i="10"/>
  <c r="F1789" i="10"/>
  <c r="F1790" i="10"/>
  <c r="F1791" i="10"/>
  <c r="I1791" i="10" s="1"/>
  <c r="F1792" i="10"/>
  <c r="F1793" i="10"/>
  <c r="F1794" i="10"/>
  <c r="F1795" i="10"/>
  <c r="I1795" i="10" s="1"/>
  <c r="F1796" i="10"/>
  <c r="F1797" i="10"/>
  <c r="F1798" i="10"/>
  <c r="F1799" i="10"/>
  <c r="I1799" i="10" s="1"/>
  <c r="F1800" i="10"/>
  <c r="F1801" i="10"/>
  <c r="F1802" i="10"/>
  <c r="F1803" i="10"/>
  <c r="I1803" i="10" s="1"/>
  <c r="F1804" i="10"/>
  <c r="F1805" i="10"/>
  <c r="F1806" i="10"/>
  <c r="F1807" i="10"/>
  <c r="I1807" i="10" s="1"/>
  <c r="F1808" i="10"/>
  <c r="F1809" i="10"/>
  <c r="F1810" i="10"/>
  <c r="F1811" i="10"/>
  <c r="I1811" i="10" s="1"/>
  <c r="F1812" i="10"/>
  <c r="F1813" i="10"/>
  <c r="F1814" i="10"/>
  <c r="F1815" i="10"/>
  <c r="I1815" i="10" s="1"/>
  <c r="F1816" i="10"/>
  <c r="F1817" i="10"/>
  <c r="F1818" i="10"/>
  <c r="F1819" i="10"/>
  <c r="I1819" i="10" s="1"/>
  <c r="F1820" i="10"/>
  <c r="F1821" i="10"/>
  <c r="F1822" i="10"/>
  <c r="F1823" i="10"/>
  <c r="I1823" i="10" s="1"/>
  <c r="F1824" i="10"/>
  <c r="F1825" i="10"/>
  <c r="F1826" i="10"/>
  <c r="F1827" i="10"/>
  <c r="I1827" i="10" s="1"/>
  <c r="F1828" i="10"/>
  <c r="F1829" i="10"/>
  <c r="F1830" i="10"/>
  <c r="F1831" i="10"/>
  <c r="I1831" i="10" s="1"/>
  <c r="F1832" i="10"/>
  <c r="F1833" i="10"/>
  <c r="F1834" i="10"/>
  <c r="F1835" i="10"/>
  <c r="I1835" i="10" s="1"/>
  <c r="F1836" i="10"/>
  <c r="F1837" i="10"/>
  <c r="F1838" i="10"/>
  <c r="F1839" i="10"/>
  <c r="I1839" i="10" s="1"/>
  <c r="F1840" i="10"/>
  <c r="F1841" i="10"/>
  <c r="F1842" i="10"/>
  <c r="F1843" i="10"/>
  <c r="I1843" i="10" s="1"/>
  <c r="F1844" i="10"/>
  <c r="F1845" i="10"/>
  <c r="F1846" i="10"/>
  <c r="F1847" i="10"/>
  <c r="I1847" i="10" s="1"/>
  <c r="F1848" i="10"/>
  <c r="F1849" i="10"/>
  <c r="F1850" i="10"/>
  <c r="F1851" i="10"/>
  <c r="I1851" i="10" s="1"/>
  <c r="F1852" i="10"/>
  <c r="F1853" i="10"/>
  <c r="F1854" i="10"/>
  <c r="F1855" i="10"/>
  <c r="I1855" i="10" s="1"/>
  <c r="F1856" i="10"/>
  <c r="F1857" i="10"/>
  <c r="F1858" i="10"/>
  <c r="F1859" i="10"/>
  <c r="I1859" i="10" s="1"/>
  <c r="F1860" i="10"/>
  <c r="F1861" i="10"/>
  <c r="F1862" i="10"/>
  <c r="F1863" i="10"/>
  <c r="I1863" i="10" s="1"/>
  <c r="F1864" i="10"/>
  <c r="F1865" i="10"/>
  <c r="F1866" i="10"/>
  <c r="F1867" i="10"/>
  <c r="I1867" i="10" s="1"/>
  <c r="F1868" i="10"/>
  <c r="F1869" i="10"/>
  <c r="F1870" i="10"/>
  <c r="F1871" i="10"/>
  <c r="I1871" i="10" s="1"/>
  <c r="F1872" i="10"/>
  <c r="F1873" i="10"/>
  <c r="F1874" i="10"/>
  <c r="F1875" i="10"/>
  <c r="I1875" i="10" s="1"/>
  <c r="F1876" i="10"/>
  <c r="F1877" i="10"/>
  <c r="F1878" i="10"/>
  <c r="F1879" i="10"/>
  <c r="I1879" i="10" s="1"/>
  <c r="F1880" i="10"/>
  <c r="F1881" i="10"/>
  <c r="F1882" i="10"/>
  <c r="F1883" i="10"/>
  <c r="I1883" i="10" s="1"/>
  <c r="F1884" i="10"/>
  <c r="F1885" i="10"/>
  <c r="F1886" i="10"/>
  <c r="F1887" i="10"/>
  <c r="I1887" i="10" s="1"/>
  <c r="F1888" i="10"/>
  <c r="F1889" i="10"/>
  <c r="F1890" i="10"/>
  <c r="F1891" i="10"/>
  <c r="I1891" i="10" s="1"/>
  <c r="F1892" i="10"/>
  <c r="F1893" i="10"/>
  <c r="F1894" i="10"/>
  <c r="F1895" i="10"/>
  <c r="I1895" i="10" s="1"/>
  <c r="F1896" i="10"/>
  <c r="F1897" i="10"/>
  <c r="F1898" i="10"/>
  <c r="F1899" i="10"/>
  <c r="I1899" i="10" s="1"/>
  <c r="F1900" i="10"/>
  <c r="F1901" i="10"/>
  <c r="F1902" i="10"/>
  <c r="F1903" i="10"/>
  <c r="I1903" i="10" s="1"/>
  <c r="F1904" i="10"/>
  <c r="F1905" i="10"/>
  <c r="F1906" i="10"/>
  <c r="F1907" i="10"/>
  <c r="I1907" i="10" s="1"/>
  <c r="F1908" i="10"/>
  <c r="F1909" i="10"/>
  <c r="F1910" i="10"/>
  <c r="F1911" i="10"/>
  <c r="I1911" i="10" s="1"/>
  <c r="F1912" i="10"/>
  <c r="F1913" i="10"/>
  <c r="F1914" i="10"/>
  <c r="F1915" i="10"/>
  <c r="I1915" i="10" s="1"/>
  <c r="F1916" i="10"/>
  <c r="F1917" i="10"/>
  <c r="F1918" i="10"/>
  <c r="F1919" i="10"/>
  <c r="I1919" i="10" s="1"/>
  <c r="F1920" i="10"/>
  <c r="F1921" i="10"/>
  <c r="F1922" i="10"/>
  <c r="F1923" i="10"/>
  <c r="I1923" i="10" s="1"/>
  <c r="F1924" i="10"/>
  <c r="F1925" i="10"/>
  <c r="F1926" i="10"/>
  <c r="F1927" i="10"/>
  <c r="I1927" i="10" s="1"/>
  <c r="F1928" i="10"/>
  <c r="F1929" i="10"/>
  <c r="F1930" i="10"/>
  <c r="F1931" i="10"/>
  <c r="I1931" i="10" s="1"/>
  <c r="F1932" i="10"/>
  <c r="F1933" i="10"/>
  <c r="F1934" i="10"/>
  <c r="F1935" i="10"/>
  <c r="I1935" i="10" s="1"/>
  <c r="F1936" i="10"/>
  <c r="F1937" i="10"/>
  <c r="F1938" i="10"/>
  <c r="F1939" i="10"/>
  <c r="I1939" i="10" s="1"/>
  <c r="F1940" i="10"/>
  <c r="F1941" i="10"/>
  <c r="F1942" i="10"/>
  <c r="F1943" i="10"/>
  <c r="I1943" i="10" s="1"/>
  <c r="F1944" i="10"/>
  <c r="F1945" i="10"/>
  <c r="F1946" i="10"/>
  <c r="F1947" i="10"/>
  <c r="I1947" i="10" s="1"/>
  <c r="F1948" i="10"/>
  <c r="F1949" i="10"/>
  <c r="F1950" i="10"/>
  <c r="F1951" i="10"/>
  <c r="I1951" i="10" s="1"/>
  <c r="F1952" i="10"/>
  <c r="F1953" i="10"/>
  <c r="F1954" i="10"/>
  <c r="F1955" i="10"/>
  <c r="I1955" i="10" s="1"/>
  <c r="F1956" i="10"/>
  <c r="F1957" i="10"/>
  <c r="F1958" i="10"/>
  <c r="F1959" i="10"/>
  <c r="I1959" i="10" s="1"/>
  <c r="F1960" i="10"/>
  <c r="F1961" i="10"/>
  <c r="F1962" i="10"/>
  <c r="F1963" i="10"/>
  <c r="I1963" i="10" s="1"/>
  <c r="F1964" i="10"/>
  <c r="F1965" i="10"/>
  <c r="F1966" i="10"/>
  <c r="F1967" i="10"/>
  <c r="I1967" i="10" s="1"/>
  <c r="F1968" i="10"/>
  <c r="F1969" i="10"/>
  <c r="F1970" i="10"/>
  <c r="F1971" i="10"/>
  <c r="I1971" i="10" s="1"/>
  <c r="F1972" i="10"/>
  <c r="F1973" i="10"/>
  <c r="F1974" i="10"/>
  <c r="F1975" i="10"/>
  <c r="I1975" i="10" s="1"/>
  <c r="F1976" i="10"/>
  <c r="F1977" i="10"/>
  <c r="F1978" i="10"/>
  <c r="F1979" i="10"/>
  <c r="I1979" i="10" s="1"/>
  <c r="F1980" i="10"/>
  <c r="F1981" i="10"/>
  <c r="F1982" i="10"/>
  <c r="F1983" i="10"/>
  <c r="I1983" i="10" s="1"/>
  <c r="F1984" i="10"/>
  <c r="F1985" i="10"/>
  <c r="F1986" i="10"/>
  <c r="F1987" i="10"/>
  <c r="I1987" i="10" s="1"/>
  <c r="F1988" i="10"/>
  <c r="F1989" i="10"/>
  <c r="F1990" i="10"/>
  <c r="F1991" i="10"/>
  <c r="I1991" i="10" s="1"/>
  <c r="F1992" i="10"/>
  <c r="F1993" i="10"/>
  <c r="F1994" i="10"/>
  <c r="F1995" i="10"/>
  <c r="I1995" i="10" s="1"/>
  <c r="F1996" i="10"/>
  <c r="F1997" i="10"/>
  <c r="F1998" i="10"/>
  <c r="F1999" i="10"/>
  <c r="I1999" i="10" s="1"/>
  <c r="F2000" i="10"/>
  <c r="F2001" i="10"/>
  <c r="F2002" i="10"/>
  <c r="F2003" i="10"/>
  <c r="I2003" i="10" s="1"/>
  <c r="F2004" i="10"/>
  <c r="F2005" i="10"/>
  <c r="F2006" i="10"/>
  <c r="F2007" i="10"/>
  <c r="I2007" i="10" s="1"/>
  <c r="F2008" i="10"/>
  <c r="F2009" i="10"/>
  <c r="F2010" i="10"/>
  <c r="F2011" i="10"/>
  <c r="I2011" i="10" s="1"/>
  <c r="F2012" i="10"/>
  <c r="F2013" i="10"/>
  <c r="F2014" i="10"/>
  <c r="F2015" i="10"/>
  <c r="I2015" i="10" s="1"/>
  <c r="F2016" i="10"/>
  <c r="F2017" i="10"/>
  <c r="F2018" i="10"/>
  <c r="F2019" i="10"/>
  <c r="I2019" i="10" s="1"/>
  <c r="F2020" i="10"/>
  <c r="F2021" i="10"/>
  <c r="F2022" i="10"/>
  <c r="F2023" i="10"/>
  <c r="I2023" i="10" s="1"/>
  <c r="F2024" i="10"/>
  <c r="F2025" i="10"/>
  <c r="F2026" i="10"/>
  <c r="F2027" i="10"/>
  <c r="I2027" i="10" s="1"/>
  <c r="F2028" i="10"/>
  <c r="F2029" i="10"/>
  <c r="F2030" i="10"/>
  <c r="F2031" i="10"/>
  <c r="I2031" i="10" s="1"/>
  <c r="F2032" i="10"/>
  <c r="F2033" i="10"/>
  <c r="F2034" i="10"/>
  <c r="F2035" i="10"/>
  <c r="I2035" i="10" s="1"/>
  <c r="F2036" i="10"/>
  <c r="F2037" i="10"/>
  <c r="F2038" i="10"/>
  <c r="F2039" i="10"/>
  <c r="I2039" i="10" s="1"/>
  <c r="F2040" i="10"/>
  <c r="F2041" i="10"/>
  <c r="F2042" i="10"/>
  <c r="F2043" i="10"/>
  <c r="I2043" i="10" s="1"/>
  <c r="F2044" i="10"/>
  <c r="F2045" i="10"/>
  <c r="F2046" i="10"/>
  <c r="F2047" i="10"/>
  <c r="I2047" i="10" s="1"/>
  <c r="F2048" i="10"/>
  <c r="F2049" i="10"/>
  <c r="F2050" i="10"/>
  <c r="F2051" i="10"/>
  <c r="I2051" i="10" s="1"/>
  <c r="F2052" i="10"/>
  <c r="F2053" i="10"/>
  <c r="F2054" i="10"/>
  <c r="F2055" i="10"/>
  <c r="I2055" i="10" s="1"/>
  <c r="F2056" i="10"/>
  <c r="F2057" i="10"/>
  <c r="F2058" i="10"/>
  <c r="F2059" i="10"/>
  <c r="I2059" i="10" s="1"/>
  <c r="F2060" i="10"/>
  <c r="F2061" i="10"/>
  <c r="F2062" i="10"/>
  <c r="F2063" i="10"/>
  <c r="I2063" i="10" s="1"/>
  <c r="F2064" i="10"/>
  <c r="F2065" i="10"/>
  <c r="F2066" i="10"/>
  <c r="F2067" i="10"/>
  <c r="I2067" i="10" s="1"/>
  <c r="F2068" i="10"/>
  <c r="F2069" i="10"/>
  <c r="F2070" i="10"/>
  <c r="F2071" i="10"/>
  <c r="I2071" i="10" s="1"/>
  <c r="F2072" i="10"/>
  <c r="F2073" i="10"/>
  <c r="F2074" i="10"/>
  <c r="F2075" i="10"/>
  <c r="I2075" i="10" s="1"/>
  <c r="F2076" i="10"/>
  <c r="F2077" i="10"/>
  <c r="F2078" i="10"/>
  <c r="F2079" i="10"/>
  <c r="I2079" i="10" s="1"/>
  <c r="F2080" i="10"/>
  <c r="F2081" i="10"/>
  <c r="F2082" i="10"/>
  <c r="F2083" i="10"/>
  <c r="I2083" i="10" s="1"/>
  <c r="F2084" i="10"/>
  <c r="F2085" i="10"/>
  <c r="F2086" i="10"/>
  <c r="F2087" i="10"/>
  <c r="I2087" i="10" s="1"/>
  <c r="F2088" i="10"/>
  <c r="F2089" i="10"/>
  <c r="F2090" i="10"/>
  <c r="F2091" i="10"/>
  <c r="I2091" i="10" s="1"/>
  <c r="F2092" i="10"/>
  <c r="F2093" i="10"/>
  <c r="F2094" i="10"/>
  <c r="F2095" i="10"/>
  <c r="I2095" i="10" s="1"/>
  <c r="F2096" i="10"/>
  <c r="F2097" i="10"/>
  <c r="F2098" i="10"/>
  <c r="F2099" i="10"/>
  <c r="I2099" i="10" s="1"/>
  <c r="F2100" i="10"/>
  <c r="F2101" i="10"/>
  <c r="F2102" i="10"/>
  <c r="F2103" i="10"/>
  <c r="I2103" i="10" s="1"/>
  <c r="F2104" i="10"/>
  <c r="F2105" i="10"/>
  <c r="F2106" i="10"/>
  <c r="F2107" i="10"/>
  <c r="I2107" i="10" s="1"/>
  <c r="F2108" i="10"/>
  <c r="F2109" i="10"/>
  <c r="F2110" i="10"/>
  <c r="F2111" i="10"/>
  <c r="I2111" i="10" s="1"/>
  <c r="F2112" i="10"/>
  <c r="F2113" i="10"/>
  <c r="F2114" i="10"/>
  <c r="F2115" i="10"/>
  <c r="I2115" i="10" s="1"/>
  <c r="F2116" i="10"/>
  <c r="F2117" i="10"/>
  <c r="F2118" i="10"/>
  <c r="F2119" i="10"/>
  <c r="I2119" i="10" s="1"/>
  <c r="F2120" i="10"/>
  <c r="F2121" i="10"/>
  <c r="F2122" i="10"/>
  <c r="F2123" i="10"/>
  <c r="I2123" i="10" s="1"/>
  <c r="F2124" i="10"/>
  <c r="F2125" i="10"/>
  <c r="F2126" i="10"/>
  <c r="F2127" i="10"/>
  <c r="I2127" i="10" s="1"/>
  <c r="F2128" i="10"/>
  <c r="F2129" i="10"/>
  <c r="F2130" i="10"/>
  <c r="F2131" i="10"/>
  <c r="I2131" i="10" s="1"/>
  <c r="F2132" i="10"/>
  <c r="F2133" i="10"/>
  <c r="F2134" i="10"/>
  <c r="F2135" i="10"/>
  <c r="I2135" i="10" s="1"/>
  <c r="F2136" i="10"/>
  <c r="F2137" i="10"/>
  <c r="F2138" i="10"/>
  <c r="F2139" i="10"/>
  <c r="I2139" i="10" s="1"/>
  <c r="F2140" i="10"/>
  <c r="F2141" i="10"/>
  <c r="F2142" i="10"/>
  <c r="F2143" i="10"/>
  <c r="I2143" i="10" s="1"/>
  <c r="F2144" i="10"/>
  <c r="F2145" i="10"/>
  <c r="F2146" i="10"/>
  <c r="F2147" i="10"/>
  <c r="I2147" i="10" s="1"/>
  <c r="F2148" i="10"/>
  <c r="F2149" i="10"/>
  <c r="F2150" i="10"/>
  <c r="F2151" i="10"/>
  <c r="I2151" i="10" s="1"/>
  <c r="F2152" i="10"/>
  <c r="F2153" i="10"/>
  <c r="F2154" i="10"/>
  <c r="F2155" i="10"/>
  <c r="I2155" i="10" s="1"/>
  <c r="F2156" i="10"/>
  <c r="F2157" i="10"/>
  <c r="F2158" i="10"/>
  <c r="F2159" i="10"/>
  <c r="I2159" i="10" s="1"/>
  <c r="F2160" i="10"/>
  <c r="F2161" i="10"/>
  <c r="F2162" i="10"/>
  <c r="F2163" i="10"/>
  <c r="I2163" i="10" s="1"/>
  <c r="F2164" i="10"/>
  <c r="F2165" i="10"/>
  <c r="F2166" i="10"/>
  <c r="F2167" i="10"/>
  <c r="I2167" i="10" s="1"/>
  <c r="F2168" i="10"/>
  <c r="F2169" i="10"/>
  <c r="F2170" i="10"/>
  <c r="F2171" i="10"/>
  <c r="I2171" i="10" s="1"/>
  <c r="F2172" i="10"/>
  <c r="F2173" i="10"/>
  <c r="F2174" i="10"/>
  <c r="F2175" i="10"/>
  <c r="I2175" i="10" s="1"/>
  <c r="F2176" i="10"/>
  <c r="F2177" i="10"/>
  <c r="F2178" i="10"/>
  <c r="F2179" i="10"/>
  <c r="I2179" i="10" s="1"/>
  <c r="F2180" i="10"/>
  <c r="F2181" i="10"/>
  <c r="F2182" i="10"/>
  <c r="F2183" i="10"/>
  <c r="I2183" i="10" s="1"/>
  <c r="F2184" i="10"/>
  <c r="F2185" i="10"/>
  <c r="F2186" i="10"/>
  <c r="F2187" i="10"/>
  <c r="I2187" i="10" s="1"/>
  <c r="F2188" i="10"/>
  <c r="F2189" i="10"/>
  <c r="F2190" i="10"/>
  <c r="F2191" i="10"/>
  <c r="I2191" i="10" s="1"/>
  <c r="F2192" i="10"/>
  <c r="F2193" i="10"/>
  <c r="F2194" i="10"/>
  <c r="F2195" i="10"/>
  <c r="I2195" i="10" s="1"/>
  <c r="F2196" i="10"/>
  <c r="F2197" i="10"/>
  <c r="F2198" i="10"/>
  <c r="F2199" i="10"/>
  <c r="I2199" i="10" s="1"/>
  <c r="F2200" i="10"/>
  <c r="F2201" i="10"/>
  <c r="F2202" i="10"/>
  <c r="F2203" i="10"/>
  <c r="I2203" i="10" s="1"/>
  <c r="F2204" i="10"/>
  <c r="F2205" i="10"/>
  <c r="F2206" i="10"/>
  <c r="F2207" i="10"/>
  <c r="I2207" i="10" s="1"/>
  <c r="F2208" i="10"/>
  <c r="F2209" i="10"/>
  <c r="F2210" i="10"/>
  <c r="F2211" i="10"/>
  <c r="I2211" i="10" s="1"/>
  <c r="F2212" i="10"/>
  <c r="F2213" i="10"/>
  <c r="F2214" i="10"/>
  <c r="F2215" i="10"/>
  <c r="I2215" i="10" s="1"/>
  <c r="F2216" i="10"/>
  <c r="F2217" i="10"/>
  <c r="F2218" i="10"/>
  <c r="F2219" i="10"/>
  <c r="I2219" i="10" s="1"/>
  <c r="F2220" i="10"/>
  <c r="F2221" i="10"/>
  <c r="F2222" i="10"/>
  <c r="F2223" i="10"/>
  <c r="I2223" i="10" s="1"/>
  <c r="F2224" i="10"/>
  <c r="F2225" i="10"/>
  <c r="F2226" i="10"/>
  <c r="F2227" i="10"/>
  <c r="I2227" i="10" s="1"/>
  <c r="F2228" i="10"/>
  <c r="F2229" i="10"/>
  <c r="F2230" i="10"/>
  <c r="F2231" i="10"/>
  <c r="I2231" i="10" s="1"/>
  <c r="F2232" i="10"/>
  <c r="F2233" i="10"/>
  <c r="F2234" i="10"/>
  <c r="F2235" i="10"/>
  <c r="I2235" i="10" s="1"/>
  <c r="F2236" i="10"/>
  <c r="F2237" i="10"/>
  <c r="F2238" i="10"/>
  <c r="F2239" i="10"/>
  <c r="I2239" i="10" s="1"/>
  <c r="F2240" i="10"/>
  <c r="F2241" i="10"/>
  <c r="F2242" i="10"/>
  <c r="F2243" i="10"/>
  <c r="I2243" i="10" s="1"/>
  <c r="F2244" i="10"/>
  <c r="F2245" i="10"/>
  <c r="F2246" i="10"/>
  <c r="F2247" i="10"/>
  <c r="I2247" i="10" s="1"/>
  <c r="F2248" i="10"/>
  <c r="F2249" i="10"/>
  <c r="F2250" i="10"/>
  <c r="F2251" i="10"/>
  <c r="I2251" i="10" s="1"/>
  <c r="F2252" i="10"/>
  <c r="F2253" i="10"/>
  <c r="F2254" i="10"/>
  <c r="F2255" i="10"/>
  <c r="I2255" i="10" s="1"/>
  <c r="F2256" i="10"/>
  <c r="F2257" i="10"/>
  <c r="F2258" i="10"/>
  <c r="F2259" i="10"/>
  <c r="I2259" i="10" s="1"/>
  <c r="F2260" i="10"/>
  <c r="F2261" i="10"/>
  <c r="F2262" i="10"/>
  <c r="F2263" i="10"/>
  <c r="I2263" i="10" s="1"/>
  <c r="F2264" i="10"/>
  <c r="F2265" i="10"/>
  <c r="F2266" i="10"/>
  <c r="F2267" i="10"/>
  <c r="I2267" i="10" s="1"/>
  <c r="F2268" i="10"/>
  <c r="F2269" i="10"/>
  <c r="F2270" i="10"/>
  <c r="F2271" i="10"/>
  <c r="I2271" i="10" s="1"/>
  <c r="F2272" i="10"/>
  <c r="F2273" i="10"/>
  <c r="F2274" i="10"/>
  <c r="F2275" i="10"/>
  <c r="I2275" i="10" s="1"/>
  <c r="F2276" i="10"/>
  <c r="F2277" i="10"/>
  <c r="F2278" i="10"/>
  <c r="F2279" i="10"/>
  <c r="I2279" i="10" s="1"/>
  <c r="F2280" i="10"/>
  <c r="F2281" i="10"/>
  <c r="F2282" i="10"/>
  <c r="F2283" i="10"/>
  <c r="I2283" i="10" s="1"/>
  <c r="F2284" i="10"/>
  <c r="F2285" i="10"/>
  <c r="F2286" i="10"/>
  <c r="F2287" i="10"/>
  <c r="I2287" i="10" s="1"/>
  <c r="F2288" i="10"/>
  <c r="F2289" i="10"/>
  <c r="F2290" i="10"/>
  <c r="F2291" i="10"/>
  <c r="I2291" i="10" s="1"/>
  <c r="F2292" i="10"/>
  <c r="F2293" i="10"/>
  <c r="F2294" i="10"/>
  <c r="F2295" i="10"/>
  <c r="I2295" i="10" s="1"/>
  <c r="F2296" i="10"/>
  <c r="F2297" i="10"/>
  <c r="F2298" i="10"/>
  <c r="F2299" i="10"/>
  <c r="I2299" i="10" s="1"/>
  <c r="F2300" i="10"/>
  <c r="F2301" i="10"/>
  <c r="F2302" i="10"/>
  <c r="F2303" i="10"/>
  <c r="I2303" i="10" s="1"/>
  <c r="F2304" i="10"/>
  <c r="F2305" i="10"/>
  <c r="F2306" i="10"/>
  <c r="F2307" i="10"/>
  <c r="I2307" i="10" s="1"/>
  <c r="F2308" i="10"/>
  <c r="F2309" i="10"/>
  <c r="F2310" i="10"/>
  <c r="F2311" i="10"/>
  <c r="I2311" i="10" s="1"/>
  <c r="F2312" i="10"/>
  <c r="F2313" i="10"/>
  <c r="F2314" i="10"/>
  <c r="F2315" i="10"/>
  <c r="I2315" i="10" s="1"/>
  <c r="F2316" i="10"/>
  <c r="F2317" i="10"/>
  <c r="F2318" i="10"/>
  <c r="F2319" i="10"/>
  <c r="I2319" i="10" s="1"/>
  <c r="F2320" i="10"/>
  <c r="F2321" i="10"/>
  <c r="F2322" i="10"/>
  <c r="F2323" i="10"/>
  <c r="I2323" i="10" s="1"/>
  <c r="F2324" i="10"/>
  <c r="F2325" i="10"/>
  <c r="F2326" i="10"/>
  <c r="F2327" i="10"/>
  <c r="I2327" i="10" s="1"/>
  <c r="F2328" i="10"/>
  <c r="F2329" i="10"/>
  <c r="F2330" i="10"/>
  <c r="F2331" i="10"/>
  <c r="I2331" i="10" s="1"/>
  <c r="F2332" i="10"/>
  <c r="F2333" i="10"/>
  <c r="F2334" i="10"/>
  <c r="F2335" i="10"/>
  <c r="I2335" i="10" s="1"/>
  <c r="F2336" i="10"/>
  <c r="F2337" i="10"/>
  <c r="F2338" i="10"/>
  <c r="F2339" i="10"/>
  <c r="I2339" i="10" s="1"/>
  <c r="F2340" i="10"/>
  <c r="F2341" i="10"/>
  <c r="F2342" i="10"/>
  <c r="F2343" i="10"/>
  <c r="I2343" i="10" s="1"/>
  <c r="F2344" i="10"/>
  <c r="F2345" i="10"/>
  <c r="F2346" i="10"/>
  <c r="F2347" i="10"/>
  <c r="I2347" i="10" s="1"/>
  <c r="F2348" i="10"/>
  <c r="F2349" i="10"/>
  <c r="F2350" i="10"/>
  <c r="F2351" i="10"/>
  <c r="I2351" i="10" s="1"/>
  <c r="F2352" i="10"/>
  <c r="F2353" i="10"/>
  <c r="F2354" i="10"/>
  <c r="F2355" i="10"/>
  <c r="I2355" i="10" s="1"/>
  <c r="F2356" i="10"/>
  <c r="F2357" i="10"/>
  <c r="F2358" i="10"/>
  <c r="F2359" i="10"/>
  <c r="I2359" i="10" s="1"/>
  <c r="F2360" i="10"/>
  <c r="F2361" i="10"/>
  <c r="F2362" i="10"/>
  <c r="F2363" i="10"/>
  <c r="I2363" i="10" s="1"/>
  <c r="F2364" i="10"/>
  <c r="F2365" i="10"/>
  <c r="F2366" i="10"/>
  <c r="F2367" i="10"/>
  <c r="I2367" i="10" s="1"/>
  <c r="F2368" i="10"/>
  <c r="F2369" i="10"/>
  <c r="F2370" i="10"/>
  <c r="F2371" i="10"/>
  <c r="I2371" i="10" s="1"/>
  <c r="F2372" i="10"/>
  <c r="F2373" i="10"/>
  <c r="F2374" i="10"/>
  <c r="F2375" i="10"/>
  <c r="I2375" i="10" s="1"/>
  <c r="F2376" i="10"/>
  <c r="F2377" i="10"/>
  <c r="F2378" i="10"/>
  <c r="F2379" i="10"/>
  <c r="I2379" i="10" s="1"/>
  <c r="F2380" i="10"/>
  <c r="F2381" i="10"/>
  <c r="F2382" i="10"/>
  <c r="F2383" i="10"/>
  <c r="I2383" i="10" s="1"/>
  <c r="F2384" i="10"/>
  <c r="F2385" i="10"/>
  <c r="F2386" i="10"/>
  <c r="F2387" i="10"/>
  <c r="I2387" i="10" s="1"/>
  <c r="F2388" i="10"/>
  <c r="F2389" i="10"/>
  <c r="F2390" i="10"/>
  <c r="F2391" i="10"/>
  <c r="I2391" i="10" s="1"/>
  <c r="F2392" i="10"/>
  <c r="F2393" i="10"/>
  <c r="F2394" i="10"/>
  <c r="F2395" i="10"/>
  <c r="I2395" i="10" s="1"/>
  <c r="F2396" i="10"/>
  <c r="F2397" i="10"/>
  <c r="F2398" i="10"/>
  <c r="F2399" i="10"/>
  <c r="I2399" i="10" s="1"/>
  <c r="F2400" i="10"/>
  <c r="F2401" i="10"/>
  <c r="F2402" i="10"/>
  <c r="F2403" i="10"/>
  <c r="I2403" i="10" s="1"/>
  <c r="F2404" i="10"/>
  <c r="F2405" i="10"/>
  <c r="F2406" i="10"/>
  <c r="F2407" i="10"/>
  <c r="I2407" i="10" s="1"/>
  <c r="F2408" i="10"/>
  <c r="F2409" i="10"/>
  <c r="F2410" i="10"/>
  <c r="F2411" i="10"/>
  <c r="I2411" i="10" s="1"/>
  <c r="F2412" i="10"/>
  <c r="F2413" i="10"/>
  <c r="F2414" i="10"/>
  <c r="F2415" i="10"/>
  <c r="I2415" i="10" s="1"/>
  <c r="F2416" i="10"/>
  <c r="F2417" i="10"/>
  <c r="F2418" i="10"/>
  <c r="F2419" i="10"/>
  <c r="I2419" i="10" s="1"/>
  <c r="F2420" i="10"/>
  <c r="F2421" i="10"/>
  <c r="F2422" i="10"/>
  <c r="F2423" i="10"/>
  <c r="I2423" i="10" s="1"/>
  <c r="F2424" i="10"/>
  <c r="F2425" i="10"/>
  <c r="F2426" i="10"/>
  <c r="F2427" i="10"/>
  <c r="I2427" i="10" s="1"/>
  <c r="F2428" i="10"/>
  <c r="F2429" i="10"/>
  <c r="F2430" i="10"/>
  <c r="F2431" i="10"/>
  <c r="I2431" i="10" s="1"/>
  <c r="F2432" i="10"/>
  <c r="F2433" i="10"/>
  <c r="F2434" i="10"/>
  <c r="F2435" i="10"/>
  <c r="I2435" i="10" s="1"/>
  <c r="F2436" i="10"/>
  <c r="F2437" i="10"/>
  <c r="F2438" i="10"/>
  <c r="F2439" i="10"/>
  <c r="I2439" i="10" s="1"/>
  <c r="F2440" i="10"/>
  <c r="F2441" i="10"/>
  <c r="F2442" i="10"/>
  <c r="F2443" i="10"/>
  <c r="I2443" i="10" s="1"/>
  <c r="F2444" i="10"/>
  <c r="F2445" i="10"/>
  <c r="F2446" i="10"/>
  <c r="F2447" i="10"/>
  <c r="I2447" i="10" s="1"/>
  <c r="F2448" i="10"/>
  <c r="F2449" i="10"/>
  <c r="F2450" i="10"/>
  <c r="F2451" i="10"/>
  <c r="I2451" i="10" s="1"/>
  <c r="F2452" i="10"/>
  <c r="F2453" i="10"/>
  <c r="F2454" i="10"/>
  <c r="F2455" i="10"/>
  <c r="I2455" i="10" s="1"/>
  <c r="F2456" i="10"/>
  <c r="F2457" i="10"/>
  <c r="F2458" i="10"/>
  <c r="F2459" i="10"/>
  <c r="I2459" i="10" s="1"/>
  <c r="F2460" i="10"/>
  <c r="F2461" i="10"/>
  <c r="F2462" i="10"/>
  <c r="F2463" i="10"/>
  <c r="I2463" i="10" s="1"/>
  <c r="F2464" i="10"/>
  <c r="F2465" i="10"/>
  <c r="F2466" i="10"/>
  <c r="F2467" i="10"/>
  <c r="I2467" i="10" s="1"/>
  <c r="F2468" i="10"/>
  <c r="F2469" i="10"/>
  <c r="F2470" i="10"/>
  <c r="F2471" i="10"/>
  <c r="I2471" i="10" s="1"/>
  <c r="F2472" i="10"/>
  <c r="F2473" i="10"/>
  <c r="F2474" i="10"/>
  <c r="F2475" i="10"/>
  <c r="I2475" i="10" s="1"/>
  <c r="F2476" i="10"/>
  <c r="F2477" i="10"/>
  <c r="F2478" i="10"/>
  <c r="F2479" i="10"/>
  <c r="I2479" i="10" s="1"/>
  <c r="F2480" i="10"/>
  <c r="F2481" i="10"/>
  <c r="F2482" i="10"/>
  <c r="F2483" i="10"/>
  <c r="I2483" i="10" s="1"/>
  <c r="F2484" i="10"/>
  <c r="F2485" i="10"/>
  <c r="F2486" i="10"/>
  <c r="F2487" i="10"/>
  <c r="I2487" i="10" s="1"/>
  <c r="F2488" i="10"/>
  <c r="F2489" i="10"/>
  <c r="F2490" i="10"/>
  <c r="F2491" i="10"/>
  <c r="I2491" i="10" s="1"/>
  <c r="F2492" i="10"/>
  <c r="F2493" i="10"/>
  <c r="F2494" i="10"/>
  <c r="F2495" i="10"/>
  <c r="I2495" i="10" s="1"/>
  <c r="F2496" i="10"/>
  <c r="F2497" i="10"/>
  <c r="F2498" i="10"/>
  <c r="F2499" i="10"/>
  <c r="I2499" i="10" s="1"/>
  <c r="F2500" i="10"/>
  <c r="F2501" i="10"/>
  <c r="F2502" i="10"/>
  <c r="F2503" i="10"/>
  <c r="I2503" i="10" s="1"/>
  <c r="F2504" i="10"/>
  <c r="F2505" i="10"/>
  <c r="F2506" i="10"/>
  <c r="F2507" i="10"/>
  <c r="I2507" i="10" s="1"/>
  <c r="F2508" i="10"/>
  <c r="F2509" i="10"/>
  <c r="F2510" i="10"/>
  <c r="F2511" i="10"/>
  <c r="I2511" i="10" s="1"/>
  <c r="F2512" i="10"/>
  <c r="F2513" i="10"/>
  <c r="F2514" i="10"/>
  <c r="F2515" i="10"/>
  <c r="I2515" i="10" s="1"/>
  <c r="F2516" i="10"/>
  <c r="F2517" i="10"/>
  <c r="F2518" i="10"/>
  <c r="F2519" i="10"/>
  <c r="I2519" i="10" s="1"/>
  <c r="F2520" i="10"/>
  <c r="F2521" i="10"/>
  <c r="F2522" i="10"/>
  <c r="F2523" i="10"/>
  <c r="I2523" i="10" s="1"/>
  <c r="F2524" i="10"/>
  <c r="F2525" i="10"/>
  <c r="F2526" i="10"/>
  <c r="F2527" i="10"/>
  <c r="I2527" i="10" s="1"/>
  <c r="F2528" i="10"/>
  <c r="F2529" i="10"/>
  <c r="F2530" i="10"/>
  <c r="F2531" i="10"/>
  <c r="I2531" i="10" s="1"/>
  <c r="F2532" i="10"/>
  <c r="F2533" i="10"/>
  <c r="F2534" i="10"/>
  <c r="F2535" i="10"/>
  <c r="I2535" i="10" s="1"/>
  <c r="F2536" i="10"/>
  <c r="F2537" i="10"/>
  <c r="F2538" i="10"/>
  <c r="F2539" i="10"/>
  <c r="I2539" i="10" s="1"/>
  <c r="F2540" i="10"/>
  <c r="F2541" i="10"/>
  <c r="F2542" i="10"/>
  <c r="F2543" i="10"/>
  <c r="I2543" i="10" s="1"/>
  <c r="F2544" i="10"/>
  <c r="F2545" i="10"/>
  <c r="F2546" i="10"/>
  <c r="F2547" i="10"/>
  <c r="I2547" i="10" s="1"/>
  <c r="F2548" i="10"/>
  <c r="F2549" i="10"/>
  <c r="F2550" i="10"/>
  <c r="F2551" i="10"/>
  <c r="I2551" i="10" s="1"/>
  <c r="F2552" i="10"/>
  <c r="F2553" i="10"/>
  <c r="F2554" i="10"/>
  <c r="F2555" i="10"/>
  <c r="I2555" i="10" s="1"/>
  <c r="F2556" i="10"/>
  <c r="F2557" i="10"/>
  <c r="F2558" i="10"/>
  <c r="F2559" i="10"/>
  <c r="I2559" i="10" s="1"/>
  <c r="F2560" i="10"/>
  <c r="F2561" i="10"/>
  <c r="F2562" i="10"/>
  <c r="F2563" i="10"/>
  <c r="I2563" i="10" s="1"/>
  <c r="F2564" i="10"/>
  <c r="F2565" i="10"/>
  <c r="F2566" i="10"/>
  <c r="F2567" i="10"/>
  <c r="I2567" i="10" s="1"/>
  <c r="F2568" i="10"/>
  <c r="F2569" i="10"/>
  <c r="F2570" i="10"/>
  <c r="F2571" i="10"/>
  <c r="I2571" i="10" s="1"/>
  <c r="F2572" i="10"/>
  <c r="F2573" i="10"/>
  <c r="F2574" i="10"/>
  <c r="F2575" i="10"/>
  <c r="I2575" i="10" s="1"/>
  <c r="F2576" i="10"/>
  <c r="F2577" i="10"/>
  <c r="F2578" i="10"/>
  <c r="F2579" i="10"/>
  <c r="I2579" i="10" s="1"/>
  <c r="F2580" i="10"/>
  <c r="F2581" i="10"/>
  <c r="F2582" i="10"/>
  <c r="F2583" i="10"/>
  <c r="I2583" i="10" s="1"/>
  <c r="F2584" i="10"/>
  <c r="F2585" i="10"/>
  <c r="F2586" i="10"/>
  <c r="F2587" i="10"/>
  <c r="I2587" i="10" s="1"/>
  <c r="F2588" i="10"/>
  <c r="F2589" i="10"/>
  <c r="F2590" i="10"/>
  <c r="F2591" i="10"/>
  <c r="I2591" i="10" s="1"/>
  <c r="F2592" i="10"/>
  <c r="F2593" i="10"/>
  <c r="F2594" i="10"/>
  <c r="F2595" i="10"/>
  <c r="I2595" i="10" s="1"/>
  <c r="F2596" i="10"/>
  <c r="F2597" i="10"/>
  <c r="F2598" i="10"/>
  <c r="F2599" i="10"/>
  <c r="I2599" i="10" s="1"/>
  <c r="F2600" i="10"/>
  <c r="F2601" i="10"/>
  <c r="F2602" i="10"/>
  <c r="F2603" i="10"/>
  <c r="I2603" i="10" s="1"/>
  <c r="F2604" i="10"/>
  <c r="F2605" i="10"/>
  <c r="F2606" i="10"/>
  <c r="F2607" i="10"/>
  <c r="I2607" i="10" s="1"/>
  <c r="F2608" i="10"/>
  <c r="F2609" i="10"/>
  <c r="F2610" i="10"/>
  <c r="F2611" i="10"/>
  <c r="I2611" i="10" s="1"/>
  <c r="F2612" i="10"/>
  <c r="F2613" i="10"/>
  <c r="F2614" i="10"/>
  <c r="F2615" i="10"/>
  <c r="I2615" i="10" s="1"/>
  <c r="F2616" i="10"/>
  <c r="F2617" i="10"/>
  <c r="F2618" i="10"/>
  <c r="F2619" i="10"/>
  <c r="I2619" i="10" s="1"/>
  <c r="F2620" i="10"/>
  <c r="F2621" i="10"/>
  <c r="F2622" i="10"/>
  <c r="F2623" i="10"/>
  <c r="I2623" i="10" s="1"/>
  <c r="F2624" i="10"/>
  <c r="F2625" i="10"/>
  <c r="F2626" i="10"/>
  <c r="F2627" i="10"/>
  <c r="I2627" i="10" s="1"/>
  <c r="F2628" i="10"/>
  <c r="F2629" i="10"/>
  <c r="F2630" i="10"/>
  <c r="F2631" i="10"/>
  <c r="I2631" i="10" s="1"/>
  <c r="F2632" i="10"/>
  <c r="F2633" i="10"/>
  <c r="F2634" i="10"/>
  <c r="F2635" i="10"/>
  <c r="I2635" i="10" s="1"/>
  <c r="F2636" i="10"/>
  <c r="F2637" i="10"/>
  <c r="F2638" i="10"/>
  <c r="F2639" i="10"/>
  <c r="I2639" i="10" s="1"/>
  <c r="F2640" i="10"/>
  <c r="F2641" i="10"/>
  <c r="F2642" i="10"/>
  <c r="F2643" i="10"/>
  <c r="I2643" i="10" s="1"/>
  <c r="F2644" i="10"/>
  <c r="F2645" i="10"/>
  <c r="F2646" i="10"/>
  <c r="F2647" i="10"/>
  <c r="I2647" i="10" s="1"/>
  <c r="F2648" i="10"/>
  <c r="F2649" i="10"/>
  <c r="F2650" i="10"/>
  <c r="F2651" i="10"/>
  <c r="I2651" i="10" s="1"/>
  <c r="F2652" i="10"/>
  <c r="F2653" i="10"/>
  <c r="F2654" i="10"/>
  <c r="F2655" i="10"/>
  <c r="I2655" i="10" s="1"/>
  <c r="F2656" i="10"/>
  <c r="F2657" i="10"/>
  <c r="F2658" i="10"/>
  <c r="F2659" i="10"/>
  <c r="I2659" i="10" s="1"/>
  <c r="F2660" i="10"/>
  <c r="F2661" i="10"/>
  <c r="F2662" i="10"/>
  <c r="F2663" i="10"/>
  <c r="I2663" i="10" s="1"/>
  <c r="F2664" i="10"/>
  <c r="F2665" i="10"/>
  <c r="F2666" i="10"/>
  <c r="F2667" i="10"/>
  <c r="I2667" i="10" s="1"/>
  <c r="F2668" i="10"/>
  <c r="F2669" i="10"/>
  <c r="F2670" i="10"/>
  <c r="F2671" i="10"/>
  <c r="I2671" i="10" s="1"/>
  <c r="F2672" i="10"/>
  <c r="F2673" i="10"/>
  <c r="F2674" i="10"/>
  <c r="F2675" i="10"/>
  <c r="I2675" i="10" s="1"/>
  <c r="F2676" i="10"/>
  <c r="F2677" i="10"/>
  <c r="F2678" i="10"/>
  <c r="F2679" i="10"/>
  <c r="I2679" i="10" s="1"/>
  <c r="F2680" i="10"/>
  <c r="F2681" i="10"/>
  <c r="F2682" i="10"/>
  <c r="F2683" i="10"/>
  <c r="I2683" i="10" s="1"/>
  <c r="F2684" i="10"/>
  <c r="F2685" i="10"/>
  <c r="F2686" i="10"/>
  <c r="F2687" i="10"/>
  <c r="I2687" i="10" s="1"/>
  <c r="F2688" i="10"/>
  <c r="F2689" i="10"/>
  <c r="F2690" i="10"/>
  <c r="F2691" i="10"/>
  <c r="I2691" i="10" s="1"/>
  <c r="F2692" i="10"/>
  <c r="F2693" i="10"/>
  <c r="F2694" i="10"/>
  <c r="F2695" i="10"/>
  <c r="I2695" i="10" s="1"/>
  <c r="F2696" i="10"/>
  <c r="F2697" i="10"/>
  <c r="F2698" i="10"/>
  <c r="F2699" i="10"/>
  <c r="I2699" i="10" s="1"/>
  <c r="F2700" i="10"/>
  <c r="F2701" i="10"/>
  <c r="F2702" i="10"/>
  <c r="F2703" i="10"/>
  <c r="I2703" i="10" s="1"/>
  <c r="F2704" i="10"/>
  <c r="F2705" i="10"/>
  <c r="F2706" i="10"/>
  <c r="F2707" i="10"/>
  <c r="I2707" i="10" s="1"/>
  <c r="F2708" i="10"/>
  <c r="F2709" i="10"/>
  <c r="F2710" i="10"/>
  <c r="F2711" i="10"/>
  <c r="I2711" i="10" s="1"/>
  <c r="F2712" i="10"/>
  <c r="F2713" i="10"/>
  <c r="F2714" i="10"/>
  <c r="F2715" i="10"/>
  <c r="I2715" i="10" s="1"/>
  <c r="F2716" i="10"/>
  <c r="F2717" i="10"/>
  <c r="F2718" i="10"/>
  <c r="F2719" i="10"/>
  <c r="I2719" i="10" s="1"/>
  <c r="F2720" i="10"/>
  <c r="F2721" i="10"/>
  <c r="F2722" i="10"/>
  <c r="F2723" i="10"/>
  <c r="I2723" i="10" s="1"/>
  <c r="F2724" i="10"/>
  <c r="F2725" i="10"/>
  <c r="F2726" i="10"/>
  <c r="F2727" i="10"/>
  <c r="I2727" i="10" s="1"/>
  <c r="F2728" i="10"/>
  <c r="F2729" i="10"/>
  <c r="F2730" i="10"/>
  <c r="F2731" i="10"/>
  <c r="I2731" i="10" s="1"/>
  <c r="F2732" i="10"/>
  <c r="F2733" i="10"/>
  <c r="F2734" i="10"/>
  <c r="F2735" i="10"/>
  <c r="I2735" i="10" s="1"/>
  <c r="F2736" i="10"/>
  <c r="F2737" i="10"/>
  <c r="F2738" i="10"/>
  <c r="F2739" i="10"/>
  <c r="I2739" i="10" s="1"/>
  <c r="F2740" i="10"/>
  <c r="F2741" i="10"/>
  <c r="F2742" i="10"/>
  <c r="F2743" i="10"/>
  <c r="I2743" i="10" s="1"/>
  <c r="F2744" i="10"/>
  <c r="F2745" i="10"/>
  <c r="F2746" i="10"/>
  <c r="F2747" i="10"/>
  <c r="I2747" i="10" s="1"/>
  <c r="F2748" i="10"/>
  <c r="F2749" i="10"/>
  <c r="F2750" i="10"/>
  <c r="F2751" i="10"/>
  <c r="I2751" i="10" s="1"/>
  <c r="F2752" i="10"/>
  <c r="F2753" i="10"/>
  <c r="F2754" i="10"/>
  <c r="F2755" i="10"/>
  <c r="I2755" i="10" s="1"/>
  <c r="F2756" i="10"/>
  <c r="F2757" i="10"/>
  <c r="F2758" i="10"/>
  <c r="F2759" i="10"/>
  <c r="I2759" i="10" s="1"/>
  <c r="F2760" i="10"/>
  <c r="F2761" i="10"/>
  <c r="F2762" i="10"/>
  <c r="F2763" i="10"/>
  <c r="I2763" i="10" s="1"/>
  <c r="F2764" i="10"/>
  <c r="F2765" i="10"/>
  <c r="F2766" i="10"/>
  <c r="F2767" i="10"/>
  <c r="I2767" i="10" s="1"/>
  <c r="F2768" i="10"/>
  <c r="F2769" i="10"/>
  <c r="F2770" i="10"/>
  <c r="F2771" i="10"/>
  <c r="I2771" i="10" s="1"/>
  <c r="F2772" i="10"/>
  <c r="F2773" i="10"/>
  <c r="F2774" i="10"/>
  <c r="F2775" i="10"/>
  <c r="I2775" i="10" s="1"/>
  <c r="F2776" i="10"/>
  <c r="F2777" i="10"/>
  <c r="F2778" i="10"/>
  <c r="F2779" i="10"/>
  <c r="I2779" i="10" s="1"/>
  <c r="F2780" i="10"/>
  <c r="F2781" i="10"/>
  <c r="F2782" i="10"/>
  <c r="F2783" i="10"/>
  <c r="I2783" i="10" s="1"/>
  <c r="F2784" i="10"/>
  <c r="F2785" i="10"/>
  <c r="F2786" i="10"/>
  <c r="F2787" i="10"/>
  <c r="I2787" i="10" s="1"/>
  <c r="F2788" i="10"/>
  <c r="F2789" i="10"/>
  <c r="F2790" i="10"/>
  <c r="F2791" i="10"/>
  <c r="I2791" i="10" s="1"/>
  <c r="F2792" i="10"/>
  <c r="F2793" i="10"/>
  <c r="F2794" i="10"/>
  <c r="F2795" i="10"/>
  <c r="I2795" i="10" s="1"/>
  <c r="F2796" i="10"/>
  <c r="F2797" i="10"/>
  <c r="F2798" i="10"/>
  <c r="F2799" i="10"/>
  <c r="I2799" i="10" s="1"/>
  <c r="F2800" i="10"/>
  <c r="F2801" i="10"/>
  <c r="F2802" i="10"/>
  <c r="F2803" i="10"/>
  <c r="I2803" i="10" s="1"/>
  <c r="F2804" i="10"/>
  <c r="F2805" i="10"/>
  <c r="F2806" i="10"/>
  <c r="F2807" i="10"/>
  <c r="I2807" i="10" s="1"/>
  <c r="F2808" i="10"/>
  <c r="F2809" i="10"/>
  <c r="F2810" i="10"/>
  <c r="F2811" i="10"/>
  <c r="I2811" i="10" s="1"/>
  <c r="F2812" i="10"/>
  <c r="F2813" i="10"/>
  <c r="F2814" i="10"/>
  <c r="F2815" i="10"/>
  <c r="I2815" i="10" s="1"/>
  <c r="F2816" i="10"/>
  <c r="F2817" i="10"/>
  <c r="F2818" i="10"/>
  <c r="F2819" i="10"/>
  <c r="I2819" i="10" s="1"/>
  <c r="F2820" i="10"/>
  <c r="F2821" i="10"/>
  <c r="F2822" i="10"/>
  <c r="F2823" i="10"/>
  <c r="I2823" i="10" s="1"/>
  <c r="F2824" i="10"/>
  <c r="F2825" i="10"/>
  <c r="F2826" i="10"/>
  <c r="F2827" i="10"/>
  <c r="I2827" i="10" s="1"/>
  <c r="F2828" i="10"/>
  <c r="F2829" i="10"/>
  <c r="F2830" i="10"/>
  <c r="F2831" i="10"/>
  <c r="I2831" i="10" s="1"/>
  <c r="F2832" i="10"/>
  <c r="F2833" i="10"/>
  <c r="F2834" i="10"/>
  <c r="F2835" i="10"/>
  <c r="I2835" i="10" s="1"/>
  <c r="F2836" i="10"/>
  <c r="F2837" i="10"/>
  <c r="F2838" i="10"/>
  <c r="F2839" i="10"/>
  <c r="I2839" i="10" s="1"/>
  <c r="F2840" i="10"/>
  <c r="F2841" i="10"/>
  <c r="F2842" i="10"/>
  <c r="F2843" i="10"/>
  <c r="I2843" i="10" s="1"/>
  <c r="F2844" i="10"/>
  <c r="F2845" i="10"/>
  <c r="F2846" i="10"/>
  <c r="F2847" i="10"/>
  <c r="I2847" i="10" s="1"/>
  <c r="F2848" i="10"/>
  <c r="F2849" i="10"/>
  <c r="F2850" i="10"/>
  <c r="F2851" i="10"/>
  <c r="I2851" i="10" s="1"/>
  <c r="F2852" i="10"/>
  <c r="F2853" i="10"/>
  <c r="F2854" i="10"/>
  <c r="F2855" i="10"/>
  <c r="I2855" i="10" s="1"/>
  <c r="F2856" i="10"/>
  <c r="F2857" i="10"/>
  <c r="F2858" i="10"/>
  <c r="F2859" i="10"/>
  <c r="I2859" i="10" s="1"/>
  <c r="F2860" i="10"/>
  <c r="F2861" i="10"/>
  <c r="F2862" i="10"/>
  <c r="F2863" i="10"/>
  <c r="I2863" i="10" s="1"/>
  <c r="F2864" i="10"/>
  <c r="F2865" i="10"/>
  <c r="F2866" i="10"/>
  <c r="F2867" i="10"/>
  <c r="I2867" i="10" s="1"/>
  <c r="F2868" i="10"/>
  <c r="F2869" i="10"/>
  <c r="F2870" i="10"/>
  <c r="F2871" i="10"/>
  <c r="I2871" i="10" s="1"/>
  <c r="F2872" i="10"/>
  <c r="F2873" i="10"/>
  <c r="F2874" i="10"/>
  <c r="F2875" i="10"/>
  <c r="I2875" i="10" s="1"/>
  <c r="F2876" i="10"/>
  <c r="F2877" i="10"/>
  <c r="F2878" i="10"/>
  <c r="F2879" i="10"/>
  <c r="I2879" i="10" s="1"/>
  <c r="F2880" i="10"/>
  <c r="F2881" i="10"/>
  <c r="F2882" i="10"/>
  <c r="F2883" i="10"/>
  <c r="I2883" i="10" s="1"/>
  <c r="F2884" i="10"/>
  <c r="F2885" i="10"/>
  <c r="F2886" i="10"/>
  <c r="F2887" i="10"/>
  <c r="I2887" i="10" s="1"/>
  <c r="F2888" i="10"/>
  <c r="F2889" i="10"/>
  <c r="F2890" i="10"/>
  <c r="F2891" i="10"/>
  <c r="I2891" i="10" s="1"/>
  <c r="F2892" i="10"/>
  <c r="F2893" i="10"/>
  <c r="F2894" i="10"/>
  <c r="F2895" i="10"/>
  <c r="I2895" i="10" s="1"/>
  <c r="F2896" i="10"/>
  <c r="F2897" i="10"/>
  <c r="F2898" i="10"/>
  <c r="F2899" i="10"/>
  <c r="I2899" i="10" s="1"/>
  <c r="F2900" i="10"/>
  <c r="F2901" i="10"/>
  <c r="F2902" i="10"/>
  <c r="F2903" i="10"/>
  <c r="I2903" i="10" s="1"/>
  <c r="F2904" i="10"/>
  <c r="F2905" i="10"/>
  <c r="F2906" i="10"/>
  <c r="F2907" i="10"/>
  <c r="I2907" i="10" s="1"/>
  <c r="F2908" i="10"/>
  <c r="F2909" i="10"/>
  <c r="F2910" i="10"/>
  <c r="F2911" i="10"/>
  <c r="I2911" i="10" s="1"/>
  <c r="F2912" i="10"/>
  <c r="F2913" i="10"/>
  <c r="F2914" i="10"/>
  <c r="F2915" i="10"/>
  <c r="I2915" i="10" s="1"/>
  <c r="F2916" i="10"/>
  <c r="F2917" i="10"/>
  <c r="F2918" i="10"/>
  <c r="F2919" i="10"/>
  <c r="I2919" i="10" s="1"/>
  <c r="F2920" i="10"/>
  <c r="F2921" i="10"/>
  <c r="F2922" i="10"/>
  <c r="F2923" i="10"/>
  <c r="I2923" i="10" s="1"/>
  <c r="F2924" i="10"/>
  <c r="F2925" i="10"/>
  <c r="F2926" i="10"/>
  <c r="F2927" i="10"/>
  <c r="I2927" i="10" s="1"/>
  <c r="F2928" i="10"/>
  <c r="F2929" i="10"/>
  <c r="F2930" i="10"/>
  <c r="F2931" i="10"/>
  <c r="I2931" i="10" s="1"/>
  <c r="F2932" i="10"/>
  <c r="F2933" i="10"/>
  <c r="F2934" i="10"/>
  <c r="F2935" i="10"/>
  <c r="I2935" i="10" s="1"/>
  <c r="F2936" i="10"/>
  <c r="F2937" i="10"/>
  <c r="F2938" i="10"/>
  <c r="F2939" i="10"/>
  <c r="I2939" i="10" s="1"/>
  <c r="F2940" i="10"/>
  <c r="F2941" i="10"/>
  <c r="F2942" i="10"/>
  <c r="F2943" i="10"/>
  <c r="I2943" i="10" s="1"/>
  <c r="F2944" i="10"/>
  <c r="F2945" i="10"/>
  <c r="F2946" i="10"/>
  <c r="F2947" i="10"/>
  <c r="I2947" i="10" s="1"/>
  <c r="F2948" i="10"/>
  <c r="F2949" i="10"/>
  <c r="F2950" i="10"/>
  <c r="F2951" i="10"/>
  <c r="I2951" i="10" s="1"/>
  <c r="F2952" i="10"/>
  <c r="F2953" i="10"/>
  <c r="F2954" i="10"/>
  <c r="F2955" i="10"/>
  <c r="I2955" i="10" s="1"/>
  <c r="F2956" i="10"/>
  <c r="F2957" i="10"/>
  <c r="F2958" i="10"/>
  <c r="F2959" i="10"/>
  <c r="I2959" i="10" s="1"/>
  <c r="F2960" i="10"/>
  <c r="F2961" i="10"/>
  <c r="F2962" i="10"/>
  <c r="F2963" i="10"/>
  <c r="I2963" i="10" s="1"/>
  <c r="F2964" i="10"/>
  <c r="F2965" i="10"/>
  <c r="F2966" i="10"/>
  <c r="F2967" i="10"/>
  <c r="I2967" i="10" s="1"/>
  <c r="F2968" i="10"/>
  <c r="F2969" i="10"/>
  <c r="F2970" i="10"/>
  <c r="F2971" i="10"/>
  <c r="I2971" i="10" s="1"/>
  <c r="F2972" i="10"/>
  <c r="F2973" i="10"/>
  <c r="F2974" i="10"/>
  <c r="F2975" i="10"/>
  <c r="I2975" i="10" s="1"/>
  <c r="F2976" i="10"/>
  <c r="F2977" i="10"/>
  <c r="F2978" i="10"/>
  <c r="F2979" i="10"/>
  <c r="I2979" i="10" s="1"/>
  <c r="F2980" i="10"/>
  <c r="F2981" i="10"/>
  <c r="F2982" i="10"/>
  <c r="F2983" i="10"/>
  <c r="I2983" i="10" s="1"/>
  <c r="F2984" i="10"/>
  <c r="F2985" i="10"/>
  <c r="F2986" i="10"/>
  <c r="F2987" i="10"/>
  <c r="I2987" i="10" s="1"/>
  <c r="F2988" i="10"/>
  <c r="F2989" i="10"/>
  <c r="F2990" i="10"/>
  <c r="F2991" i="10"/>
  <c r="I2991" i="10" s="1"/>
  <c r="F2992" i="10"/>
  <c r="F2993" i="10"/>
  <c r="F2994" i="10"/>
  <c r="F2995" i="10"/>
  <c r="I2995" i="10" s="1"/>
  <c r="F2996" i="10"/>
  <c r="F2997" i="10"/>
  <c r="F2998" i="10"/>
  <c r="F2999" i="10"/>
  <c r="I2999" i="10" s="1"/>
  <c r="F3000" i="10"/>
  <c r="F3001" i="10"/>
  <c r="F3002" i="10"/>
  <c r="F3003" i="10"/>
  <c r="I3003" i="10" s="1"/>
  <c r="F3004" i="10"/>
  <c r="F3005" i="10"/>
  <c r="F3006" i="10"/>
  <c r="F3007" i="10"/>
  <c r="I3007" i="10" s="1"/>
  <c r="F3008" i="10"/>
  <c r="F3009" i="10"/>
  <c r="F3010" i="10"/>
  <c r="F3011" i="10"/>
  <c r="I3011" i="10" s="1"/>
  <c r="F3012" i="10"/>
  <c r="F3013" i="10"/>
  <c r="F3014" i="10"/>
  <c r="F3015" i="10"/>
  <c r="I3015" i="10" s="1"/>
  <c r="F3016" i="10"/>
  <c r="F3017" i="10"/>
  <c r="F3018" i="10"/>
  <c r="F3019" i="10"/>
  <c r="I3019" i="10" s="1"/>
  <c r="F3020" i="10"/>
  <c r="F3021" i="10"/>
  <c r="F3022" i="10"/>
  <c r="F3023" i="10"/>
  <c r="I3023" i="10" s="1"/>
  <c r="F3024" i="10"/>
  <c r="F3025" i="10"/>
  <c r="F3026" i="10"/>
  <c r="F3027" i="10"/>
  <c r="I3027" i="10" s="1"/>
  <c r="F3028" i="10"/>
  <c r="F3029" i="10"/>
  <c r="F3030" i="10"/>
  <c r="F3031" i="10"/>
  <c r="I3031" i="10" s="1"/>
  <c r="F3032" i="10"/>
  <c r="F3033" i="10"/>
  <c r="F3034" i="10"/>
  <c r="F3035" i="10"/>
  <c r="I3035" i="10" s="1"/>
  <c r="F3036" i="10"/>
  <c r="F3037" i="10"/>
  <c r="F3038" i="10"/>
  <c r="F3039" i="10"/>
  <c r="I3039" i="10" s="1"/>
  <c r="F3040" i="10"/>
  <c r="F3041" i="10"/>
  <c r="F3042" i="10"/>
  <c r="F3043" i="10"/>
  <c r="I3043" i="10" s="1"/>
  <c r="F3044" i="10"/>
  <c r="F3045" i="10"/>
  <c r="F3046" i="10"/>
  <c r="F3047" i="10"/>
  <c r="I3047" i="10" s="1"/>
  <c r="F3048" i="10"/>
  <c r="F3049" i="10"/>
  <c r="F3050" i="10"/>
  <c r="F3051" i="10"/>
  <c r="I3051" i="10" s="1"/>
  <c r="F3052" i="10"/>
  <c r="F3053" i="10"/>
  <c r="F3054" i="10"/>
  <c r="F3055" i="10"/>
  <c r="I3055" i="10" s="1"/>
  <c r="F3056" i="10"/>
  <c r="F3057" i="10"/>
  <c r="F3058" i="10"/>
  <c r="F3059" i="10"/>
  <c r="I3059" i="10" s="1"/>
  <c r="F3060" i="10"/>
  <c r="F3061" i="10"/>
  <c r="F3062" i="10"/>
  <c r="F3063" i="10"/>
  <c r="I3063" i="10" s="1"/>
  <c r="F3064" i="10"/>
  <c r="F3065" i="10"/>
  <c r="F3066" i="10"/>
  <c r="F3067" i="10"/>
  <c r="I3067" i="10" s="1"/>
  <c r="F3068" i="10"/>
  <c r="F3069" i="10"/>
  <c r="F3070" i="10"/>
  <c r="F3071" i="10"/>
  <c r="I3071" i="10" s="1"/>
  <c r="F3072" i="10"/>
  <c r="F3073" i="10"/>
  <c r="F3074" i="10"/>
  <c r="F3075" i="10"/>
  <c r="I3075" i="10" s="1"/>
  <c r="F3076" i="10"/>
  <c r="F3077" i="10"/>
  <c r="F3078" i="10"/>
  <c r="F3079" i="10"/>
  <c r="I3079" i="10" s="1"/>
  <c r="F3080" i="10"/>
  <c r="F3081" i="10"/>
  <c r="F3082" i="10"/>
  <c r="F3083" i="10"/>
  <c r="I3083" i="10" s="1"/>
  <c r="F3084" i="10"/>
  <c r="F3085" i="10"/>
  <c r="F3086" i="10"/>
  <c r="F3087" i="10"/>
  <c r="I3087" i="10" s="1"/>
  <c r="F3088" i="10"/>
  <c r="F3089" i="10"/>
  <c r="F3090" i="10"/>
  <c r="F3091" i="10"/>
  <c r="I3091" i="10" s="1"/>
  <c r="F3092" i="10"/>
  <c r="F3093" i="10"/>
  <c r="F3094" i="10"/>
  <c r="F3095" i="10"/>
  <c r="I3095" i="10" s="1"/>
  <c r="F3096" i="10"/>
  <c r="F3097" i="10"/>
  <c r="F3098" i="10"/>
  <c r="F3099" i="10"/>
  <c r="I3099" i="10" s="1"/>
  <c r="F3100" i="10"/>
  <c r="F3101" i="10"/>
  <c r="F3102" i="10"/>
  <c r="F3103" i="10"/>
  <c r="I3103" i="10" s="1"/>
  <c r="F3104" i="10"/>
  <c r="F3105" i="10"/>
  <c r="F3106" i="10"/>
  <c r="F3107" i="10"/>
  <c r="I3107" i="10" s="1"/>
  <c r="F3108" i="10"/>
  <c r="F3109" i="10"/>
  <c r="F3110" i="10"/>
  <c r="F3111" i="10"/>
  <c r="I3111" i="10" s="1"/>
  <c r="F3112" i="10"/>
  <c r="F3113" i="10"/>
  <c r="F3114" i="10"/>
  <c r="F3115" i="10"/>
  <c r="I3115" i="10" s="1"/>
  <c r="F3116" i="10"/>
  <c r="F3117" i="10"/>
  <c r="F3118" i="10"/>
  <c r="F3119" i="10"/>
  <c r="I3119" i="10" s="1"/>
  <c r="F3120" i="10"/>
  <c r="F3121" i="10"/>
  <c r="F3122" i="10"/>
  <c r="F3123" i="10"/>
  <c r="I3123" i="10" s="1"/>
  <c r="F3124" i="10"/>
  <c r="F3125" i="10"/>
  <c r="F3126" i="10"/>
  <c r="F3127" i="10"/>
  <c r="I3127" i="10" s="1"/>
  <c r="F3128" i="10"/>
  <c r="F3129" i="10"/>
  <c r="F3130" i="10"/>
  <c r="F3131" i="10"/>
  <c r="I3131" i="10" s="1"/>
  <c r="F3132" i="10"/>
  <c r="F3133" i="10"/>
  <c r="F3134" i="10"/>
  <c r="F3135" i="10"/>
  <c r="I3135" i="10" s="1"/>
  <c r="F3136" i="10"/>
  <c r="F3137" i="10"/>
  <c r="F3138" i="10"/>
  <c r="F3139" i="10"/>
  <c r="I3139" i="10" s="1"/>
  <c r="F3140" i="10"/>
  <c r="F3141" i="10"/>
  <c r="F3142" i="10"/>
  <c r="F3143" i="10"/>
  <c r="I3143" i="10" s="1"/>
  <c r="F3144" i="10"/>
  <c r="F3145" i="10"/>
  <c r="F3146" i="10"/>
  <c r="F3147" i="10"/>
  <c r="I3147" i="10" s="1"/>
  <c r="F3148" i="10"/>
  <c r="F3149" i="10"/>
  <c r="F3150" i="10"/>
  <c r="F3151" i="10"/>
  <c r="I3151" i="10" s="1"/>
  <c r="F3152" i="10"/>
  <c r="F3153" i="10"/>
  <c r="F3154" i="10"/>
  <c r="F3155" i="10"/>
  <c r="I3155" i="10" s="1"/>
  <c r="F3156" i="10"/>
  <c r="F3157" i="10"/>
  <c r="F3158" i="10"/>
  <c r="F3159" i="10"/>
  <c r="I3159" i="10" s="1"/>
  <c r="F3160" i="10"/>
  <c r="F3161" i="10"/>
  <c r="F3162" i="10"/>
  <c r="F3163" i="10"/>
  <c r="I3163" i="10" s="1"/>
  <c r="F3164" i="10"/>
  <c r="F3165" i="10"/>
  <c r="F3166" i="10"/>
  <c r="F3167" i="10"/>
  <c r="I3167" i="10" s="1"/>
  <c r="F3168" i="10"/>
  <c r="F3169" i="10"/>
  <c r="F3170" i="10"/>
  <c r="F3171" i="10"/>
  <c r="I3171" i="10" s="1"/>
  <c r="F3172" i="10"/>
  <c r="F3173" i="10"/>
  <c r="F3174" i="10"/>
  <c r="F3175" i="10"/>
  <c r="I3175" i="10" s="1"/>
  <c r="F3176" i="10"/>
  <c r="F3177" i="10"/>
  <c r="F3178" i="10"/>
  <c r="F3179" i="10"/>
  <c r="I3179" i="10" s="1"/>
  <c r="F3180" i="10"/>
  <c r="F3181" i="10"/>
  <c r="F3182" i="10"/>
  <c r="F3183" i="10"/>
  <c r="I3183" i="10" s="1"/>
  <c r="F3184" i="10"/>
  <c r="F3185" i="10"/>
  <c r="F3186" i="10"/>
  <c r="F3187" i="10"/>
  <c r="I3187" i="10" s="1"/>
  <c r="F3188" i="10"/>
  <c r="F3189" i="10"/>
  <c r="F3190" i="10"/>
  <c r="F3191" i="10"/>
  <c r="I3191" i="10" s="1"/>
  <c r="F3192" i="10"/>
  <c r="F3193" i="10"/>
  <c r="F3194" i="10"/>
  <c r="F3195" i="10"/>
  <c r="I3195" i="10" s="1"/>
  <c r="F3196" i="10"/>
  <c r="F3197" i="10"/>
  <c r="F3198" i="10"/>
  <c r="F3199" i="10"/>
  <c r="I3199" i="10" s="1"/>
  <c r="F3200" i="10"/>
  <c r="F3201" i="10"/>
  <c r="F3202" i="10"/>
  <c r="F3203" i="10"/>
  <c r="I3203" i="10" s="1"/>
  <c r="F3204" i="10"/>
  <c r="F3205" i="10"/>
  <c r="F3206" i="10"/>
  <c r="F3207" i="10"/>
  <c r="I3207" i="10" s="1"/>
  <c r="F3208" i="10"/>
  <c r="F3209" i="10"/>
  <c r="F3210" i="10"/>
  <c r="F3211" i="10"/>
  <c r="I3211" i="10" s="1"/>
  <c r="F3212" i="10"/>
  <c r="F3213" i="10"/>
  <c r="F3214" i="10"/>
  <c r="F3215" i="10"/>
  <c r="I3215" i="10" s="1"/>
  <c r="F3216" i="10"/>
  <c r="F3217" i="10"/>
  <c r="F3218" i="10"/>
  <c r="F3219" i="10"/>
  <c r="I3219" i="10" s="1"/>
  <c r="F3220" i="10"/>
  <c r="F3221" i="10"/>
  <c r="F3222" i="10"/>
  <c r="F3223" i="10"/>
  <c r="I3223" i="10" s="1"/>
  <c r="F3224" i="10"/>
  <c r="F3225" i="10"/>
  <c r="F3226" i="10"/>
  <c r="F3227" i="10"/>
  <c r="I3227" i="10" s="1"/>
  <c r="F3228" i="10"/>
  <c r="F3229" i="10"/>
  <c r="F3230" i="10"/>
  <c r="F3231" i="10"/>
  <c r="I3231" i="10" s="1"/>
  <c r="F3232" i="10"/>
  <c r="F3233" i="10"/>
  <c r="F3234" i="10"/>
  <c r="F3235" i="10"/>
  <c r="I3235" i="10" s="1"/>
  <c r="F3236" i="10"/>
  <c r="F3237" i="10"/>
  <c r="F3238" i="10"/>
  <c r="F3239" i="10"/>
  <c r="I3239" i="10" s="1"/>
  <c r="F3240" i="10"/>
  <c r="F3241" i="10"/>
  <c r="F3242" i="10"/>
  <c r="F3243" i="10"/>
  <c r="I3243" i="10" s="1"/>
  <c r="F3244" i="10"/>
  <c r="F3245" i="10"/>
  <c r="F3246" i="10"/>
  <c r="F3247" i="10"/>
  <c r="I3247" i="10" s="1"/>
  <c r="F3248" i="10"/>
  <c r="F3249" i="10"/>
  <c r="F3250" i="10"/>
  <c r="F3251" i="10"/>
  <c r="I3251" i="10" s="1"/>
  <c r="F3252" i="10"/>
  <c r="F3253" i="10"/>
  <c r="F3254" i="10"/>
  <c r="F3255" i="10"/>
  <c r="I3255" i="10" s="1"/>
  <c r="F3256" i="10"/>
  <c r="F3257" i="10"/>
  <c r="F3258" i="10"/>
  <c r="F3259" i="10"/>
  <c r="I3259" i="10" s="1"/>
  <c r="F3260" i="10"/>
  <c r="F3261" i="10"/>
  <c r="F3262" i="10"/>
  <c r="F3263" i="10"/>
  <c r="I3263" i="10" s="1"/>
  <c r="F3264" i="10"/>
  <c r="F3265" i="10"/>
  <c r="F3266" i="10"/>
  <c r="F3267" i="10"/>
  <c r="I3267" i="10" s="1"/>
  <c r="F3268" i="10"/>
  <c r="F3269" i="10"/>
  <c r="F3270" i="10"/>
  <c r="F3271" i="10"/>
  <c r="I3271" i="10" s="1"/>
  <c r="F3272" i="10"/>
  <c r="F3273" i="10"/>
  <c r="F3274" i="10"/>
  <c r="F3275" i="10"/>
  <c r="I3275" i="10" s="1"/>
  <c r="F3276" i="10"/>
  <c r="F3277" i="10"/>
  <c r="F3278" i="10"/>
  <c r="F3279" i="10"/>
  <c r="I3279" i="10" s="1"/>
  <c r="F3280" i="10"/>
  <c r="F3281" i="10"/>
  <c r="F3282" i="10"/>
  <c r="F3283" i="10"/>
  <c r="I3283" i="10" s="1"/>
  <c r="F3284" i="10"/>
  <c r="F3285" i="10"/>
  <c r="F3286" i="10"/>
  <c r="F3287" i="10"/>
  <c r="I3287" i="10" s="1"/>
  <c r="F3288" i="10"/>
  <c r="F3289" i="10"/>
  <c r="F3290" i="10"/>
  <c r="F3291" i="10"/>
  <c r="I3291" i="10" s="1"/>
  <c r="F3292" i="10"/>
  <c r="F3293" i="10"/>
  <c r="F3294" i="10"/>
  <c r="F3295" i="10"/>
  <c r="I3295" i="10" s="1"/>
  <c r="F3296" i="10"/>
  <c r="F3297" i="10"/>
  <c r="F3298" i="10"/>
  <c r="F3299" i="10"/>
  <c r="I3299" i="10" s="1"/>
  <c r="F3300" i="10"/>
  <c r="F3301" i="10"/>
  <c r="F3302" i="10"/>
  <c r="F3303" i="10"/>
  <c r="I3303" i="10" s="1"/>
  <c r="F3304" i="10"/>
  <c r="F3305" i="10"/>
  <c r="F3306" i="10"/>
  <c r="F3307" i="10"/>
  <c r="I3307" i="10" s="1"/>
  <c r="F3308" i="10"/>
  <c r="F3309" i="10"/>
  <c r="F3310" i="10"/>
  <c r="F3311" i="10"/>
  <c r="I3311" i="10" s="1"/>
  <c r="F3312" i="10"/>
  <c r="F3313" i="10"/>
  <c r="F3314" i="10"/>
  <c r="F3315" i="10"/>
  <c r="I3315" i="10" s="1"/>
  <c r="F3316" i="10"/>
  <c r="F3317" i="10"/>
  <c r="F3318" i="10"/>
  <c r="F3319" i="10"/>
  <c r="I3319" i="10" s="1"/>
  <c r="F3320" i="10"/>
  <c r="F3321" i="10"/>
  <c r="F3322" i="10"/>
  <c r="F3323" i="10"/>
  <c r="I3323" i="10" s="1"/>
  <c r="F3324" i="10"/>
  <c r="F3325" i="10"/>
  <c r="F3326" i="10"/>
  <c r="F3327" i="10"/>
  <c r="I3327" i="10" s="1"/>
  <c r="F3328" i="10"/>
  <c r="F3329" i="10"/>
  <c r="F3330" i="10"/>
  <c r="F3331" i="10"/>
  <c r="I3331" i="10" s="1"/>
  <c r="F3332" i="10"/>
  <c r="F3333" i="10"/>
  <c r="F3334" i="10"/>
  <c r="F3335" i="10"/>
  <c r="I3335" i="10" s="1"/>
  <c r="F3336" i="10"/>
  <c r="F3337" i="10"/>
  <c r="F3338" i="10"/>
  <c r="F3339" i="10"/>
  <c r="I3339" i="10" s="1"/>
  <c r="F3340" i="10"/>
  <c r="F3341" i="10"/>
  <c r="F3342" i="10"/>
  <c r="F3343" i="10"/>
  <c r="I3343" i="10" s="1"/>
  <c r="F3344" i="10"/>
  <c r="F3345" i="10"/>
  <c r="F3346" i="10"/>
  <c r="F3347" i="10"/>
  <c r="I3347" i="10" s="1"/>
  <c r="F3348" i="10"/>
  <c r="F3349" i="10"/>
  <c r="F3350" i="10"/>
  <c r="F3351" i="10"/>
  <c r="I3351" i="10" s="1"/>
  <c r="F3352" i="10"/>
  <c r="F3353" i="10"/>
  <c r="F3354" i="10"/>
  <c r="F3355" i="10"/>
  <c r="I3355" i="10" s="1"/>
  <c r="F3356" i="10"/>
  <c r="F3357" i="10"/>
  <c r="F3358" i="10"/>
  <c r="F3359" i="10"/>
  <c r="I3359" i="10" s="1"/>
  <c r="F3360" i="10"/>
  <c r="F3361" i="10"/>
  <c r="F3362" i="10"/>
  <c r="F3363" i="10"/>
  <c r="I3363" i="10" s="1"/>
  <c r="F3364" i="10"/>
  <c r="F3365" i="10"/>
  <c r="F3366" i="10"/>
  <c r="F3367" i="10"/>
  <c r="I3367" i="10" s="1"/>
  <c r="F3368" i="10"/>
  <c r="F3369" i="10"/>
  <c r="F3370" i="10"/>
  <c r="F3371" i="10"/>
  <c r="I3371" i="10" s="1"/>
  <c r="F3372" i="10"/>
  <c r="F3373" i="10"/>
  <c r="F3374" i="10"/>
  <c r="F3375" i="10"/>
  <c r="I3375" i="10" s="1"/>
  <c r="F3376" i="10"/>
  <c r="F3377" i="10"/>
  <c r="F3378" i="10"/>
  <c r="F3379" i="10"/>
  <c r="I3379" i="10" s="1"/>
  <c r="F3380" i="10"/>
  <c r="F3381" i="10"/>
  <c r="F3382" i="10"/>
  <c r="F3383" i="10"/>
  <c r="I3383" i="10" s="1"/>
  <c r="F3384" i="10"/>
  <c r="F3385" i="10"/>
  <c r="F3386" i="10"/>
  <c r="F3387" i="10"/>
  <c r="I3387" i="10" s="1"/>
  <c r="F3388" i="10"/>
  <c r="F3389" i="10"/>
  <c r="F3390" i="10"/>
  <c r="F3391" i="10"/>
  <c r="I3391" i="10" s="1"/>
  <c r="F3392" i="10"/>
  <c r="F3393" i="10"/>
  <c r="F3394" i="10"/>
  <c r="F3395" i="10"/>
  <c r="I3395" i="10" s="1"/>
  <c r="F3396" i="10"/>
  <c r="F3397" i="10"/>
  <c r="F3398" i="10"/>
  <c r="F3399" i="10"/>
  <c r="I3399" i="10" s="1"/>
  <c r="F3400" i="10"/>
  <c r="F3401" i="10"/>
  <c r="F3402" i="10"/>
  <c r="F3403" i="10"/>
  <c r="I3403" i="10" s="1"/>
  <c r="F3404" i="10"/>
  <c r="F3405" i="10"/>
  <c r="F3406" i="10"/>
  <c r="F3407" i="10"/>
  <c r="I3407" i="10" s="1"/>
  <c r="F3408" i="10"/>
  <c r="F3409" i="10"/>
  <c r="F3410" i="10"/>
  <c r="F3411" i="10"/>
  <c r="I3411" i="10" s="1"/>
  <c r="F3412" i="10"/>
  <c r="F3413" i="10"/>
  <c r="F3414" i="10"/>
  <c r="F3415" i="10"/>
  <c r="I3415" i="10" s="1"/>
  <c r="F3416" i="10"/>
  <c r="F3417" i="10"/>
  <c r="F3418" i="10"/>
  <c r="F3419" i="10"/>
  <c r="I3419" i="10" s="1"/>
  <c r="F3420" i="10"/>
  <c r="F3421" i="10"/>
  <c r="F3422" i="10"/>
  <c r="F3423" i="10"/>
  <c r="I3423" i="10" s="1"/>
  <c r="F3424" i="10"/>
  <c r="F3425" i="10"/>
  <c r="F3426" i="10"/>
  <c r="F3427" i="10"/>
  <c r="I3427" i="10" s="1"/>
  <c r="F3428" i="10"/>
  <c r="F3429" i="10"/>
  <c r="F3430" i="10"/>
  <c r="F3431" i="10"/>
  <c r="I3431" i="10" s="1"/>
  <c r="F3432" i="10"/>
  <c r="F3433" i="10"/>
  <c r="F3434" i="10"/>
  <c r="F3435" i="10"/>
  <c r="I3435" i="10" s="1"/>
  <c r="F3436" i="10"/>
  <c r="F3437" i="10"/>
  <c r="F3438" i="10"/>
  <c r="F3439" i="10"/>
  <c r="I3439" i="10" s="1"/>
  <c r="F3440" i="10"/>
  <c r="F3441" i="10"/>
  <c r="F3442" i="10"/>
  <c r="F3443" i="10"/>
  <c r="I3443" i="10" s="1"/>
  <c r="F3444" i="10"/>
  <c r="F3445" i="10"/>
  <c r="F3446" i="10"/>
  <c r="F3447" i="10"/>
  <c r="I3447" i="10" s="1"/>
  <c r="F3448" i="10"/>
  <c r="F3449" i="10"/>
  <c r="F3450" i="10"/>
  <c r="F3451" i="10"/>
  <c r="I3451" i="10" s="1"/>
  <c r="F3452" i="10"/>
  <c r="F3453" i="10"/>
  <c r="F3454" i="10"/>
  <c r="F3455" i="10"/>
  <c r="I3455" i="10" s="1"/>
  <c r="F3456" i="10"/>
  <c r="F3457" i="10"/>
  <c r="F3458" i="10"/>
  <c r="F3459" i="10"/>
  <c r="I3459" i="10" s="1"/>
  <c r="F3460" i="10"/>
  <c r="F3461" i="10"/>
  <c r="F3462" i="10"/>
  <c r="F3463" i="10"/>
  <c r="I3463" i="10" s="1"/>
  <c r="F3464" i="10"/>
  <c r="F3465" i="10"/>
  <c r="F3466" i="10"/>
  <c r="F3467" i="10"/>
  <c r="I3467" i="10" s="1"/>
  <c r="F3468" i="10"/>
  <c r="F3469" i="10"/>
  <c r="F3470" i="10"/>
  <c r="F3471" i="10"/>
  <c r="I3471" i="10" s="1"/>
  <c r="F3472" i="10"/>
  <c r="F3473" i="10"/>
  <c r="F3474" i="10"/>
  <c r="F3475" i="10"/>
  <c r="I3475" i="10" s="1"/>
  <c r="F3476" i="10"/>
  <c r="F3477" i="10"/>
  <c r="F3478" i="10"/>
  <c r="F3479" i="10"/>
  <c r="I3479" i="10" s="1"/>
  <c r="F3480" i="10"/>
  <c r="F3481" i="10"/>
  <c r="F3482" i="10"/>
  <c r="F3483" i="10"/>
  <c r="I3483" i="10" s="1"/>
  <c r="F3484" i="10"/>
  <c r="F3485" i="10"/>
  <c r="F3486" i="10"/>
  <c r="F3487" i="10"/>
  <c r="I3487" i="10" s="1"/>
  <c r="F3488" i="10"/>
  <c r="F3489" i="10"/>
  <c r="F3490" i="10"/>
  <c r="F3491" i="10"/>
  <c r="I3491" i="10" s="1"/>
  <c r="F3492" i="10"/>
  <c r="F3493" i="10"/>
  <c r="F3494" i="10"/>
  <c r="F3495" i="10"/>
  <c r="I3495" i="10" s="1"/>
  <c r="F3496" i="10"/>
  <c r="F3497" i="10"/>
  <c r="F3498" i="10"/>
  <c r="F3499" i="10"/>
  <c r="I3499" i="10" s="1"/>
  <c r="F3500" i="10"/>
  <c r="F3501" i="10"/>
  <c r="F3502" i="10"/>
  <c r="F3503" i="10"/>
  <c r="I3503" i="10" s="1"/>
  <c r="F3504" i="10"/>
  <c r="F3505" i="10"/>
  <c r="F3506" i="10"/>
  <c r="F3507" i="10"/>
  <c r="I3507" i="10" s="1"/>
  <c r="F3508" i="10"/>
  <c r="F3509" i="10"/>
  <c r="F3510" i="10"/>
  <c r="F3511" i="10"/>
  <c r="I3511" i="10" s="1"/>
  <c r="F3512" i="10"/>
  <c r="F3513" i="10"/>
  <c r="F3514" i="10"/>
  <c r="F3515" i="10"/>
  <c r="I3515" i="10" s="1"/>
  <c r="F3516" i="10"/>
  <c r="F3517" i="10"/>
  <c r="F3518" i="10"/>
  <c r="F3519" i="10"/>
  <c r="I3519" i="10" s="1"/>
  <c r="F3520" i="10"/>
  <c r="F3521" i="10"/>
  <c r="F3522" i="10"/>
  <c r="F3523" i="10"/>
  <c r="I3523" i="10" s="1"/>
  <c r="F3524" i="10"/>
  <c r="F3525" i="10"/>
  <c r="F3526" i="10"/>
  <c r="F3527" i="10"/>
  <c r="I3527" i="10" s="1"/>
  <c r="F3528" i="10"/>
  <c r="F3529" i="10"/>
  <c r="F3530" i="10"/>
  <c r="F3531" i="10"/>
  <c r="I3531" i="10" s="1"/>
  <c r="F3532" i="10"/>
  <c r="F3533" i="10"/>
  <c r="F3534" i="10"/>
  <c r="F3535" i="10"/>
  <c r="I3535" i="10" s="1"/>
  <c r="F3536" i="10"/>
  <c r="F3537" i="10"/>
  <c r="F3538" i="10"/>
  <c r="F3539" i="10"/>
  <c r="I3539" i="10" s="1"/>
  <c r="F3540" i="10"/>
  <c r="F3541" i="10"/>
  <c r="F3542" i="10"/>
  <c r="F3543" i="10"/>
  <c r="I3543" i="10" s="1"/>
  <c r="F3544" i="10"/>
  <c r="F3545" i="10"/>
  <c r="F3546" i="10"/>
  <c r="F3547" i="10"/>
  <c r="I3547" i="10" s="1"/>
  <c r="F3548" i="10"/>
  <c r="F3549" i="10"/>
  <c r="F3550" i="10"/>
  <c r="F3551" i="10"/>
  <c r="I3551" i="10" s="1"/>
  <c r="F3552" i="10"/>
  <c r="F3553" i="10"/>
  <c r="F3554" i="10"/>
  <c r="F3555" i="10"/>
  <c r="I3555" i="10" s="1"/>
  <c r="F3556" i="10"/>
  <c r="F3557" i="10"/>
  <c r="F3558" i="10"/>
  <c r="F3559" i="10"/>
  <c r="I3559" i="10" s="1"/>
  <c r="F3560" i="10"/>
  <c r="F3561" i="10"/>
  <c r="F3562" i="10"/>
  <c r="F3563" i="10"/>
  <c r="I3563" i="10" s="1"/>
  <c r="F3564" i="10"/>
  <c r="F3565" i="10"/>
  <c r="F3566" i="10"/>
  <c r="F3567" i="10"/>
  <c r="I3567" i="10" s="1"/>
  <c r="F3568" i="10"/>
  <c r="F3569" i="10"/>
  <c r="F3570" i="10"/>
  <c r="F3571" i="10"/>
  <c r="I3571" i="10" s="1"/>
  <c r="F3572" i="10"/>
  <c r="F3573" i="10"/>
  <c r="F3574" i="10"/>
  <c r="F3575" i="10"/>
  <c r="I3575" i="10" s="1"/>
  <c r="F3576" i="10"/>
  <c r="F3577" i="10"/>
  <c r="F3578" i="10"/>
  <c r="F3579" i="10"/>
  <c r="I3579" i="10" s="1"/>
  <c r="F3580" i="10"/>
  <c r="F3581" i="10"/>
  <c r="F3582" i="10"/>
  <c r="F3583" i="10"/>
  <c r="I3583" i="10" s="1"/>
  <c r="F3584" i="10"/>
  <c r="F3585" i="10"/>
  <c r="F3586" i="10"/>
  <c r="F3587" i="10"/>
  <c r="I3587" i="10" s="1"/>
  <c r="F3588" i="10"/>
  <c r="F3589" i="10"/>
  <c r="F3590" i="10"/>
  <c r="F3591" i="10"/>
  <c r="I3591" i="10" s="1"/>
  <c r="F3592" i="10"/>
  <c r="F3593" i="10"/>
  <c r="F3594" i="10"/>
  <c r="F3595" i="10"/>
  <c r="I3595" i="10" s="1"/>
  <c r="F3596" i="10"/>
  <c r="F3597" i="10"/>
  <c r="F3598" i="10"/>
  <c r="F3599" i="10"/>
  <c r="I3599" i="10" s="1"/>
  <c r="F3600" i="10"/>
  <c r="F3601" i="10"/>
  <c r="F3602" i="10"/>
  <c r="F3603" i="10"/>
  <c r="I3603" i="10" s="1"/>
  <c r="F3604" i="10"/>
  <c r="F3605" i="10"/>
  <c r="F3606" i="10"/>
  <c r="F3607" i="10"/>
  <c r="I3607" i="10" s="1"/>
  <c r="F3608" i="10"/>
  <c r="F3609" i="10"/>
  <c r="F3610" i="10"/>
  <c r="F3611" i="10"/>
  <c r="I3611" i="10" s="1"/>
  <c r="F3612" i="10"/>
  <c r="F3613" i="10"/>
  <c r="F3614" i="10"/>
  <c r="F3615" i="10"/>
  <c r="I3615" i="10" s="1"/>
  <c r="F3616" i="10"/>
  <c r="F3617" i="10"/>
  <c r="F3618" i="10"/>
  <c r="F3619" i="10"/>
  <c r="I3619" i="10" s="1"/>
  <c r="F3620" i="10"/>
  <c r="F3621" i="10"/>
  <c r="F3622" i="10"/>
  <c r="F3623" i="10"/>
  <c r="I3623" i="10" s="1"/>
  <c r="F3624" i="10"/>
  <c r="F3625" i="10"/>
  <c r="F3626" i="10"/>
  <c r="F3627" i="10"/>
  <c r="I3627" i="10" s="1"/>
  <c r="F3628" i="10"/>
  <c r="F3629" i="10"/>
  <c r="F3630" i="10"/>
  <c r="F3631" i="10"/>
  <c r="I3631" i="10" s="1"/>
  <c r="F3632" i="10"/>
  <c r="F3633" i="10"/>
  <c r="F3634" i="10"/>
  <c r="F3635" i="10"/>
  <c r="I3635" i="10" s="1"/>
  <c r="F3636" i="10"/>
  <c r="F3637" i="10"/>
  <c r="F3638" i="10"/>
  <c r="F3639" i="10"/>
  <c r="I3639" i="10" s="1"/>
  <c r="F3640" i="10"/>
  <c r="F3641" i="10"/>
  <c r="F3642" i="10"/>
  <c r="F3643" i="10"/>
  <c r="I3643" i="10" s="1"/>
  <c r="F3644" i="10"/>
  <c r="F3645" i="10"/>
  <c r="F3646" i="10"/>
  <c r="F3647" i="10"/>
  <c r="I3647" i="10" s="1"/>
  <c r="F3648" i="10"/>
  <c r="F3649" i="10"/>
  <c r="F3650" i="10"/>
  <c r="F3651" i="10"/>
  <c r="I3651" i="10" s="1"/>
  <c r="F3652" i="10"/>
  <c r="F3653" i="10"/>
  <c r="F3654" i="10"/>
  <c r="F3655" i="10"/>
  <c r="I3655" i="10" s="1"/>
  <c r="F3656" i="10"/>
  <c r="F3657" i="10"/>
  <c r="F3658" i="10"/>
  <c r="F3659" i="10"/>
  <c r="I3659" i="10" s="1"/>
  <c r="F3660" i="10"/>
  <c r="F3661" i="10"/>
  <c r="F3662" i="10"/>
  <c r="F3663" i="10"/>
  <c r="I3663" i="10" s="1"/>
  <c r="F3664" i="10"/>
  <c r="F3665" i="10"/>
  <c r="F3666" i="10"/>
  <c r="F3667" i="10"/>
  <c r="I3667" i="10" s="1"/>
  <c r="F3668" i="10"/>
  <c r="F3669" i="10"/>
  <c r="F3670" i="10"/>
  <c r="F3671" i="10"/>
  <c r="I3671" i="10" s="1"/>
  <c r="F3672" i="10"/>
  <c r="F3673" i="10"/>
  <c r="F3674" i="10"/>
  <c r="F3675" i="10"/>
  <c r="I3675" i="10" s="1"/>
  <c r="F3676" i="10"/>
  <c r="F3677" i="10"/>
  <c r="F3678" i="10"/>
  <c r="F3679" i="10"/>
  <c r="I3679" i="10" s="1"/>
  <c r="F3680" i="10"/>
  <c r="F3681" i="10"/>
  <c r="F3682" i="10"/>
  <c r="F3683" i="10"/>
  <c r="I3683" i="10" s="1"/>
  <c r="F3684" i="10"/>
  <c r="F3685" i="10"/>
  <c r="F3686" i="10"/>
  <c r="F3687" i="10"/>
  <c r="I3687" i="10" s="1"/>
  <c r="F3688" i="10"/>
  <c r="F3689" i="10"/>
  <c r="F3690" i="10"/>
  <c r="F3691" i="10"/>
  <c r="I3691" i="10" s="1"/>
  <c r="F3692" i="10"/>
  <c r="F3693" i="10"/>
  <c r="F3694" i="10"/>
  <c r="F3695" i="10"/>
  <c r="I3695" i="10" s="1"/>
  <c r="F3696" i="10"/>
  <c r="F3697" i="10"/>
  <c r="F3698" i="10"/>
  <c r="F3699" i="10"/>
  <c r="I3699" i="10" s="1"/>
  <c r="F3700" i="10"/>
  <c r="F3701" i="10"/>
  <c r="F3702" i="10"/>
  <c r="F3703" i="10"/>
  <c r="I3703" i="10" s="1"/>
  <c r="F3704" i="10"/>
  <c r="F3705" i="10"/>
  <c r="F3706" i="10"/>
  <c r="F3707" i="10"/>
  <c r="I3707" i="10" s="1"/>
  <c r="F3708" i="10"/>
  <c r="F3709" i="10"/>
  <c r="F3710" i="10"/>
  <c r="F3711" i="10"/>
  <c r="I3711" i="10" s="1"/>
  <c r="F3712" i="10"/>
  <c r="F3713" i="10"/>
  <c r="F3714" i="10"/>
  <c r="F3715" i="10"/>
  <c r="I3715" i="10" s="1"/>
  <c r="F3716" i="10"/>
  <c r="F3717" i="10"/>
  <c r="F3718" i="10"/>
  <c r="F3719" i="10"/>
  <c r="I3719" i="10" s="1"/>
  <c r="F3720" i="10"/>
  <c r="F3721" i="10"/>
  <c r="F3722" i="10"/>
  <c r="F3723" i="10"/>
  <c r="I3723" i="10" s="1"/>
  <c r="F3724" i="10"/>
  <c r="F3725" i="10"/>
  <c r="F3726" i="10"/>
  <c r="F3727" i="10"/>
  <c r="I3727" i="10" s="1"/>
  <c r="F3728" i="10"/>
  <c r="F3729" i="10"/>
  <c r="F3730" i="10"/>
  <c r="F3731" i="10"/>
  <c r="I3731" i="10" s="1"/>
  <c r="F3732" i="10"/>
  <c r="F3733" i="10"/>
  <c r="F3734" i="10"/>
  <c r="F3735" i="10"/>
  <c r="I3735" i="10" s="1"/>
  <c r="F3736" i="10"/>
  <c r="F3737" i="10"/>
  <c r="F3738" i="10"/>
  <c r="F3739" i="10"/>
  <c r="I3739" i="10" s="1"/>
  <c r="F3740" i="10"/>
  <c r="F3741" i="10"/>
  <c r="F3742" i="10"/>
  <c r="F3743" i="10"/>
  <c r="I3743" i="10" s="1"/>
  <c r="F3744" i="10"/>
  <c r="F3745" i="10"/>
  <c r="F3746" i="10"/>
  <c r="F3747" i="10"/>
  <c r="I3747" i="10" s="1"/>
  <c r="F3748" i="10"/>
  <c r="F3749" i="10"/>
  <c r="F3750" i="10"/>
  <c r="F3751" i="10"/>
  <c r="I3751" i="10" s="1"/>
  <c r="F3752" i="10"/>
  <c r="F3753" i="10"/>
  <c r="F3754" i="10"/>
  <c r="F3755" i="10"/>
  <c r="I3755" i="10" s="1"/>
  <c r="F3756" i="10"/>
  <c r="F3757" i="10"/>
  <c r="F3758" i="10"/>
  <c r="F3759" i="10"/>
  <c r="I3759" i="10" s="1"/>
  <c r="F3760" i="10"/>
  <c r="F3761" i="10"/>
  <c r="F3762" i="10"/>
  <c r="F3763" i="10"/>
  <c r="I3763" i="10" s="1"/>
  <c r="F3764" i="10"/>
  <c r="F3765" i="10"/>
  <c r="F3766" i="10"/>
  <c r="F3767" i="10"/>
  <c r="I3767" i="10" s="1"/>
  <c r="F3768" i="10"/>
  <c r="F3769" i="10"/>
  <c r="F3770" i="10"/>
  <c r="F3771" i="10"/>
  <c r="I3771" i="10" s="1"/>
  <c r="F3772" i="10"/>
  <c r="F3773" i="10"/>
  <c r="F3774" i="10"/>
  <c r="F3775" i="10"/>
  <c r="I3775" i="10" s="1"/>
  <c r="F3776" i="10"/>
  <c r="F3777" i="10"/>
  <c r="F3778" i="10"/>
  <c r="F3779" i="10"/>
  <c r="I3779" i="10" s="1"/>
  <c r="F3780" i="10"/>
  <c r="F3781" i="10"/>
  <c r="F3782" i="10"/>
  <c r="F3783" i="10"/>
  <c r="I3783" i="10" s="1"/>
  <c r="F3784" i="10"/>
  <c r="F3785" i="10"/>
  <c r="F3786" i="10"/>
  <c r="F3787" i="10"/>
  <c r="I3787" i="10" s="1"/>
  <c r="F3788" i="10"/>
  <c r="F3789" i="10"/>
  <c r="F3790" i="10"/>
  <c r="F3791" i="10"/>
  <c r="I3791" i="10" s="1"/>
  <c r="F3792" i="10"/>
  <c r="F3793" i="10"/>
  <c r="F3794" i="10"/>
  <c r="F3795" i="10"/>
  <c r="I3795" i="10" s="1"/>
  <c r="F3796" i="10"/>
  <c r="F3797" i="10"/>
  <c r="F3798" i="10"/>
  <c r="F3799" i="10"/>
  <c r="I3799" i="10" s="1"/>
  <c r="F3800" i="10"/>
  <c r="F3801" i="10"/>
  <c r="F3802" i="10"/>
  <c r="F3803" i="10"/>
  <c r="I3803" i="10" s="1"/>
  <c r="F3804" i="10"/>
  <c r="F3805" i="10"/>
  <c r="F3806" i="10"/>
  <c r="F3807" i="10"/>
  <c r="I3807" i="10" s="1"/>
  <c r="F3808" i="10"/>
  <c r="F3809" i="10"/>
  <c r="F3810" i="10"/>
  <c r="F3811" i="10"/>
  <c r="I3811" i="10" s="1"/>
  <c r="F3812" i="10"/>
  <c r="F3813" i="10"/>
  <c r="F3814" i="10"/>
  <c r="F3815" i="10"/>
  <c r="I3815" i="10" s="1"/>
  <c r="F3816" i="10"/>
  <c r="F3817" i="10"/>
  <c r="F3818" i="10"/>
  <c r="F3819" i="10"/>
  <c r="I3819" i="10" s="1"/>
  <c r="F3820" i="10"/>
  <c r="F3821" i="10"/>
  <c r="F3822" i="10"/>
  <c r="F3823" i="10"/>
  <c r="I3823" i="10" s="1"/>
  <c r="F3824" i="10"/>
  <c r="F3825" i="10"/>
  <c r="F3826" i="10"/>
  <c r="F3827" i="10"/>
  <c r="I3827" i="10" s="1"/>
  <c r="F3828" i="10"/>
  <c r="F3829" i="10"/>
  <c r="F3830" i="10"/>
  <c r="F3831" i="10"/>
  <c r="I3831" i="10" s="1"/>
  <c r="F3832" i="10"/>
  <c r="F3833" i="10"/>
  <c r="F3834" i="10"/>
  <c r="F3835" i="10"/>
  <c r="I3835" i="10" s="1"/>
  <c r="F3836" i="10"/>
  <c r="F3837" i="10"/>
  <c r="F3838" i="10"/>
  <c r="F3839" i="10"/>
  <c r="I3839" i="10" s="1"/>
  <c r="F3840" i="10"/>
  <c r="F3841" i="10"/>
  <c r="F3842" i="10"/>
  <c r="F3843" i="10"/>
  <c r="I3843" i="10" s="1"/>
  <c r="F3844" i="10"/>
  <c r="F3845" i="10"/>
  <c r="F3846" i="10"/>
  <c r="F3847" i="10"/>
  <c r="I3847" i="10" s="1"/>
  <c r="F3848" i="10"/>
  <c r="F3849" i="10"/>
  <c r="F3850" i="10"/>
  <c r="F3851" i="10"/>
  <c r="I3851" i="10" s="1"/>
  <c r="F3852" i="10"/>
  <c r="F3853" i="10"/>
  <c r="F3854" i="10"/>
  <c r="F3855" i="10"/>
  <c r="I3855" i="10" s="1"/>
  <c r="F3856" i="10"/>
  <c r="F3857" i="10"/>
  <c r="F3858" i="10"/>
  <c r="F3859" i="10"/>
  <c r="I3859" i="10" s="1"/>
  <c r="F3860" i="10"/>
  <c r="F3861" i="10"/>
  <c r="F3862" i="10"/>
  <c r="F3863" i="10"/>
  <c r="I3863" i="10" s="1"/>
  <c r="F3864" i="10"/>
  <c r="F3865" i="10"/>
  <c r="F3866" i="10"/>
  <c r="F3867" i="10"/>
  <c r="I3867" i="10" s="1"/>
  <c r="F3868" i="10"/>
  <c r="F3869" i="10"/>
  <c r="F3870" i="10"/>
  <c r="F3871" i="10"/>
  <c r="I3871" i="10" s="1"/>
  <c r="F3872" i="10"/>
  <c r="F3873" i="10"/>
  <c r="F3874" i="10"/>
  <c r="F3875" i="10"/>
  <c r="I3875" i="10" s="1"/>
  <c r="F3876" i="10"/>
  <c r="F3877" i="10"/>
  <c r="F3878" i="10"/>
  <c r="F3879" i="10"/>
  <c r="I3879" i="10" s="1"/>
  <c r="F3880" i="10"/>
  <c r="F3881" i="10"/>
  <c r="F3882" i="10"/>
  <c r="F3883" i="10"/>
  <c r="I3883" i="10" s="1"/>
  <c r="F3884" i="10"/>
  <c r="F3885" i="10"/>
  <c r="F3886" i="10"/>
  <c r="F3887" i="10"/>
  <c r="I3887" i="10" s="1"/>
  <c r="F3888" i="10"/>
  <c r="F3889" i="10"/>
  <c r="F3890" i="10"/>
  <c r="F3891" i="10"/>
  <c r="I3891" i="10" s="1"/>
  <c r="F3892" i="10"/>
  <c r="F3893" i="10"/>
  <c r="F3894" i="10"/>
  <c r="F3895" i="10"/>
  <c r="I3895" i="10" s="1"/>
  <c r="F3896" i="10"/>
  <c r="F3897" i="10"/>
  <c r="F3898" i="10"/>
  <c r="F3899" i="10"/>
  <c r="I3899" i="10" s="1"/>
  <c r="F3900" i="10"/>
  <c r="F3901" i="10"/>
  <c r="F3902" i="10"/>
  <c r="F3903" i="10"/>
  <c r="I3903" i="10" s="1"/>
  <c r="F3904" i="10"/>
  <c r="F3905" i="10"/>
  <c r="F3906" i="10"/>
  <c r="F3907" i="10"/>
  <c r="I3907" i="10" s="1"/>
  <c r="F3908" i="10"/>
  <c r="F3909" i="10"/>
  <c r="F3910" i="10"/>
  <c r="F3911" i="10"/>
  <c r="I3911" i="10" s="1"/>
  <c r="F3912" i="10"/>
  <c r="F3913" i="10"/>
  <c r="F3914" i="10"/>
  <c r="F3915" i="10"/>
  <c r="I3915" i="10" s="1"/>
  <c r="F3916" i="10"/>
  <c r="F3917" i="10"/>
  <c r="F3918" i="10"/>
  <c r="F3919" i="10"/>
  <c r="I3919" i="10" s="1"/>
  <c r="F3920" i="10"/>
  <c r="F3921" i="10"/>
  <c r="F3922" i="10"/>
  <c r="F3923" i="10"/>
  <c r="I3923" i="10" s="1"/>
  <c r="F3924" i="10"/>
  <c r="F3925" i="10"/>
  <c r="F3926" i="10"/>
  <c r="F3927" i="10"/>
  <c r="I3927" i="10" s="1"/>
  <c r="F3928" i="10"/>
  <c r="F3929" i="10"/>
  <c r="F3930" i="10"/>
  <c r="F3931" i="10"/>
  <c r="I3931" i="10" s="1"/>
  <c r="F3932" i="10"/>
  <c r="F3933" i="10"/>
  <c r="F3934" i="10"/>
  <c r="F3935" i="10"/>
  <c r="I3935" i="10" s="1"/>
  <c r="F3936" i="10"/>
  <c r="F3937" i="10"/>
  <c r="F3938" i="10"/>
  <c r="F3939" i="10"/>
  <c r="I3939" i="10" s="1"/>
  <c r="F3940" i="10"/>
  <c r="F3941" i="10"/>
  <c r="F3942" i="10"/>
  <c r="F3943" i="10"/>
  <c r="I3943" i="10" s="1"/>
  <c r="F3944" i="10"/>
  <c r="F3945" i="10"/>
  <c r="F3946" i="10"/>
  <c r="F3947" i="10"/>
  <c r="I3947" i="10" s="1"/>
  <c r="F3948" i="10"/>
  <c r="F3949" i="10"/>
  <c r="F3950" i="10"/>
  <c r="F3951" i="10"/>
  <c r="I3951" i="10" s="1"/>
  <c r="F3952" i="10"/>
  <c r="F3953" i="10"/>
  <c r="F3954" i="10"/>
  <c r="F3955" i="10"/>
  <c r="I3955" i="10" s="1"/>
  <c r="F3956" i="10"/>
  <c r="F3957" i="10"/>
  <c r="F3958" i="10"/>
  <c r="F3959" i="10"/>
  <c r="I3959" i="10" s="1"/>
  <c r="F3960" i="10"/>
  <c r="F3961" i="10"/>
  <c r="F3962" i="10"/>
  <c r="F3963" i="10"/>
  <c r="I3963" i="10" s="1"/>
  <c r="F3964" i="10"/>
  <c r="F3965" i="10"/>
  <c r="F3966" i="10"/>
  <c r="F3967" i="10"/>
  <c r="I3967" i="10" s="1"/>
  <c r="F3968" i="10"/>
  <c r="F3969" i="10"/>
  <c r="F3970" i="10"/>
  <c r="F3971" i="10"/>
  <c r="I3971" i="10" s="1"/>
  <c r="F3972" i="10"/>
  <c r="F3973" i="10"/>
  <c r="F3974" i="10"/>
  <c r="F3975" i="10"/>
  <c r="I3975" i="10" s="1"/>
  <c r="F3976" i="10"/>
  <c r="F3977" i="10"/>
  <c r="F3978" i="10"/>
  <c r="F3979" i="10"/>
  <c r="I3979" i="10" s="1"/>
  <c r="F3980" i="10"/>
  <c r="F3981" i="10"/>
  <c r="F3982" i="10"/>
  <c r="F3983" i="10"/>
  <c r="F3984" i="10"/>
  <c r="F3985" i="10"/>
  <c r="F3986" i="10"/>
  <c r="F3987" i="10"/>
  <c r="F3988" i="10"/>
  <c r="F3989" i="10"/>
  <c r="F3990" i="10"/>
  <c r="F3991" i="10"/>
  <c r="F3992" i="10"/>
  <c r="F3993" i="10"/>
  <c r="F3994" i="10"/>
  <c r="F3995" i="10"/>
  <c r="F3996" i="10"/>
  <c r="F3997" i="10"/>
  <c r="F3998" i="10"/>
  <c r="F3999" i="10"/>
  <c r="F4000" i="10"/>
  <c r="F4001" i="10"/>
  <c r="F4002" i="10"/>
  <c r="F4003" i="10"/>
  <c r="F4004" i="10"/>
  <c r="F4005" i="10"/>
  <c r="F4006" i="10"/>
  <c r="F4007" i="10"/>
  <c r="F4008" i="10"/>
  <c r="F4009" i="10"/>
  <c r="F4010" i="10"/>
  <c r="F4011" i="10"/>
  <c r="F4012" i="10"/>
  <c r="F4013" i="10"/>
  <c r="F4014" i="10"/>
  <c r="F4015" i="10"/>
  <c r="F4016" i="10"/>
  <c r="F4017" i="10"/>
  <c r="F4018" i="10"/>
  <c r="F4019" i="10"/>
  <c r="F4020" i="10"/>
  <c r="F4021" i="10"/>
  <c r="F4022" i="10"/>
  <c r="F4023" i="10"/>
  <c r="F4024" i="10"/>
  <c r="F4025" i="10"/>
  <c r="F4026" i="10"/>
  <c r="F4027" i="10"/>
  <c r="F4028" i="10"/>
  <c r="F4029" i="10"/>
  <c r="F4030" i="10"/>
  <c r="F4031" i="10"/>
  <c r="F4032" i="10"/>
  <c r="F4033" i="10"/>
  <c r="F4034" i="10"/>
  <c r="F4035" i="10"/>
  <c r="F4036" i="10"/>
  <c r="F4037" i="10"/>
  <c r="F4038" i="10"/>
  <c r="F4039" i="10"/>
  <c r="F4040" i="10"/>
  <c r="F4041" i="10"/>
  <c r="F4042" i="10"/>
  <c r="F4043" i="10"/>
  <c r="F4044" i="10"/>
  <c r="F4045" i="10"/>
  <c r="F4046" i="10"/>
  <c r="F4047" i="10"/>
  <c r="F4048" i="10"/>
  <c r="F4049" i="10"/>
  <c r="F4050" i="10"/>
  <c r="F4051" i="10"/>
  <c r="F4052" i="10"/>
  <c r="F4053" i="10"/>
  <c r="F4054" i="10"/>
  <c r="F4055" i="10"/>
  <c r="F4056" i="10"/>
  <c r="F4057" i="10"/>
  <c r="F4058" i="10"/>
  <c r="F4059" i="10"/>
  <c r="F4060" i="10"/>
  <c r="F4061" i="10"/>
  <c r="F4062" i="10"/>
  <c r="F4063" i="10"/>
  <c r="F4064" i="10"/>
  <c r="F4065" i="10"/>
  <c r="F4066" i="10"/>
  <c r="F4067" i="10"/>
  <c r="F4068" i="10"/>
  <c r="F4069" i="10"/>
  <c r="F4070" i="10"/>
  <c r="F4071" i="10"/>
  <c r="F4072" i="10"/>
  <c r="F4073" i="10"/>
  <c r="F4074" i="10"/>
  <c r="F4075" i="10"/>
  <c r="F4076" i="10"/>
  <c r="F4077" i="10"/>
  <c r="F4078" i="10"/>
  <c r="F4079" i="10"/>
  <c r="F4080" i="10"/>
  <c r="F4081" i="10"/>
  <c r="F4082" i="10"/>
  <c r="F4083" i="10"/>
  <c r="F4084" i="10"/>
  <c r="F4085" i="10"/>
  <c r="F4086" i="10"/>
  <c r="F4087" i="10"/>
  <c r="F4088" i="10"/>
  <c r="F4089" i="10"/>
  <c r="F4090" i="10"/>
  <c r="F4091" i="10"/>
  <c r="F4092" i="10"/>
  <c r="F4093" i="10"/>
  <c r="F4094" i="10"/>
  <c r="F4095" i="10"/>
  <c r="F4096" i="10"/>
  <c r="F4097" i="10"/>
  <c r="F4098" i="10"/>
  <c r="F4099" i="10"/>
  <c r="F4100" i="10"/>
  <c r="F4101" i="10"/>
  <c r="F4102" i="10"/>
  <c r="F4103" i="10"/>
  <c r="F4104" i="10"/>
  <c r="F4105" i="10"/>
  <c r="F4106" i="10"/>
  <c r="F4107" i="10"/>
  <c r="F4108" i="10"/>
  <c r="F4109" i="10"/>
  <c r="F4110" i="10"/>
  <c r="F4111" i="10"/>
  <c r="F4112" i="10"/>
  <c r="F4113" i="10"/>
  <c r="F4114" i="10"/>
  <c r="F4115" i="10"/>
  <c r="G2" i="10"/>
  <c r="I2" i="10" s="1"/>
  <c r="G3" i="10"/>
  <c r="G4" i="10"/>
  <c r="G5" i="10"/>
  <c r="G6" i="10"/>
  <c r="I6" i="10" s="1"/>
  <c r="G7" i="10"/>
  <c r="G8" i="10"/>
  <c r="G9" i="10"/>
  <c r="I9" i="10" s="1"/>
  <c r="G10" i="10"/>
  <c r="I10" i="10" s="1"/>
  <c r="G11" i="10"/>
  <c r="G12" i="10"/>
  <c r="G13" i="10"/>
  <c r="I13" i="10" s="1"/>
  <c r="G14" i="10"/>
  <c r="I14" i="10" s="1"/>
  <c r="G15" i="10"/>
  <c r="G16" i="10"/>
  <c r="G17" i="10"/>
  <c r="G18" i="10"/>
  <c r="I18" i="10" s="1"/>
  <c r="G19" i="10"/>
  <c r="G20" i="10"/>
  <c r="G21" i="10"/>
  <c r="I21" i="10" s="1"/>
  <c r="G22" i="10"/>
  <c r="I22" i="10" s="1"/>
  <c r="G23" i="10"/>
  <c r="G24" i="10"/>
  <c r="G25" i="10"/>
  <c r="I25" i="10" s="1"/>
  <c r="G26" i="10"/>
  <c r="I26" i="10" s="1"/>
  <c r="G27" i="10"/>
  <c r="G28" i="10"/>
  <c r="G29" i="10"/>
  <c r="I29" i="10" s="1"/>
  <c r="G30" i="10"/>
  <c r="I30" i="10" s="1"/>
  <c r="G31" i="10"/>
  <c r="G32" i="10"/>
  <c r="G33" i="10"/>
  <c r="G34" i="10"/>
  <c r="I34" i="10" s="1"/>
  <c r="G35" i="10"/>
  <c r="G36" i="10"/>
  <c r="G37" i="10"/>
  <c r="I37" i="10" s="1"/>
  <c r="G38" i="10"/>
  <c r="I38" i="10" s="1"/>
  <c r="G39" i="10"/>
  <c r="G40" i="10"/>
  <c r="G41" i="10"/>
  <c r="I41" i="10" s="1"/>
  <c r="G42" i="10"/>
  <c r="I42" i="10" s="1"/>
  <c r="G43" i="10"/>
  <c r="G44" i="10"/>
  <c r="G45" i="10"/>
  <c r="I45" i="10" s="1"/>
  <c r="G46" i="10"/>
  <c r="I46" i="10" s="1"/>
  <c r="G47" i="10"/>
  <c r="G48" i="10"/>
  <c r="G49" i="10"/>
  <c r="G50" i="10"/>
  <c r="I50" i="10" s="1"/>
  <c r="G51" i="10"/>
  <c r="G52" i="10"/>
  <c r="G53" i="10"/>
  <c r="I53" i="10" s="1"/>
  <c r="G54" i="10"/>
  <c r="I54" i="10" s="1"/>
  <c r="G55" i="10"/>
  <c r="G56" i="10"/>
  <c r="G57" i="10"/>
  <c r="I57" i="10" s="1"/>
  <c r="G58" i="10"/>
  <c r="I58" i="10" s="1"/>
  <c r="G59" i="10"/>
  <c r="G60" i="10"/>
  <c r="G61" i="10"/>
  <c r="I61" i="10" s="1"/>
  <c r="G62" i="10"/>
  <c r="I62" i="10" s="1"/>
  <c r="G63" i="10"/>
  <c r="G64" i="10"/>
  <c r="G65" i="10"/>
  <c r="G66" i="10"/>
  <c r="I66" i="10" s="1"/>
  <c r="G67" i="10"/>
  <c r="G68" i="10"/>
  <c r="G69" i="10"/>
  <c r="I69" i="10" s="1"/>
  <c r="G70" i="10"/>
  <c r="I70" i="10" s="1"/>
  <c r="G71" i="10"/>
  <c r="G72" i="10"/>
  <c r="G73" i="10"/>
  <c r="I73" i="10" s="1"/>
  <c r="G74" i="10"/>
  <c r="I74" i="10" s="1"/>
  <c r="G75" i="10"/>
  <c r="G76" i="10"/>
  <c r="G77" i="10"/>
  <c r="I77" i="10" s="1"/>
  <c r="G78" i="10"/>
  <c r="I78" i="10" s="1"/>
  <c r="G79" i="10"/>
  <c r="G80" i="10"/>
  <c r="G81" i="10"/>
  <c r="G82" i="10"/>
  <c r="I82" i="10" s="1"/>
  <c r="G83" i="10"/>
  <c r="G84" i="10"/>
  <c r="G85" i="10"/>
  <c r="I85" i="10" s="1"/>
  <c r="G86" i="10"/>
  <c r="I86" i="10" s="1"/>
  <c r="G87" i="10"/>
  <c r="G88" i="10"/>
  <c r="G89" i="10"/>
  <c r="I89" i="10" s="1"/>
  <c r="G90" i="10"/>
  <c r="I90" i="10" s="1"/>
  <c r="G91" i="10"/>
  <c r="G92" i="10"/>
  <c r="G93" i="10"/>
  <c r="I93" i="10" s="1"/>
  <c r="G94" i="10"/>
  <c r="I94" i="10" s="1"/>
  <c r="G95" i="10"/>
  <c r="G96" i="10"/>
  <c r="G97" i="10"/>
  <c r="G98" i="10"/>
  <c r="I98" i="10" s="1"/>
  <c r="G99" i="10"/>
  <c r="G100" i="10"/>
  <c r="G101" i="10"/>
  <c r="I101" i="10" s="1"/>
  <c r="G102" i="10"/>
  <c r="I102" i="10" s="1"/>
  <c r="G103" i="10"/>
  <c r="G104" i="10"/>
  <c r="G105" i="10"/>
  <c r="I105" i="10" s="1"/>
  <c r="G106" i="10"/>
  <c r="I106" i="10" s="1"/>
  <c r="G107" i="10"/>
  <c r="G108" i="10"/>
  <c r="G109" i="10"/>
  <c r="I109" i="10" s="1"/>
  <c r="G110" i="10"/>
  <c r="I110" i="10" s="1"/>
  <c r="G111" i="10"/>
  <c r="G112" i="10"/>
  <c r="G113" i="10"/>
  <c r="G114" i="10"/>
  <c r="I114" i="10" s="1"/>
  <c r="G115" i="10"/>
  <c r="G116" i="10"/>
  <c r="G117" i="10"/>
  <c r="I117" i="10" s="1"/>
  <c r="G118" i="10"/>
  <c r="I118" i="10" s="1"/>
  <c r="G119" i="10"/>
  <c r="G120" i="10"/>
  <c r="G121" i="10"/>
  <c r="I121" i="10" s="1"/>
  <c r="G122" i="10"/>
  <c r="I122" i="10" s="1"/>
  <c r="G123" i="10"/>
  <c r="G124" i="10"/>
  <c r="G125" i="10"/>
  <c r="I125" i="10" s="1"/>
  <c r="G126" i="10"/>
  <c r="I126" i="10" s="1"/>
  <c r="G127" i="10"/>
  <c r="G128" i="10"/>
  <c r="G129" i="10"/>
  <c r="G130" i="10"/>
  <c r="I130" i="10" s="1"/>
  <c r="G131" i="10"/>
  <c r="G132" i="10"/>
  <c r="G133" i="10"/>
  <c r="I133" i="10" s="1"/>
  <c r="G134" i="10"/>
  <c r="I134" i="10" s="1"/>
  <c r="G135" i="10"/>
  <c r="G136" i="10"/>
  <c r="G137" i="10"/>
  <c r="I137" i="10" s="1"/>
  <c r="G138" i="10"/>
  <c r="I138" i="10" s="1"/>
  <c r="G139" i="10"/>
  <c r="G140" i="10"/>
  <c r="G141" i="10"/>
  <c r="I141" i="10" s="1"/>
  <c r="G142" i="10"/>
  <c r="I142" i="10" s="1"/>
  <c r="G143" i="10"/>
  <c r="G144" i="10"/>
  <c r="G145" i="10"/>
  <c r="G146" i="10"/>
  <c r="I146" i="10" s="1"/>
  <c r="G147" i="10"/>
  <c r="G148" i="10"/>
  <c r="G149" i="10"/>
  <c r="I149" i="10" s="1"/>
  <c r="G150" i="10"/>
  <c r="I150" i="10" s="1"/>
  <c r="G151" i="10"/>
  <c r="G152" i="10"/>
  <c r="G153" i="10"/>
  <c r="I153" i="10" s="1"/>
  <c r="G154" i="10"/>
  <c r="I154" i="10" s="1"/>
  <c r="G155" i="10"/>
  <c r="G156" i="10"/>
  <c r="G157" i="10"/>
  <c r="I157" i="10" s="1"/>
  <c r="G158" i="10"/>
  <c r="I158" i="10" s="1"/>
  <c r="G159" i="10"/>
  <c r="G160" i="10"/>
  <c r="G161" i="10"/>
  <c r="G162" i="10"/>
  <c r="I162" i="10" s="1"/>
  <c r="G163" i="10"/>
  <c r="G164" i="10"/>
  <c r="G165" i="10"/>
  <c r="I165" i="10" s="1"/>
  <c r="G166" i="10"/>
  <c r="I166" i="10" s="1"/>
  <c r="G167" i="10"/>
  <c r="G168" i="10"/>
  <c r="G169" i="10"/>
  <c r="I169" i="10" s="1"/>
  <c r="G170" i="10"/>
  <c r="I170" i="10" s="1"/>
  <c r="G171" i="10"/>
  <c r="G172" i="10"/>
  <c r="G173" i="10"/>
  <c r="I173" i="10" s="1"/>
  <c r="G174" i="10"/>
  <c r="I174" i="10" s="1"/>
  <c r="G175" i="10"/>
  <c r="G176" i="10"/>
  <c r="G177" i="10"/>
  <c r="G178" i="10"/>
  <c r="I178" i="10" s="1"/>
  <c r="G179" i="10"/>
  <c r="G180" i="10"/>
  <c r="G181" i="10"/>
  <c r="I181" i="10" s="1"/>
  <c r="G182" i="10"/>
  <c r="I182" i="10" s="1"/>
  <c r="G183" i="10"/>
  <c r="G184" i="10"/>
  <c r="G185" i="10"/>
  <c r="I185" i="10" s="1"/>
  <c r="G186" i="10"/>
  <c r="I186" i="10" s="1"/>
  <c r="G187" i="10"/>
  <c r="G188" i="10"/>
  <c r="G189" i="10"/>
  <c r="I189" i="10" s="1"/>
  <c r="G190" i="10"/>
  <c r="I190" i="10" s="1"/>
  <c r="G191" i="10"/>
  <c r="G192" i="10"/>
  <c r="G193" i="10"/>
  <c r="G194" i="10"/>
  <c r="I194" i="10" s="1"/>
  <c r="G195" i="10"/>
  <c r="G196" i="10"/>
  <c r="G197" i="10"/>
  <c r="I197" i="10" s="1"/>
  <c r="G198" i="10"/>
  <c r="I198" i="10" s="1"/>
  <c r="G199" i="10"/>
  <c r="G200" i="10"/>
  <c r="G201" i="10"/>
  <c r="I201" i="10" s="1"/>
  <c r="G202" i="10"/>
  <c r="I202" i="10" s="1"/>
  <c r="G203" i="10"/>
  <c r="G204" i="10"/>
  <c r="G205" i="10"/>
  <c r="I205" i="10" s="1"/>
  <c r="G206" i="10"/>
  <c r="I206" i="10" s="1"/>
  <c r="G207" i="10"/>
  <c r="G208" i="10"/>
  <c r="G209" i="10"/>
  <c r="G210" i="10"/>
  <c r="I210" i="10" s="1"/>
  <c r="G211" i="10"/>
  <c r="G212" i="10"/>
  <c r="G213" i="10"/>
  <c r="I213" i="10" s="1"/>
  <c r="G214" i="10"/>
  <c r="I214" i="10" s="1"/>
  <c r="G215" i="10"/>
  <c r="G216" i="10"/>
  <c r="G217" i="10"/>
  <c r="I217" i="10" s="1"/>
  <c r="G218" i="10"/>
  <c r="I218" i="10" s="1"/>
  <c r="G219" i="10"/>
  <c r="G220" i="10"/>
  <c r="G221" i="10"/>
  <c r="I221" i="10" s="1"/>
  <c r="G222" i="10"/>
  <c r="I222" i="10" s="1"/>
  <c r="G223" i="10"/>
  <c r="G224" i="10"/>
  <c r="G225" i="10"/>
  <c r="G226" i="10"/>
  <c r="I226" i="10" s="1"/>
  <c r="G227" i="10"/>
  <c r="G228" i="10"/>
  <c r="G229" i="10"/>
  <c r="I229" i="10" s="1"/>
  <c r="G230" i="10"/>
  <c r="I230" i="10" s="1"/>
  <c r="G231" i="10"/>
  <c r="G232" i="10"/>
  <c r="G233" i="10"/>
  <c r="I233" i="10" s="1"/>
  <c r="G234" i="10"/>
  <c r="I234" i="10" s="1"/>
  <c r="G235" i="10"/>
  <c r="G236" i="10"/>
  <c r="G237" i="10"/>
  <c r="I237" i="10" s="1"/>
  <c r="G238" i="10"/>
  <c r="I238" i="10" s="1"/>
  <c r="G239" i="10"/>
  <c r="G240" i="10"/>
  <c r="G241" i="10"/>
  <c r="G242" i="10"/>
  <c r="I242" i="10" s="1"/>
  <c r="G243" i="10"/>
  <c r="G244" i="10"/>
  <c r="G245" i="10"/>
  <c r="I245" i="10" s="1"/>
  <c r="G246" i="10"/>
  <c r="I246" i="10" s="1"/>
  <c r="G247" i="10"/>
  <c r="G248" i="10"/>
  <c r="G249" i="10"/>
  <c r="I249" i="10" s="1"/>
  <c r="G250" i="10"/>
  <c r="I250" i="10" s="1"/>
  <c r="G251" i="10"/>
  <c r="G252" i="10"/>
  <c r="G253" i="10"/>
  <c r="I253" i="10" s="1"/>
  <c r="G254" i="10"/>
  <c r="I254" i="10" s="1"/>
  <c r="G255" i="10"/>
  <c r="G256" i="10"/>
  <c r="G257" i="10"/>
  <c r="G258" i="10"/>
  <c r="I258" i="10" s="1"/>
  <c r="G259" i="10"/>
  <c r="G260" i="10"/>
  <c r="G261" i="10"/>
  <c r="I261" i="10" s="1"/>
  <c r="G262" i="10"/>
  <c r="I262" i="10" s="1"/>
  <c r="G263" i="10"/>
  <c r="G264" i="10"/>
  <c r="G265" i="10"/>
  <c r="I265" i="10" s="1"/>
  <c r="G266" i="10"/>
  <c r="I266" i="10" s="1"/>
  <c r="G267" i="10"/>
  <c r="G268" i="10"/>
  <c r="G269" i="10"/>
  <c r="I269" i="10" s="1"/>
  <c r="G270" i="10"/>
  <c r="I270" i="10" s="1"/>
  <c r="G271" i="10"/>
  <c r="G272" i="10"/>
  <c r="G273" i="10"/>
  <c r="G274" i="10"/>
  <c r="I274" i="10" s="1"/>
  <c r="G275" i="10"/>
  <c r="G276" i="10"/>
  <c r="G277" i="10"/>
  <c r="I277" i="10" s="1"/>
  <c r="G278" i="10"/>
  <c r="I278" i="10" s="1"/>
  <c r="G279" i="10"/>
  <c r="G280" i="10"/>
  <c r="G281" i="10"/>
  <c r="I281" i="10" s="1"/>
  <c r="G282" i="10"/>
  <c r="I282" i="10" s="1"/>
  <c r="G283" i="10"/>
  <c r="G284" i="10"/>
  <c r="G285" i="10"/>
  <c r="I285" i="10" s="1"/>
  <c r="G286" i="10"/>
  <c r="I286" i="10" s="1"/>
  <c r="G287" i="10"/>
  <c r="G288" i="10"/>
  <c r="G289" i="10"/>
  <c r="G290" i="10"/>
  <c r="I290" i="10" s="1"/>
  <c r="G291" i="10"/>
  <c r="G292" i="10"/>
  <c r="G293" i="10"/>
  <c r="G294" i="10"/>
  <c r="I294" i="10" s="1"/>
  <c r="G295" i="10"/>
  <c r="G296" i="10"/>
  <c r="G297" i="10"/>
  <c r="I297" i="10" s="1"/>
  <c r="G298" i="10"/>
  <c r="I298" i="10" s="1"/>
  <c r="G299" i="10"/>
  <c r="G300" i="10"/>
  <c r="G301" i="10"/>
  <c r="I301" i="10" s="1"/>
  <c r="G302" i="10"/>
  <c r="I302" i="10" s="1"/>
  <c r="G303" i="10"/>
  <c r="G304" i="10"/>
  <c r="G305" i="10"/>
  <c r="G306" i="10"/>
  <c r="I306" i="10" s="1"/>
  <c r="G307" i="10"/>
  <c r="G308" i="10"/>
  <c r="G309" i="10"/>
  <c r="I309" i="10" s="1"/>
  <c r="G310" i="10"/>
  <c r="I310" i="10" s="1"/>
  <c r="G311" i="10"/>
  <c r="G312" i="10"/>
  <c r="G313" i="10"/>
  <c r="I313" i="10" s="1"/>
  <c r="G314" i="10"/>
  <c r="I314" i="10" s="1"/>
  <c r="G315" i="10"/>
  <c r="G316" i="10"/>
  <c r="G317" i="10"/>
  <c r="I317" i="10" s="1"/>
  <c r="G318" i="10"/>
  <c r="I318" i="10" s="1"/>
  <c r="G319" i="10"/>
  <c r="G320" i="10"/>
  <c r="G321" i="10"/>
  <c r="G322" i="10"/>
  <c r="I322" i="10" s="1"/>
  <c r="G323" i="10"/>
  <c r="G324" i="10"/>
  <c r="G325" i="10"/>
  <c r="I325" i="10" s="1"/>
  <c r="G326" i="10"/>
  <c r="I326" i="10" s="1"/>
  <c r="G327" i="10"/>
  <c r="G328" i="10"/>
  <c r="G329" i="10"/>
  <c r="I329" i="10" s="1"/>
  <c r="G330" i="10"/>
  <c r="I330" i="10" s="1"/>
  <c r="G331" i="10"/>
  <c r="G332" i="10"/>
  <c r="G333" i="10"/>
  <c r="I333" i="10" s="1"/>
  <c r="G334" i="10"/>
  <c r="I334" i="10" s="1"/>
  <c r="G335" i="10"/>
  <c r="G336" i="10"/>
  <c r="G337" i="10"/>
  <c r="G338" i="10"/>
  <c r="I338" i="10" s="1"/>
  <c r="G339" i="10"/>
  <c r="G340" i="10"/>
  <c r="G341" i="10"/>
  <c r="I341" i="10" s="1"/>
  <c r="G342" i="10"/>
  <c r="I342" i="10" s="1"/>
  <c r="G343" i="10"/>
  <c r="G344" i="10"/>
  <c r="G345" i="10"/>
  <c r="I345" i="10" s="1"/>
  <c r="G346" i="10"/>
  <c r="I346" i="10" s="1"/>
  <c r="G347" i="10"/>
  <c r="G348" i="10"/>
  <c r="G349" i="10"/>
  <c r="I349" i="10" s="1"/>
  <c r="G350" i="10"/>
  <c r="I350" i="10" s="1"/>
  <c r="G351" i="10"/>
  <c r="G352" i="10"/>
  <c r="G353" i="10"/>
  <c r="G354" i="10"/>
  <c r="I354" i="10" s="1"/>
  <c r="G355" i="10"/>
  <c r="G356" i="10"/>
  <c r="G357" i="10"/>
  <c r="I357" i="10" s="1"/>
  <c r="G358" i="10"/>
  <c r="I358" i="10" s="1"/>
  <c r="G359" i="10"/>
  <c r="G360" i="10"/>
  <c r="G361" i="10"/>
  <c r="I361" i="10" s="1"/>
  <c r="G362" i="10"/>
  <c r="I362" i="10" s="1"/>
  <c r="G363" i="10"/>
  <c r="G364" i="10"/>
  <c r="G365" i="10"/>
  <c r="I365" i="10" s="1"/>
  <c r="G366" i="10"/>
  <c r="I366" i="10" s="1"/>
  <c r="G367" i="10"/>
  <c r="G368" i="10"/>
  <c r="G369" i="10"/>
  <c r="G370" i="10"/>
  <c r="I370" i="10" s="1"/>
  <c r="G371" i="10"/>
  <c r="G372" i="10"/>
  <c r="G373" i="10"/>
  <c r="I373" i="10" s="1"/>
  <c r="G374" i="10"/>
  <c r="I374" i="10" s="1"/>
  <c r="G375" i="10"/>
  <c r="G376" i="10"/>
  <c r="G377" i="10"/>
  <c r="I377" i="10" s="1"/>
  <c r="G378" i="10"/>
  <c r="I378" i="10" s="1"/>
  <c r="G379" i="10"/>
  <c r="G380" i="10"/>
  <c r="G381" i="10"/>
  <c r="I381" i="10" s="1"/>
  <c r="G382" i="10"/>
  <c r="I382" i="10" s="1"/>
  <c r="G383" i="10"/>
  <c r="G384" i="10"/>
  <c r="G385" i="10"/>
  <c r="G386" i="10"/>
  <c r="I386" i="10" s="1"/>
  <c r="G387" i="10"/>
  <c r="G388" i="10"/>
  <c r="G389" i="10"/>
  <c r="I389" i="10" s="1"/>
  <c r="G390" i="10"/>
  <c r="I390" i="10" s="1"/>
  <c r="G391" i="10"/>
  <c r="G392" i="10"/>
  <c r="G393" i="10"/>
  <c r="I393" i="10" s="1"/>
  <c r="G394" i="10"/>
  <c r="I394" i="10" s="1"/>
  <c r="G395" i="10"/>
  <c r="G396" i="10"/>
  <c r="G397" i="10"/>
  <c r="I397" i="10" s="1"/>
  <c r="G398" i="10"/>
  <c r="I398" i="10" s="1"/>
  <c r="G399" i="10"/>
  <c r="G400" i="10"/>
  <c r="G401" i="10"/>
  <c r="G402" i="10"/>
  <c r="I402" i="10" s="1"/>
  <c r="G403" i="10"/>
  <c r="G404" i="10"/>
  <c r="G405" i="10"/>
  <c r="I405" i="10" s="1"/>
  <c r="G406" i="10"/>
  <c r="I406" i="10" s="1"/>
  <c r="G407" i="10"/>
  <c r="G408" i="10"/>
  <c r="G409" i="10"/>
  <c r="I409" i="10" s="1"/>
  <c r="G410" i="10"/>
  <c r="I410" i="10" s="1"/>
  <c r="G411" i="10"/>
  <c r="G412" i="10"/>
  <c r="G413" i="10"/>
  <c r="I413" i="10" s="1"/>
  <c r="G414" i="10"/>
  <c r="I414" i="10" s="1"/>
  <c r="G415" i="10"/>
  <c r="G416" i="10"/>
  <c r="G417" i="10"/>
  <c r="G418" i="10"/>
  <c r="I418" i="10" s="1"/>
  <c r="G419" i="10"/>
  <c r="G420" i="10"/>
  <c r="G421" i="10"/>
  <c r="I421" i="10" s="1"/>
  <c r="G422" i="10"/>
  <c r="I422" i="10" s="1"/>
  <c r="G423" i="10"/>
  <c r="G424" i="10"/>
  <c r="G425" i="10"/>
  <c r="I425" i="10" s="1"/>
  <c r="G426" i="10"/>
  <c r="I426" i="10" s="1"/>
  <c r="G427" i="10"/>
  <c r="G428" i="10"/>
  <c r="G429" i="10"/>
  <c r="I429" i="10" s="1"/>
  <c r="G430" i="10"/>
  <c r="I430" i="10" s="1"/>
  <c r="G431" i="10"/>
  <c r="G432" i="10"/>
  <c r="G433" i="10"/>
  <c r="G434" i="10"/>
  <c r="I434" i="10" s="1"/>
  <c r="G435" i="10"/>
  <c r="G436" i="10"/>
  <c r="G437" i="10"/>
  <c r="I437" i="10" s="1"/>
  <c r="G438" i="10"/>
  <c r="I438" i="10" s="1"/>
  <c r="G439" i="10"/>
  <c r="G440" i="10"/>
  <c r="G441" i="10"/>
  <c r="I441" i="10" s="1"/>
  <c r="G442" i="10"/>
  <c r="I442" i="10" s="1"/>
  <c r="G443" i="10"/>
  <c r="G444" i="10"/>
  <c r="G445" i="10"/>
  <c r="I445" i="10" s="1"/>
  <c r="G446" i="10"/>
  <c r="I446" i="10" s="1"/>
  <c r="G447" i="10"/>
  <c r="G448" i="10"/>
  <c r="G449" i="10"/>
  <c r="I449" i="10" s="1"/>
  <c r="G450" i="10"/>
  <c r="I450" i="10" s="1"/>
  <c r="G451" i="10"/>
  <c r="G452" i="10"/>
  <c r="G453" i="10"/>
  <c r="I453" i="10" s="1"/>
  <c r="G454" i="10"/>
  <c r="I454" i="10" s="1"/>
  <c r="G455" i="10"/>
  <c r="G456" i="10"/>
  <c r="G457" i="10"/>
  <c r="I457" i="10" s="1"/>
  <c r="G458" i="10"/>
  <c r="I458" i="10" s="1"/>
  <c r="G459" i="10"/>
  <c r="G460" i="10"/>
  <c r="G461" i="10"/>
  <c r="I461" i="10" s="1"/>
  <c r="G462" i="10"/>
  <c r="I462" i="10" s="1"/>
  <c r="G463" i="10"/>
  <c r="G464" i="10"/>
  <c r="G465" i="10"/>
  <c r="I465" i="10" s="1"/>
  <c r="G466" i="10"/>
  <c r="I466" i="10" s="1"/>
  <c r="G467" i="10"/>
  <c r="G468" i="10"/>
  <c r="G469" i="10"/>
  <c r="I469" i="10" s="1"/>
  <c r="G470" i="10"/>
  <c r="I470" i="10" s="1"/>
  <c r="G471" i="10"/>
  <c r="G472" i="10"/>
  <c r="G473" i="10"/>
  <c r="I473" i="10" s="1"/>
  <c r="G474" i="10"/>
  <c r="I474" i="10" s="1"/>
  <c r="G475" i="10"/>
  <c r="G476" i="10"/>
  <c r="G477" i="10"/>
  <c r="I477" i="10" s="1"/>
  <c r="G478" i="10"/>
  <c r="I478" i="10" s="1"/>
  <c r="G479" i="10"/>
  <c r="G480" i="10"/>
  <c r="G481" i="10"/>
  <c r="I481" i="10" s="1"/>
  <c r="G482" i="10"/>
  <c r="I482" i="10" s="1"/>
  <c r="G483" i="10"/>
  <c r="G484" i="10"/>
  <c r="G485" i="10"/>
  <c r="I485" i="10" s="1"/>
  <c r="G486" i="10"/>
  <c r="I486" i="10" s="1"/>
  <c r="G487" i="10"/>
  <c r="G488" i="10"/>
  <c r="G489" i="10"/>
  <c r="I489" i="10" s="1"/>
  <c r="G490" i="10"/>
  <c r="I490" i="10" s="1"/>
  <c r="G491" i="10"/>
  <c r="G492" i="10"/>
  <c r="G493" i="10"/>
  <c r="I493" i="10" s="1"/>
  <c r="G494" i="10"/>
  <c r="I494" i="10" s="1"/>
  <c r="G495" i="10"/>
  <c r="G496" i="10"/>
  <c r="G497" i="10"/>
  <c r="I497" i="10" s="1"/>
  <c r="G498" i="10"/>
  <c r="I498" i="10" s="1"/>
  <c r="G499" i="10"/>
  <c r="G500" i="10"/>
  <c r="G501" i="10"/>
  <c r="I501" i="10" s="1"/>
  <c r="G502" i="10"/>
  <c r="I502" i="10" s="1"/>
  <c r="G503" i="10"/>
  <c r="G504" i="10"/>
  <c r="G505" i="10"/>
  <c r="I505" i="10" s="1"/>
  <c r="G506" i="10"/>
  <c r="I506" i="10" s="1"/>
  <c r="G507" i="10"/>
  <c r="G508" i="10"/>
  <c r="G509" i="10"/>
  <c r="I509" i="10" s="1"/>
  <c r="G510" i="10"/>
  <c r="I510" i="10" s="1"/>
  <c r="G511" i="10"/>
  <c r="G512" i="10"/>
  <c r="G513" i="10"/>
  <c r="I513" i="10" s="1"/>
  <c r="G514" i="10"/>
  <c r="I514" i="10" s="1"/>
  <c r="G515" i="10"/>
  <c r="G516" i="10"/>
  <c r="G517" i="10"/>
  <c r="I517" i="10" s="1"/>
  <c r="G518" i="10"/>
  <c r="I518" i="10" s="1"/>
  <c r="G519" i="10"/>
  <c r="G520" i="10"/>
  <c r="G521" i="10"/>
  <c r="I521" i="10" s="1"/>
  <c r="G522" i="10"/>
  <c r="I522" i="10" s="1"/>
  <c r="G523" i="10"/>
  <c r="G524" i="10"/>
  <c r="G525" i="10"/>
  <c r="I525" i="10" s="1"/>
  <c r="G526" i="10"/>
  <c r="I526" i="10" s="1"/>
  <c r="G527" i="10"/>
  <c r="G528" i="10"/>
  <c r="G529" i="10"/>
  <c r="I529" i="10" s="1"/>
  <c r="G530" i="10"/>
  <c r="I530" i="10" s="1"/>
  <c r="G531" i="10"/>
  <c r="G532" i="10"/>
  <c r="G533" i="10"/>
  <c r="I533" i="10" s="1"/>
  <c r="G534" i="10"/>
  <c r="I534" i="10" s="1"/>
  <c r="G535" i="10"/>
  <c r="G536" i="10"/>
  <c r="G537" i="10"/>
  <c r="I537" i="10" s="1"/>
  <c r="G538" i="10"/>
  <c r="I538" i="10" s="1"/>
  <c r="G539" i="10"/>
  <c r="G540" i="10"/>
  <c r="G541" i="10"/>
  <c r="I541" i="10" s="1"/>
  <c r="G542" i="10"/>
  <c r="I542" i="10" s="1"/>
  <c r="G543" i="10"/>
  <c r="G544" i="10"/>
  <c r="G545" i="10"/>
  <c r="I545" i="10" s="1"/>
  <c r="G546" i="10"/>
  <c r="I546" i="10" s="1"/>
  <c r="G547" i="10"/>
  <c r="G548" i="10"/>
  <c r="G549" i="10"/>
  <c r="I549" i="10" s="1"/>
  <c r="G550" i="10"/>
  <c r="I550" i="10" s="1"/>
  <c r="G551" i="10"/>
  <c r="G552" i="10"/>
  <c r="G553" i="10"/>
  <c r="I553" i="10" s="1"/>
  <c r="G554" i="10"/>
  <c r="I554" i="10" s="1"/>
  <c r="G555" i="10"/>
  <c r="G556" i="10"/>
  <c r="G557" i="10"/>
  <c r="I557" i="10" s="1"/>
  <c r="G558" i="10"/>
  <c r="I558" i="10" s="1"/>
  <c r="G559" i="10"/>
  <c r="G560" i="10"/>
  <c r="G561" i="10"/>
  <c r="I561" i="10" s="1"/>
  <c r="G562" i="10"/>
  <c r="I562" i="10" s="1"/>
  <c r="G563" i="10"/>
  <c r="G564" i="10"/>
  <c r="G565" i="10"/>
  <c r="I565" i="10" s="1"/>
  <c r="G566" i="10"/>
  <c r="I566" i="10" s="1"/>
  <c r="G567" i="10"/>
  <c r="G568" i="10"/>
  <c r="G569" i="10"/>
  <c r="I569" i="10" s="1"/>
  <c r="G570" i="10"/>
  <c r="I570" i="10" s="1"/>
  <c r="G571" i="10"/>
  <c r="G572" i="10"/>
  <c r="G573" i="10"/>
  <c r="I573" i="10" s="1"/>
  <c r="G574" i="10"/>
  <c r="I574" i="10" s="1"/>
  <c r="G575" i="10"/>
  <c r="G576" i="10"/>
  <c r="G577" i="10"/>
  <c r="I577" i="10" s="1"/>
  <c r="G578" i="10"/>
  <c r="I578" i="10" s="1"/>
  <c r="G579" i="10"/>
  <c r="G580" i="10"/>
  <c r="G581" i="10"/>
  <c r="I581" i="10" s="1"/>
  <c r="G582" i="10"/>
  <c r="I582" i="10" s="1"/>
  <c r="G583" i="10"/>
  <c r="G584" i="10"/>
  <c r="G585" i="10"/>
  <c r="I585" i="10" s="1"/>
  <c r="G586" i="10"/>
  <c r="I586" i="10" s="1"/>
  <c r="G587" i="10"/>
  <c r="G588" i="10"/>
  <c r="G589" i="10"/>
  <c r="I589" i="10" s="1"/>
  <c r="G590" i="10"/>
  <c r="I590" i="10" s="1"/>
  <c r="G591" i="10"/>
  <c r="G592" i="10"/>
  <c r="G593" i="10"/>
  <c r="I593" i="10" s="1"/>
  <c r="G594" i="10"/>
  <c r="I594" i="10" s="1"/>
  <c r="G595" i="10"/>
  <c r="G596" i="10"/>
  <c r="G597" i="10"/>
  <c r="I597" i="10" s="1"/>
  <c r="G598" i="10"/>
  <c r="I598" i="10" s="1"/>
  <c r="G599" i="10"/>
  <c r="G600" i="10"/>
  <c r="G601" i="10"/>
  <c r="I601" i="10" s="1"/>
  <c r="G602" i="10"/>
  <c r="I602" i="10" s="1"/>
  <c r="G603" i="10"/>
  <c r="G604" i="10"/>
  <c r="G605" i="10"/>
  <c r="I605" i="10" s="1"/>
  <c r="G606" i="10"/>
  <c r="I606" i="10" s="1"/>
  <c r="G607" i="10"/>
  <c r="G608" i="10"/>
  <c r="G609" i="10"/>
  <c r="I609" i="10" s="1"/>
  <c r="G610" i="10"/>
  <c r="I610" i="10" s="1"/>
  <c r="G611" i="10"/>
  <c r="G612" i="10"/>
  <c r="G613" i="10"/>
  <c r="I613" i="10" s="1"/>
  <c r="G614" i="10"/>
  <c r="I614" i="10" s="1"/>
  <c r="G615" i="10"/>
  <c r="G616" i="10"/>
  <c r="G617" i="10"/>
  <c r="I617" i="10" s="1"/>
  <c r="G618" i="10"/>
  <c r="I618" i="10" s="1"/>
  <c r="G619" i="10"/>
  <c r="G620" i="10"/>
  <c r="G621" i="10"/>
  <c r="I621" i="10" s="1"/>
  <c r="G622" i="10"/>
  <c r="I622" i="10" s="1"/>
  <c r="G623" i="10"/>
  <c r="G624" i="10"/>
  <c r="G625" i="10"/>
  <c r="I625" i="10" s="1"/>
  <c r="G626" i="10"/>
  <c r="I626" i="10" s="1"/>
  <c r="G627" i="10"/>
  <c r="G628" i="10"/>
  <c r="G629" i="10"/>
  <c r="I629" i="10" s="1"/>
  <c r="G630" i="10"/>
  <c r="I630" i="10" s="1"/>
  <c r="G631" i="10"/>
  <c r="G632" i="10"/>
  <c r="G633" i="10"/>
  <c r="I633" i="10" s="1"/>
  <c r="G634" i="10"/>
  <c r="I634" i="10" s="1"/>
  <c r="G635" i="10"/>
  <c r="G636" i="10"/>
  <c r="G637" i="10"/>
  <c r="I637" i="10" s="1"/>
  <c r="G638" i="10"/>
  <c r="I638" i="10" s="1"/>
  <c r="G639" i="10"/>
  <c r="G640" i="10"/>
  <c r="G641" i="10"/>
  <c r="I641" i="10" s="1"/>
  <c r="G642" i="10"/>
  <c r="I642" i="10" s="1"/>
  <c r="G643" i="10"/>
  <c r="G644" i="10"/>
  <c r="G645" i="10"/>
  <c r="I645" i="10" s="1"/>
  <c r="G646" i="10"/>
  <c r="I646" i="10" s="1"/>
  <c r="G647" i="10"/>
  <c r="G648" i="10"/>
  <c r="G649" i="10"/>
  <c r="I649" i="10" s="1"/>
  <c r="G650" i="10"/>
  <c r="I650" i="10" s="1"/>
  <c r="G651" i="10"/>
  <c r="G652" i="10"/>
  <c r="G653" i="10"/>
  <c r="I653" i="10" s="1"/>
  <c r="G654" i="10"/>
  <c r="I654" i="10" s="1"/>
  <c r="G655" i="10"/>
  <c r="G656" i="10"/>
  <c r="G657" i="10"/>
  <c r="I657" i="10" s="1"/>
  <c r="G658" i="10"/>
  <c r="I658" i="10" s="1"/>
  <c r="G659" i="10"/>
  <c r="G660" i="10"/>
  <c r="G661" i="10"/>
  <c r="I661" i="10" s="1"/>
  <c r="G662" i="10"/>
  <c r="I662" i="10" s="1"/>
  <c r="G663" i="10"/>
  <c r="G664" i="10"/>
  <c r="G665" i="10"/>
  <c r="I665" i="10" s="1"/>
  <c r="G666" i="10"/>
  <c r="I666" i="10" s="1"/>
  <c r="G667" i="10"/>
  <c r="G668" i="10"/>
  <c r="G669" i="10"/>
  <c r="I669" i="10" s="1"/>
  <c r="G670" i="10"/>
  <c r="I670" i="10" s="1"/>
  <c r="G671" i="10"/>
  <c r="G672" i="10"/>
  <c r="G673" i="10"/>
  <c r="I673" i="10" s="1"/>
  <c r="G674" i="10"/>
  <c r="I674" i="10" s="1"/>
  <c r="G675" i="10"/>
  <c r="G676" i="10"/>
  <c r="G677" i="10"/>
  <c r="I677" i="10" s="1"/>
  <c r="G678" i="10"/>
  <c r="I678" i="10" s="1"/>
  <c r="G679" i="10"/>
  <c r="G680" i="10"/>
  <c r="G681" i="10"/>
  <c r="I681" i="10" s="1"/>
  <c r="G682" i="10"/>
  <c r="I682" i="10" s="1"/>
  <c r="G683" i="10"/>
  <c r="G684" i="10"/>
  <c r="G685" i="10"/>
  <c r="I685" i="10" s="1"/>
  <c r="G686" i="10"/>
  <c r="I686" i="10" s="1"/>
  <c r="G687" i="10"/>
  <c r="G688" i="10"/>
  <c r="G689" i="10"/>
  <c r="I689" i="10" s="1"/>
  <c r="G690" i="10"/>
  <c r="I690" i="10" s="1"/>
  <c r="G691" i="10"/>
  <c r="G692" i="10"/>
  <c r="G693" i="10"/>
  <c r="I693" i="10" s="1"/>
  <c r="G694" i="10"/>
  <c r="I694" i="10" s="1"/>
  <c r="G695" i="10"/>
  <c r="G696" i="10"/>
  <c r="G697" i="10"/>
  <c r="I697" i="10" s="1"/>
  <c r="G698" i="10"/>
  <c r="I698" i="10" s="1"/>
  <c r="G699" i="10"/>
  <c r="G700" i="10"/>
  <c r="G701" i="10"/>
  <c r="I701" i="10" s="1"/>
  <c r="G702" i="10"/>
  <c r="I702" i="10" s="1"/>
  <c r="G703" i="10"/>
  <c r="G704" i="10"/>
  <c r="G705" i="10"/>
  <c r="I705" i="10" s="1"/>
  <c r="G706" i="10"/>
  <c r="I706" i="10" s="1"/>
  <c r="G707" i="10"/>
  <c r="G708" i="10"/>
  <c r="G709" i="10"/>
  <c r="I709" i="10" s="1"/>
  <c r="G710" i="10"/>
  <c r="I710" i="10" s="1"/>
  <c r="G711" i="10"/>
  <c r="G712" i="10"/>
  <c r="G713" i="10"/>
  <c r="I713" i="10" s="1"/>
  <c r="G714" i="10"/>
  <c r="I714" i="10" s="1"/>
  <c r="G715" i="10"/>
  <c r="G716" i="10"/>
  <c r="G717" i="10"/>
  <c r="I717" i="10" s="1"/>
  <c r="G718" i="10"/>
  <c r="I718" i="10" s="1"/>
  <c r="G719" i="10"/>
  <c r="G720" i="10"/>
  <c r="G721" i="10"/>
  <c r="I721" i="10" s="1"/>
  <c r="G722" i="10"/>
  <c r="I722" i="10" s="1"/>
  <c r="G723" i="10"/>
  <c r="G724" i="10"/>
  <c r="G725" i="10"/>
  <c r="I725" i="10" s="1"/>
  <c r="G726" i="10"/>
  <c r="I726" i="10" s="1"/>
  <c r="G727" i="10"/>
  <c r="G728" i="10"/>
  <c r="G729" i="10"/>
  <c r="I729" i="10" s="1"/>
  <c r="G730" i="10"/>
  <c r="I730" i="10" s="1"/>
  <c r="G731" i="10"/>
  <c r="G732" i="10"/>
  <c r="G733" i="10"/>
  <c r="I733" i="10" s="1"/>
  <c r="G734" i="10"/>
  <c r="I734" i="10" s="1"/>
  <c r="G735" i="10"/>
  <c r="G736" i="10"/>
  <c r="G737" i="10"/>
  <c r="I737" i="10" s="1"/>
  <c r="G738" i="10"/>
  <c r="I738" i="10" s="1"/>
  <c r="G739" i="10"/>
  <c r="G740" i="10"/>
  <c r="G741" i="10"/>
  <c r="I741" i="10" s="1"/>
  <c r="G742" i="10"/>
  <c r="I742" i="10" s="1"/>
  <c r="G743" i="10"/>
  <c r="G744" i="10"/>
  <c r="G745" i="10"/>
  <c r="I745" i="10" s="1"/>
  <c r="G746" i="10"/>
  <c r="I746" i="10" s="1"/>
  <c r="G747" i="10"/>
  <c r="G748" i="10"/>
  <c r="G749" i="10"/>
  <c r="I749" i="10" s="1"/>
  <c r="G750" i="10"/>
  <c r="I750" i="10" s="1"/>
  <c r="G751" i="10"/>
  <c r="G752" i="10"/>
  <c r="G753" i="10"/>
  <c r="I753" i="10" s="1"/>
  <c r="G754" i="10"/>
  <c r="I754" i="10" s="1"/>
  <c r="G755" i="10"/>
  <c r="G756" i="10"/>
  <c r="G757" i="10"/>
  <c r="I757" i="10" s="1"/>
  <c r="G758" i="10"/>
  <c r="G759" i="10"/>
  <c r="G760" i="10"/>
  <c r="G761" i="10"/>
  <c r="I761" i="10" s="1"/>
  <c r="G762" i="10"/>
  <c r="I762" i="10" s="1"/>
  <c r="G763" i="10"/>
  <c r="G764" i="10"/>
  <c r="G765" i="10"/>
  <c r="I765" i="10" s="1"/>
  <c r="G766" i="10"/>
  <c r="G767" i="10"/>
  <c r="G768" i="10"/>
  <c r="G769" i="10"/>
  <c r="I769" i="10" s="1"/>
  <c r="G770" i="10"/>
  <c r="I770" i="10" s="1"/>
  <c r="G771" i="10"/>
  <c r="G772" i="10"/>
  <c r="G773" i="10"/>
  <c r="I773" i="10" s="1"/>
  <c r="G774" i="10"/>
  <c r="I774" i="10" s="1"/>
  <c r="G775" i="10"/>
  <c r="G776" i="10"/>
  <c r="G777" i="10"/>
  <c r="I777" i="10" s="1"/>
  <c r="G778" i="10"/>
  <c r="I778" i="10" s="1"/>
  <c r="G779" i="10"/>
  <c r="G780" i="10"/>
  <c r="G781" i="10"/>
  <c r="I781" i="10" s="1"/>
  <c r="G782" i="10"/>
  <c r="I782" i="10" s="1"/>
  <c r="G783" i="10"/>
  <c r="G784" i="10"/>
  <c r="G785" i="10"/>
  <c r="I785" i="10" s="1"/>
  <c r="G786" i="10"/>
  <c r="I786" i="10" s="1"/>
  <c r="G787" i="10"/>
  <c r="G788" i="10"/>
  <c r="G789" i="10"/>
  <c r="I789" i="10" s="1"/>
  <c r="G790" i="10"/>
  <c r="I790" i="10" s="1"/>
  <c r="G791" i="10"/>
  <c r="G792" i="10"/>
  <c r="G793" i="10"/>
  <c r="I793" i="10" s="1"/>
  <c r="G794" i="10"/>
  <c r="I794" i="10" s="1"/>
  <c r="G795" i="10"/>
  <c r="G796" i="10"/>
  <c r="G797" i="10"/>
  <c r="I797" i="10" s="1"/>
  <c r="G798" i="10"/>
  <c r="I798" i="10" s="1"/>
  <c r="G799" i="10"/>
  <c r="G800" i="10"/>
  <c r="G801" i="10"/>
  <c r="I801" i="10" s="1"/>
  <c r="G802" i="10"/>
  <c r="I802" i="10" s="1"/>
  <c r="G803" i="10"/>
  <c r="G804" i="10"/>
  <c r="G805" i="10"/>
  <c r="I805" i="10" s="1"/>
  <c r="G806" i="10"/>
  <c r="G807" i="10"/>
  <c r="G808" i="10"/>
  <c r="G809" i="10"/>
  <c r="I809" i="10" s="1"/>
  <c r="G810" i="10"/>
  <c r="I810" i="10" s="1"/>
  <c r="G811" i="10"/>
  <c r="G812" i="10"/>
  <c r="G813" i="10"/>
  <c r="I813" i="10" s="1"/>
  <c r="G814" i="10"/>
  <c r="I814" i="10" s="1"/>
  <c r="G815" i="10"/>
  <c r="G816" i="10"/>
  <c r="G817" i="10"/>
  <c r="I817" i="10" s="1"/>
  <c r="G818" i="10"/>
  <c r="G819" i="10"/>
  <c r="G820" i="10"/>
  <c r="G821" i="10"/>
  <c r="I821" i="10" s="1"/>
  <c r="G822" i="10"/>
  <c r="I822" i="10" s="1"/>
  <c r="G823" i="10"/>
  <c r="G824" i="10"/>
  <c r="G825" i="10"/>
  <c r="I825" i="10" s="1"/>
  <c r="G826" i="10"/>
  <c r="I826" i="10" s="1"/>
  <c r="G827" i="10"/>
  <c r="G828" i="10"/>
  <c r="G829" i="10"/>
  <c r="I829" i="10" s="1"/>
  <c r="G830" i="10"/>
  <c r="I830" i="10" s="1"/>
  <c r="G831" i="10"/>
  <c r="G832" i="10"/>
  <c r="G833" i="10"/>
  <c r="I833" i="10" s="1"/>
  <c r="G834" i="10"/>
  <c r="I834" i="10" s="1"/>
  <c r="G835" i="10"/>
  <c r="G836" i="10"/>
  <c r="G837" i="10"/>
  <c r="I837" i="10" s="1"/>
  <c r="G838" i="10"/>
  <c r="I838" i="10" s="1"/>
  <c r="G839" i="10"/>
  <c r="G840" i="10"/>
  <c r="G841" i="10"/>
  <c r="I841" i="10" s="1"/>
  <c r="G842" i="10"/>
  <c r="I842" i="10" s="1"/>
  <c r="G843" i="10"/>
  <c r="G844" i="10"/>
  <c r="G845" i="10"/>
  <c r="I845" i="10" s="1"/>
  <c r="G846" i="10"/>
  <c r="I846" i="10" s="1"/>
  <c r="G847" i="10"/>
  <c r="G848" i="10"/>
  <c r="G849" i="10"/>
  <c r="I849" i="10" s="1"/>
  <c r="G850" i="10"/>
  <c r="I850" i="10" s="1"/>
  <c r="G851" i="10"/>
  <c r="G852" i="10"/>
  <c r="G853" i="10"/>
  <c r="I853" i="10" s="1"/>
  <c r="G854" i="10"/>
  <c r="G855" i="10"/>
  <c r="G856" i="10"/>
  <c r="G857" i="10"/>
  <c r="I857" i="10" s="1"/>
  <c r="G858" i="10"/>
  <c r="I858" i="10" s="1"/>
  <c r="G859" i="10"/>
  <c r="G860" i="10"/>
  <c r="G861" i="10"/>
  <c r="I861" i="10" s="1"/>
  <c r="G862" i="10"/>
  <c r="G863" i="10"/>
  <c r="G864" i="10"/>
  <c r="G865" i="10"/>
  <c r="I865" i="10" s="1"/>
  <c r="G866" i="10"/>
  <c r="I866" i="10" s="1"/>
  <c r="G867" i="10"/>
  <c r="G868" i="10"/>
  <c r="G869" i="10"/>
  <c r="I869" i="10" s="1"/>
  <c r="G870" i="10"/>
  <c r="I870" i="10" s="1"/>
  <c r="G871" i="10"/>
  <c r="G872" i="10"/>
  <c r="G873" i="10"/>
  <c r="I873" i="10" s="1"/>
  <c r="G874" i="10"/>
  <c r="I874" i="10" s="1"/>
  <c r="G875" i="10"/>
  <c r="G876" i="10"/>
  <c r="G877" i="10"/>
  <c r="I877" i="10" s="1"/>
  <c r="G878" i="10"/>
  <c r="I878" i="10" s="1"/>
  <c r="G879" i="10"/>
  <c r="G880" i="10"/>
  <c r="G881" i="10"/>
  <c r="I881" i="10" s="1"/>
  <c r="G882" i="10"/>
  <c r="I882" i="10" s="1"/>
  <c r="G883" i="10"/>
  <c r="G884" i="10"/>
  <c r="G885" i="10"/>
  <c r="I885" i="10" s="1"/>
  <c r="G886" i="10"/>
  <c r="I886" i="10" s="1"/>
  <c r="G887" i="10"/>
  <c r="G888" i="10"/>
  <c r="G889" i="10"/>
  <c r="I889" i="10" s="1"/>
  <c r="G890" i="10"/>
  <c r="I890" i="10" s="1"/>
  <c r="G891" i="10"/>
  <c r="G892" i="10"/>
  <c r="G893" i="10"/>
  <c r="I893" i="10" s="1"/>
  <c r="G894" i="10"/>
  <c r="I894" i="10" s="1"/>
  <c r="G895" i="10"/>
  <c r="G896" i="10"/>
  <c r="G897" i="10"/>
  <c r="I897" i="10" s="1"/>
  <c r="G898" i="10"/>
  <c r="I898" i="10" s="1"/>
  <c r="G899" i="10"/>
  <c r="G900" i="10"/>
  <c r="G901" i="10"/>
  <c r="I901" i="10" s="1"/>
  <c r="G902" i="10"/>
  <c r="G903" i="10"/>
  <c r="G904" i="10"/>
  <c r="G905" i="10"/>
  <c r="I905" i="10" s="1"/>
  <c r="G906" i="10"/>
  <c r="I906" i="10" s="1"/>
  <c r="G907" i="10"/>
  <c r="G908" i="10"/>
  <c r="G909" i="10"/>
  <c r="I909" i="10" s="1"/>
  <c r="G910" i="10"/>
  <c r="I910" i="10" s="1"/>
  <c r="G911" i="10"/>
  <c r="G912" i="10"/>
  <c r="G913" i="10"/>
  <c r="I913" i="10" s="1"/>
  <c r="G914" i="10"/>
  <c r="G915" i="10"/>
  <c r="G916" i="10"/>
  <c r="G917" i="10"/>
  <c r="I917" i="10" s="1"/>
  <c r="G918" i="10"/>
  <c r="I918" i="10" s="1"/>
  <c r="G919" i="10"/>
  <c r="G920" i="10"/>
  <c r="G921" i="10"/>
  <c r="I921" i="10" s="1"/>
  <c r="G922" i="10"/>
  <c r="I922" i="10" s="1"/>
  <c r="G923" i="10"/>
  <c r="G924" i="10"/>
  <c r="G925" i="10"/>
  <c r="I925" i="10" s="1"/>
  <c r="G926" i="10"/>
  <c r="I926" i="10" s="1"/>
  <c r="G927" i="10"/>
  <c r="G928" i="10"/>
  <c r="G929" i="10"/>
  <c r="I929" i="10" s="1"/>
  <c r="G930" i="10"/>
  <c r="I930" i="10" s="1"/>
  <c r="G931" i="10"/>
  <c r="G932" i="10"/>
  <c r="G933" i="10"/>
  <c r="I933" i="10" s="1"/>
  <c r="G934" i="10"/>
  <c r="I934" i="10" s="1"/>
  <c r="G935" i="10"/>
  <c r="G936" i="10"/>
  <c r="G937" i="10"/>
  <c r="I937" i="10" s="1"/>
  <c r="G938" i="10"/>
  <c r="I938" i="10" s="1"/>
  <c r="G939" i="10"/>
  <c r="G940" i="10"/>
  <c r="G941" i="10"/>
  <c r="I941" i="10" s="1"/>
  <c r="G942" i="10"/>
  <c r="I942" i="10" s="1"/>
  <c r="G943" i="10"/>
  <c r="G944" i="10"/>
  <c r="G945" i="10"/>
  <c r="I945" i="10" s="1"/>
  <c r="G946" i="10"/>
  <c r="I946" i="10" s="1"/>
  <c r="G947" i="10"/>
  <c r="G948" i="10"/>
  <c r="G949" i="10"/>
  <c r="I949" i="10" s="1"/>
  <c r="G950" i="10"/>
  <c r="I950" i="10" s="1"/>
  <c r="G951" i="10"/>
  <c r="G952" i="10"/>
  <c r="G953" i="10"/>
  <c r="I953" i="10" s="1"/>
  <c r="G954" i="10"/>
  <c r="I954" i="10" s="1"/>
  <c r="G955" i="10"/>
  <c r="G956" i="10"/>
  <c r="G957" i="10"/>
  <c r="I957" i="10" s="1"/>
  <c r="G958" i="10"/>
  <c r="I958" i="10" s="1"/>
  <c r="G959" i="10"/>
  <c r="G960" i="10"/>
  <c r="G961" i="10"/>
  <c r="I961" i="10" s="1"/>
  <c r="G962" i="10"/>
  <c r="I962" i="10" s="1"/>
  <c r="G963" i="10"/>
  <c r="G964" i="10"/>
  <c r="G965" i="10"/>
  <c r="I965" i="10" s="1"/>
  <c r="G966" i="10"/>
  <c r="I966" i="10" s="1"/>
  <c r="G967" i="10"/>
  <c r="G968" i="10"/>
  <c r="G969" i="10"/>
  <c r="I969" i="10" s="1"/>
  <c r="G970" i="10"/>
  <c r="I970" i="10" s="1"/>
  <c r="G971" i="10"/>
  <c r="G972" i="10"/>
  <c r="G973" i="10"/>
  <c r="I973" i="10" s="1"/>
  <c r="G974" i="10"/>
  <c r="I974" i="10" s="1"/>
  <c r="G975" i="10"/>
  <c r="G976" i="10"/>
  <c r="G977" i="10"/>
  <c r="I977" i="10" s="1"/>
  <c r="G978" i="10"/>
  <c r="I978" i="10" s="1"/>
  <c r="G979" i="10"/>
  <c r="G980" i="10"/>
  <c r="G981" i="10"/>
  <c r="I981" i="10" s="1"/>
  <c r="G982" i="10"/>
  <c r="I982" i="10" s="1"/>
  <c r="G983" i="10"/>
  <c r="G984" i="10"/>
  <c r="G985" i="10"/>
  <c r="I985" i="10" s="1"/>
  <c r="G986" i="10"/>
  <c r="I986" i="10" s="1"/>
  <c r="G987" i="10"/>
  <c r="G988" i="10"/>
  <c r="G989" i="10"/>
  <c r="I989" i="10" s="1"/>
  <c r="G990" i="10"/>
  <c r="I990" i="10" s="1"/>
  <c r="G991" i="10"/>
  <c r="G992" i="10"/>
  <c r="G993" i="10"/>
  <c r="I993" i="10" s="1"/>
  <c r="G994" i="10"/>
  <c r="I994" i="10" s="1"/>
  <c r="G995" i="10"/>
  <c r="G996" i="10"/>
  <c r="G997" i="10"/>
  <c r="I997" i="10" s="1"/>
  <c r="G998" i="10"/>
  <c r="I998" i="10" s="1"/>
  <c r="G999" i="10"/>
  <c r="G1000" i="10"/>
  <c r="G1001" i="10"/>
  <c r="I1001" i="10" s="1"/>
  <c r="G1002" i="10"/>
  <c r="I1002" i="10" s="1"/>
  <c r="G1003" i="10"/>
  <c r="G1004" i="10"/>
  <c r="G1005" i="10"/>
  <c r="I1005" i="10" s="1"/>
  <c r="G1006" i="10"/>
  <c r="I1006" i="10" s="1"/>
  <c r="G1007" i="10"/>
  <c r="G1008" i="10"/>
  <c r="G1009" i="10"/>
  <c r="I1009" i="10" s="1"/>
  <c r="G1010" i="10"/>
  <c r="I1010" i="10" s="1"/>
  <c r="G1011" i="10"/>
  <c r="G1012" i="10"/>
  <c r="G1013" i="10"/>
  <c r="I1013" i="10" s="1"/>
  <c r="G1014" i="10"/>
  <c r="G1015" i="10"/>
  <c r="G1016" i="10"/>
  <c r="G1017" i="10"/>
  <c r="I1017" i="10" s="1"/>
  <c r="G1018" i="10"/>
  <c r="I1018" i="10" s="1"/>
  <c r="G1019" i="10"/>
  <c r="G1020" i="10"/>
  <c r="G1021" i="10"/>
  <c r="I1021" i="10" s="1"/>
  <c r="G1022" i="10"/>
  <c r="G1023" i="10"/>
  <c r="G1024" i="10"/>
  <c r="G1025" i="10"/>
  <c r="I1025" i="10" s="1"/>
  <c r="G1026" i="10"/>
  <c r="I1026" i="10" s="1"/>
  <c r="G1027" i="10"/>
  <c r="G1028" i="10"/>
  <c r="G1029" i="10"/>
  <c r="I1029" i="10" s="1"/>
  <c r="G1030" i="10"/>
  <c r="I1030" i="10" s="1"/>
  <c r="G1031" i="10"/>
  <c r="G1032" i="10"/>
  <c r="G1033" i="10"/>
  <c r="I1033" i="10" s="1"/>
  <c r="G1034" i="10"/>
  <c r="I1034" i="10" s="1"/>
  <c r="G1035" i="10"/>
  <c r="G1036" i="10"/>
  <c r="G1037" i="10"/>
  <c r="I1037" i="10" s="1"/>
  <c r="G1038" i="10"/>
  <c r="I1038" i="10" s="1"/>
  <c r="G1039" i="10"/>
  <c r="G1040" i="10"/>
  <c r="G1041" i="10"/>
  <c r="I1041" i="10" s="1"/>
  <c r="G1042" i="10"/>
  <c r="I1042" i="10" s="1"/>
  <c r="G1043" i="10"/>
  <c r="G1044" i="10"/>
  <c r="G1045" i="10"/>
  <c r="I1045" i="10" s="1"/>
  <c r="G1046" i="10"/>
  <c r="I1046" i="10" s="1"/>
  <c r="G1047" i="10"/>
  <c r="G1048" i="10"/>
  <c r="G1049" i="10"/>
  <c r="I1049" i="10" s="1"/>
  <c r="G1050" i="10"/>
  <c r="I1050" i="10" s="1"/>
  <c r="G1051" i="10"/>
  <c r="G1052" i="10"/>
  <c r="G1053" i="10"/>
  <c r="I1053" i="10" s="1"/>
  <c r="G1054" i="10"/>
  <c r="I1054" i="10" s="1"/>
  <c r="G1055" i="10"/>
  <c r="G1056" i="10"/>
  <c r="G1057" i="10"/>
  <c r="I1057" i="10" s="1"/>
  <c r="G1058" i="10"/>
  <c r="I1058" i="10" s="1"/>
  <c r="G1059" i="10"/>
  <c r="G1060" i="10"/>
  <c r="G1061" i="10"/>
  <c r="I1061" i="10" s="1"/>
  <c r="G1062" i="10"/>
  <c r="G1063" i="10"/>
  <c r="G1064" i="10"/>
  <c r="G1065" i="10"/>
  <c r="I1065" i="10" s="1"/>
  <c r="G1066" i="10"/>
  <c r="I1066" i="10" s="1"/>
  <c r="G1067" i="10"/>
  <c r="G1068" i="10"/>
  <c r="G1069" i="10"/>
  <c r="I1069" i="10" s="1"/>
  <c r="G1070" i="10"/>
  <c r="I1070" i="10" s="1"/>
  <c r="G1071" i="10"/>
  <c r="G1072" i="10"/>
  <c r="G1073" i="10"/>
  <c r="I1073" i="10" s="1"/>
  <c r="G1074" i="10"/>
  <c r="G1075" i="10"/>
  <c r="G1076" i="10"/>
  <c r="G1077" i="10"/>
  <c r="I1077" i="10" s="1"/>
  <c r="G1078" i="10"/>
  <c r="I1078" i="10" s="1"/>
  <c r="G1079" i="10"/>
  <c r="G1080" i="10"/>
  <c r="G1081" i="10"/>
  <c r="I1081" i="10" s="1"/>
  <c r="G1082" i="10"/>
  <c r="I1082" i="10" s="1"/>
  <c r="G1083" i="10"/>
  <c r="G1084" i="10"/>
  <c r="G1085" i="10"/>
  <c r="I1085" i="10" s="1"/>
  <c r="G1086" i="10"/>
  <c r="I1086" i="10" s="1"/>
  <c r="G1087" i="10"/>
  <c r="G1088" i="10"/>
  <c r="G1089" i="10"/>
  <c r="I1089" i="10" s="1"/>
  <c r="G1090" i="10"/>
  <c r="I1090" i="10" s="1"/>
  <c r="G1091" i="10"/>
  <c r="G1092" i="10"/>
  <c r="G1093" i="10"/>
  <c r="I1093" i="10" s="1"/>
  <c r="G1094" i="10"/>
  <c r="I1094" i="10" s="1"/>
  <c r="G1095" i="10"/>
  <c r="G1096" i="10"/>
  <c r="G1097" i="10"/>
  <c r="I1097" i="10" s="1"/>
  <c r="G1098" i="10"/>
  <c r="I1098" i="10" s="1"/>
  <c r="G1099" i="10"/>
  <c r="G1100" i="10"/>
  <c r="G1101" i="10"/>
  <c r="I1101" i="10" s="1"/>
  <c r="G1102" i="10"/>
  <c r="I1102" i="10" s="1"/>
  <c r="G1103" i="10"/>
  <c r="G1104" i="10"/>
  <c r="G1105" i="10"/>
  <c r="I1105" i="10" s="1"/>
  <c r="G1106" i="10"/>
  <c r="I1106" i="10" s="1"/>
  <c r="G1107" i="10"/>
  <c r="G1108" i="10"/>
  <c r="G1109" i="10"/>
  <c r="I1109" i="10" s="1"/>
  <c r="G1110" i="10"/>
  <c r="I1110" i="10" s="1"/>
  <c r="G1111" i="10"/>
  <c r="G1112" i="10"/>
  <c r="G1113" i="10"/>
  <c r="I1113" i="10" s="1"/>
  <c r="G1114" i="10"/>
  <c r="I1114" i="10" s="1"/>
  <c r="G1115" i="10"/>
  <c r="G1116" i="10"/>
  <c r="G1117" i="10"/>
  <c r="I1117" i="10" s="1"/>
  <c r="G1118" i="10"/>
  <c r="I1118" i="10" s="1"/>
  <c r="G1119" i="10"/>
  <c r="G1120" i="10"/>
  <c r="G1121" i="10"/>
  <c r="I1121" i="10" s="1"/>
  <c r="G1122" i="10"/>
  <c r="I1122" i="10" s="1"/>
  <c r="G1123" i="10"/>
  <c r="G1124" i="10"/>
  <c r="G1125" i="10"/>
  <c r="I1125" i="10" s="1"/>
  <c r="G1126" i="10"/>
  <c r="I1126" i="10" s="1"/>
  <c r="G1127" i="10"/>
  <c r="G1128" i="10"/>
  <c r="G1129" i="10"/>
  <c r="I1129" i="10" s="1"/>
  <c r="G1130" i="10"/>
  <c r="I1130" i="10" s="1"/>
  <c r="G1131" i="10"/>
  <c r="G1132" i="10"/>
  <c r="G1133" i="10"/>
  <c r="I1133" i="10" s="1"/>
  <c r="G1134" i="10"/>
  <c r="I1134" i="10" s="1"/>
  <c r="G1135" i="10"/>
  <c r="G1136" i="10"/>
  <c r="G1137" i="10"/>
  <c r="I1137" i="10" s="1"/>
  <c r="G1138" i="10"/>
  <c r="I1138" i="10" s="1"/>
  <c r="G1139" i="10"/>
  <c r="G1140" i="10"/>
  <c r="G1141" i="10"/>
  <c r="I1141" i="10" s="1"/>
  <c r="G1142" i="10"/>
  <c r="G1143" i="10"/>
  <c r="G1144" i="10"/>
  <c r="G1145" i="10"/>
  <c r="I1145" i="10" s="1"/>
  <c r="G1146" i="10"/>
  <c r="I1146" i="10" s="1"/>
  <c r="G1147" i="10"/>
  <c r="G1148" i="10"/>
  <c r="G1149" i="10"/>
  <c r="I1149" i="10" s="1"/>
  <c r="G1150" i="10"/>
  <c r="I1150" i="10" s="1"/>
  <c r="G1151" i="10"/>
  <c r="G1152" i="10"/>
  <c r="G1153" i="10"/>
  <c r="I1153" i="10" s="1"/>
  <c r="G1154" i="10"/>
  <c r="I1154" i="10" s="1"/>
  <c r="G1155" i="10"/>
  <c r="G1156" i="10"/>
  <c r="G1157" i="10"/>
  <c r="I1157" i="10" s="1"/>
  <c r="G1158" i="10"/>
  <c r="I1158" i="10" s="1"/>
  <c r="G1159" i="10"/>
  <c r="G1160" i="10"/>
  <c r="G1161" i="10"/>
  <c r="I1161" i="10" s="1"/>
  <c r="G1162" i="10"/>
  <c r="I1162" i="10" s="1"/>
  <c r="G1163" i="10"/>
  <c r="G1164" i="10"/>
  <c r="G1165" i="10"/>
  <c r="I1165" i="10" s="1"/>
  <c r="G1166" i="10"/>
  <c r="I1166" i="10" s="1"/>
  <c r="G1167" i="10"/>
  <c r="G1168" i="10"/>
  <c r="G1169" i="10"/>
  <c r="I1169" i="10" s="1"/>
  <c r="G1170" i="10"/>
  <c r="I1170" i="10" s="1"/>
  <c r="G1171" i="10"/>
  <c r="G1172" i="10"/>
  <c r="G1173" i="10"/>
  <c r="I1173" i="10" s="1"/>
  <c r="G1174" i="10"/>
  <c r="I1174" i="10" s="1"/>
  <c r="G1175" i="10"/>
  <c r="G1176" i="10"/>
  <c r="G1177" i="10"/>
  <c r="I1177" i="10" s="1"/>
  <c r="G1178" i="10"/>
  <c r="I1178" i="10" s="1"/>
  <c r="G1179" i="10"/>
  <c r="G1180" i="10"/>
  <c r="G1181" i="10"/>
  <c r="I1181" i="10" s="1"/>
  <c r="G1182" i="10"/>
  <c r="I1182" i="10" s="1"/>
  <c r="G1183" i="10"/>
  <c r="G1184" i="10"/>
  <c r="G1185" i="10"/>
  <c r="I1185" i="10" s="1"/>
  <c r="G1186" i="10"/>
  <c r="I1186" i="10" s="1"/>
  <c r="G1187" i="10"/>
  <c r="G1188" i="10"/>
  <c r="G1189" i="10"/>
  <c r="I1189" i="10" s="1"/>
  <c r="G1190" i="10"/>
  <c r="I1190" i="10" s="1"/>
  <c r="G1191" i="10"/>
  <c r="G1192" i="10"/>
  <c r="G1193" i="10"/>
  <c r="I1193" i="10" s="1"/>
  <c r="G1194" i="10"/>
  <c r="I1194" i="10" s="1"/>
  <c r="G1195" i="10"/>
  <c r="G1196" i="10"/>
  <c r="G1197" i="10"/>
  <c r="I1197" i="10" s="1"/>
  <c r="G1198" i="10"/>
  <c r="I1198" i="10" s="1"/>
  <c r="G1199" i="10"/>
  <c r="G1200" i="10"/>
  <c r="G1201" i="10"/>
  <c r="I1201" i="10" s="1"/>
  <c r="G1202" i="10"/>
  <c r="I1202" i="10" s="1"/>
  <c r="G1203" i="10"/>
  <c r="G1204" i="10"/>
  <c r="G1205" i="10"/>
  <c r="G1206" i="10"/>
  <c r="I1206" i="10" s="1"/>
  <c r="G1207" i="10"/>
  <c r="G1208" i="10"/>
  <c r="G1209" i="10"/>
  <c r="I1209" i="10" s="1"/>
  <c r="G1210" i="10"/>
  <c r="I1210" i="10" s="1"/>
  <c r="G1211" i="10"/>
  <c r="G1212" i="10"/>
  <c r="G1213" i="10"/>
  <c r="I1213" i="10" s="1"/>
  <c r="G1214" i="10"/>
  <c r="I1214" i="10" s="1"/>
  <c r="G1215" i="10"/>
  <c r="G1216" i="10"/>
  <c r="G1217" i="10"/>
  <c r="I1217" i="10" s="1"/>
  <c r="G1218" i="10"/>
  <c r="I1218" i="10" s="1"/>
  <c r="G1219" i="10"/>
  <c r="G1220" i="10"/>
  <c r="G1221" i="10"/>
  <c r="I1221" i="10" s="1"/>
  <c r="G1222" i="10"/>
  <c r="I1222" i="10" s="1"/>
  <c r="G1223" i="10"/>
  <c r="G1224" i="10"/>
  <c r="G1225" i="10"/>
  <c r="I1225" i="10" s="1"/>
  <c r="G1226" i="10"/>
  <c r="I1226" i="10" s="1"/>
  <c r="G1227" i="10"/>
  <c r="G1228" i="10"/>
  <c r="G1229" i="10"/>
  <c r="I1229" i="10" s="1"/>
  <c r="G1230" i="10"/>
  <c r="I1230" i="10" s="1"/>
  <c r="G1231" i="10"/>
  <c r="G1232" i="10"/>
  <c r="G1233" i="10"/>
  <c r="I1233" i="10" s="1"/>
  <c r="G1234" i="10"/>
  <c r="I1234" i="10" s="1"/>
  <c r="G1235" i="10"/>
  <c r="G1236" i="10"/>
  <c r="G1237" i="10"/>
  <c r="I1237" i="10" s="1"/>
  <c r="G1238" i="10"/>
  <c r="I1238" i="10" s="1"/>
  <c r="G1239" i="10"/>
  <c r="G1240" i="10"/>
  <c r="G1241" i="10"/>
  <c r="I1241" i="10" s="1"/>
  <c r="G1242" i="10"/>
  <c r="I1242" i="10" s="1"/>
  <c r="G1243" i="10"/>
  <c r="G1244" i="10"/>
  <c r="G1245" i="10"/>
  <c r="I1245" i="10" s="1"/>
  <c r="G1246" i="10"/>
  <c r="I1246" i="10" s="1"/>
  <c r="G1247" i="10"/>
  <c r="G1248" i="10"/>
  <c r="G1249" i="10"/>
  <c r="I1249" i="10" s="1"/>
  <c r="G1250" i="10"/>
  <c r="I1250" i="10" s="1"/>
  <c r="G1251" i="10"/>
  <c r="G1252" i="10"/>
  <c r="G1253" i="10"/>
  <c r="I1253" i="10" s="1"/>
  <c r="G1254" i="10"/>
  <c r="I1254" i="10" s="1"/>
  <c r="G1255" i="10"/>
  <c r="G1256" i="10"/>
  <c r="G1257" i="10"/>
  <c r="I1257" i="10" s="1"/>
  <c r="G1258" i="10"/>
  <c r="I1258" i="10" s="1"/>
  <c r="G1259" i="10"/>
  <c r="G1260" i="10"/>
  <c r="G1261" i="10"/>
  <c r="I1261" i="10" s="1"/>
  <c r="G1262" i="10"/>
  <c r="I1262" i="10" s="1"/>
  <c r="G1263" i="10"/>
  <c r="G1264" i="10"/>
  <c r="G1265" i="10"/>
  <c r="I1265" i="10" s="1"/>
  <c r="G1266" i="10"/>
  <c r="I1266" i="10" s="1"/>
  <c r="G1267" i="10"/>
  <c r="G1268" i="10"/>
  <c r="G1269" i="10"/>
  <c r="G1270" i="10"/>
  <c r="I1270" i="10" s="1"/>
  <c r="G1271" i="10"/>
  <c r="G1272" i="10"/>
  <c r="G1273" i="10"/>
  <c r="I1273" i="10" s="1"/>
  <c r="G1274" i="10"/>
  <c r="I1274" i="10" s="1"/>
  <c r="G1275" i="10"/>
  <c r="G1276" i="10"/>
  <c r="G1277" i="10"/>
  <c r="I1277" i="10" s="1"/>
  <c r="G1278" i="10"/>
  <c r="I1278" i="10" s="1"/>
  <c r="G1279" i="10"/>
  <c r="G1280" i="10"/>
  <c r="G1281" i="10"/>
  <c r="I1281" i="10" s="1"/>
  <c r="G1282" i="10"/>
  <c r="I1282" i="10" s="1"/>
  <c r="G1283" i="10"/>
  <c r="G1284" i="10"/>
  <c r="G1285" i="10"/>
  <c r="I1285" i="10" s="1"/>
  <c r="G1286" i="10"/>
  <c r="I1286" i="10" s="1"/>
  <c r="G1287" i="10"/>
  <c r="G1288" i="10"/>
  <c r="G1289" i="10"/>
  <c r="I1289" i="10" s="1"/>
  <c r="G1290" i="10"/>
  <c r="I1290" i="10" s="1"/>
  <c r="G1291" i="10"/>
  <c r="G1292" i="10"/>
  <c r="G1293" i="10"/>
  <c r="I1293" i="10" s="1"/>
  <c r="G1294" i="10"/>
  <c r="I1294" i="10" s="1"/>
  <c r="G1295" i="10"/>
  <c r="G1296" i="10"/>
  <c r="G1297" i="10"/>
  <c r="I1297" i="10" s="1"/>
  <c r="G1298" i="10"/>
  <c r="I1298" i="10" s="1"/>
  <c r="G1299" i="10"/>
  <c r="G1300" i="10"/>
  <c r="G1301" i="10"/>
  <c r="I1301" i="10" s="1"/>
  <c r="G1302" i="10"/>
  <c r="I1302" i="10" s="1"/>
  <c r="G1303" i="10"/>
  <c r="G1304" i="10"/>
  <c r="G1305" i="10"/>
  <c r="I1305" i="10" s="1"/>
  <c r="G1306" i="10"/>
  <c r="I1306" i="10" s="1"/>
  <c r="G1307" i="10"/>
  <c r="G1308" i="10"/>
  <c r="G1309" i="10"/>
  <c r="I1309" i="10" s="1"/>
  <c r="G1310" i="10"/>
  <c r="I1310" i="10" s="1"/>
  <c r="G1311" i="10"/>
  <c r="G1312" i="10"/>
  <c r="G1313" i="10"/>
  <c r="I1313" i="10" s="1"/>
  <c r="G1314" i="10"/>
  <c r="I1314" i="10" s="1"/>
  <c r="G1315" i="10"/>
  <c r="G1316" i="10"/>
  <c r="G1317" i="10"/>
  <c r="I1317" i="10" s="1"/>
  <c r="G1318" i="10"/>
  <c r="I1318" i="10" s="1"/>
  <c r="G1319" i="10"/>
  <c r="G1320" i="10"/>
  <c r="G1321" i="10"/>
  <c r="I1321" i="10" s="1"/>
  <c r="G1322" i="10"/>
  <c r="I1322" i="10" s="1"/>
  <c r="G1323" i="10"/>
  <c r="G1324" i="10"/>
  <c r="G1325" i="10"/>
  <c r="I1325" i="10" s="1"/>
  <c r="G1326" i="10"/>
  <c r="I1326" i="10" s="1"/>
  <c r="G1327" i="10"/>
  <c r="G1328" i="10"/>
  <c r="G1329" i="10"/>
  <c r="I1329" i="10" s="1"/>
  <c r="G1330" i="10"/>
  <c r="I1330" i="10" s="1"/>
  <c r="G1331" i="10"/>
  <c r="G1332" i="10"/>
  <c r="G1333" i="10"/>
  <c r="G1334" i="10"/>
  <c r="I1334" i="10" s="1"/>
  <c r="G1335" i="10"/>
  <c r="G1336" i="10"/>
  <c r="G1337" i="10"/>
  <c r="I1337" i="10" s="1"/>
  <c r="G1338" i="10"/>
  <c r="I1338" i="10" s="1"/>
  <c r="G1339" i="10"/>
  <c r="G1340" i="10"/>
  <c r="G1341" i="10"/>
  <c r="I1341" i="10" s="1"/>
  <c r="G1342" i="10"/>
  <c r="I1342" i="10" s="1"/>
  <c r="G1343" i="10"/>
  <c r="G1344" i="10"/>
  <c r="G1345" i="10"/>
  <c r="I1345" i="10" s="1"/>
  <c r="G1346" i="10"/>
  <c r="I1346" i="10" s="1"/>
  <c r="G1347" i="10"/>
  <c r="G1348" i="10"/>
  <c r="G1349" i="10"/>
  <c r="I1349" i="10" s="1"/>
  <c r="G1350" i="10"/>
  <c r="I1350" i="10" s="1"/>
  <c r="G1351" i="10"/>
  <c r="G1352" i="10"/>
  <c r="G1353" i="10"/>
  <c r="I1353" i="10" s="1"/>
  <c r="G1354" i="10"/>
  <c r="I1354" i="10" s="1"/>
  <c r="G1355" i="10"/>
  <c r="G1356" i="10"/>
  <c r="G1357" i="10"/>
  <c r="I1357" i="10" s="1"/>
  <c r="G1358" i="10"/>
  <c r="I1358" i="10" s="1"/>
  <c r="G1359" i="10"/>
  <c r="G1360" i="10"/>
  <c r="G1361" i="10"/>
  <c r="I1361" i="10" s="1"/>
  <c r="G1362" i="10"/>
  <c r="I1362" i="10" s="1"/>
  <c r="G1363" i="10"/>
  <c r="G1364" i="10"/>
  <c r="G1365" i="10"/>
  <c r="I1365" i="10" s="1"/>
  <c r="G1366" i="10"/>
  <c r="I1366" i="10" s="1"/>
  <c r="G1367" i="10"/>
  <c r="G1368" i="10"/>
  <c r="G1369" i="10"/>
  <c r="I1369" i="10" s="1"/>
  <c r="G1370" i="10"/>
  <c r="I1370" i="10" s="1"/>
  <c r="G1371" i="10"/>
  <c r="G1372" i="10"/>
  <c r="G1373" i="10"/>
  <c r="I1373" i="10" s="1"/>
  <c r="G1374" i="10"/>
  <c r="I1374" i="10" s="1"/>
  <c r="G1375" i="10"/>
  <c r="G1376" i="10"/>
  <c r="G1377" i="10"/>
  <c r="I1377" i="10" s="1"/>
  <c r="G1378" i="10"/>
  <c r="I1378" i="10" s="1"/>
  <c r="G1379" i="10"/>
  <c r="G1380" i="10"/>
  <c r="G1381" i="10"/>
  <c r="I1381" i="10" s="1"/>
  <c r="G1382" i="10"/>
  <c r="I1382" i="10" s="1"/>
  <c r="G1383" i="10"/>
  <c r="G1384" i="10"/>
  <c r="G1385" i="10"/>
  <c r="I1385" i="10" s="1"/>
  <c r="G1386" i="10"/>
  <c r="I1386" i="10" s="1"/>
  <c r="G1387" i="10"/>
  <c r="G1388" i="10"/>
  <c r="G1389" i="10"/>
  <c r="I1389" i="10" s="1"/>
  <c r="G1390" i="10"/>
  <c r="I1390" i="10" s="1"/>
  <c r="G1391" i="10"/>
  <c r="G1392" i="10"/>
  <c r="G1393" i="10"/>
  <c r="I1393" i="10" s="1"/>
  <c r="G1394" i="10"/>
  <c r="I1394" i="10" s="1"/>
  <c r="G1395" i="10"/>
  <c r="G1396" i="10"/>
  <c r="G1397" i="10"/>
  <c r="G1398" i="10"/>
  <c r="I1398" i="10" s="1"/>
  <c r="G1399" i="10"/>
  <c r="G1400" i="10"/>
  <c r="G1401" i="10"/>
  <c r="I1401" i="10" s="1"/>
  <c r="G1402" i="10"/>
  <c r="I1402" i="10" s="1"/>
  <c r="G1403" i="10"/>
  <c r="G1404" i="10"/>
  <c r="G1405" i="10"/>
  <c r="I1405" i="10" s="1"/>
  <c r="G1406" i="10"/>
  <c r="I1406" i="10" s="1"/>
  <c r="G1407" i="10"/>
  <c r="G1408" i="10"/>
  <c r="G1409" i="10"/>
  <c r="I1409" i="10" s="1"/>
  <c r="G1410" i="10"/>
  <c r="I1410" i="10" s="1"/>
  <c r="G1411" i="10"/>
  <c r="G1412" i="10"/>
  <c r="G1413" i="10"/>
  <c r="I1413" i="10" s="1"/>
  <c r="G1414" i="10"/>
  <c r="I1414" i="10" s="1"/>
  <c r="G1415" i="10"/>
  <c r="G1416" i="10"/>
  <c r="G1417" i="10"/>
  <c r="I1417" i="10" s="1"/>
  <c r="G1418" i="10"/>
  <c r="I1418" i="10" s="1"/>
  <c r="G1419" i="10"/>
  <c r="G1420" i="10"/>
  <c r="G1421" i="10"/>
  <c r="I1421" i="10" s="1"/>
  <c r="G1422" i="10"/>
  <c r="I1422" i="10" s="1"/>
  <c r="G1423" i="10"/>
  <c r="G1424" i="10"/>
  <c r="G1425" i="10"/>
  <c r="I1425" i="10" s="1"/>
  <c r="G1426" i="10"/>
  <c r="I1426" i="10" s="1"/>
  <c r="G1427" i="10"/>
  <c r="G1428" i="10"/>
  <c r="G1429" i="10"/>
  <c r="I1429" i="10" s="1"/>
  <c r="G1430" i="10"/>
  <c r="I1430" i="10" s="1"/>
  <c r="G1431" i="10"/>
  <c r="G1432" i="10"/>
  <c r="G1433" i="10"/>
  <c r="I1433" i="10" s="1"/>
  <c r="G1434" i="10"/>
  <c r="I1434" i="10" s="1"/>
  <c r="G1435" i="10"/>
  <c r="G1436" i="10"/>
  <c r="G1437" i="10"/>
  <c r="I1437" i="10" s="1"/>
  <c r="G1438" i="10"/>
  <c r="I1438" i="10" s="1"/>
  <c r="G1439" i="10"/>
  <c r="G1440" i="10"/>
  <c r="G1441" i="10"/>
  <c r="I1441" i="10" s="1"/>
  <c r="G1442" i="10"/>
  <c r="I1442" i="10" s="1"/>
  <c r="G1443" i="10"/>
  <c r="G1444" i="10"/>
  <c r="G1445" i="10"/>
  <c r="I1445" i="10" s="1"/>
  <c r="G1446" i="10"/>
  <c r="I1446" i="10" s="1"/>
  <c r="G1447" i="10"/>
  <c r="G1448" i="10"/>
  <c r="G1449" i="10"/>
  <c r="I1449" i="10" s="1"/>
  <c r="G1450" i="10"/>
  <c r="I1450" i="10" s="1"/>
  <c r="G1451" i="10"/>
  <c r="G1452" i="10"/>
  <c r="G1453" i="10"/>
  <c r="I1453" i="10" s="1"/>
  <c r="G1454" i="10"/>
  <c r="I1454" i="10" s="1"/>
  <c r="G1455" i="10"/>
  <c r="G1456" i="10"/>
  <c r="G1457" i="10"/>
  <c r="I1457" i="10" s="1"/>
  <c r="G1458" i="10"/>
  <c r="I1458" i="10" s="1"/>
  <c r="G1459" i="10"/>
  <c r="G1460" i="10"/>
  <c r="G1461" i="10"/>
  <c r="G1462" i="10"/>
  <c r="I1462" i="10" s="1"/>
  <c r="G1463" i="10"/>
  <c r="G1464" i="10"/>
  <c r="G1465" i="10"/>
  <c r="I1465" i="10" s="1"/>
  <c r="G1466" i="10"/>
  <c r="I1466" i="10" s="1"/>
  <c r="G1467" i="10"/>
  <c r="G1468" i="10"/>
  <c r="G1469" i="10"/>
  <c r="I1469" i="10" s="1"/>
  <c r="G1470" i="10"/>
  <c r="I1470" i="10" s="1"/>
  <c r="G1471" i="10"/>
  <c r="G1472" i="10"/>
  <c r="G1473" i="10"/>
  <c r="I1473" i="10" s="1"/>
  <c r="G1474" i="10"/>
  <c r="I1474" i="10" s="1"/>
  <c r="G1475" i="10"/>
  <c r="G1476" i="10"/>
  <c r="G1477" i="10"/>
  <c r="I1477" i="10" s="1"/>
  <c r="G1478" i="10"/>
  <c r="I1478" i="10" s="1"/>
  <c r="G1479" i="10"/>
  <c r="G1480" i="10"/>
  <c r="G1481" i="10"/>
  <c r="I1481" i="10" s="1"/>
  <c r="G1482" i="10"/>
  <c r="I1482" i="10" s="1"/>
  <c r="G1483" i="10"/>
  <c r="G1484" i="10"/>
  <c r="G1485" i="10"/>
  <c r="I1485" i="10" s="1"/>
  <c r="G1486" i="10"/>
  <c r="I1486" i="10" s="1"/>
  <c r="G1487" i="10"/>
  <c r="G1488" i="10"/>
  <c r="G1489" i="10"/>
  <c r="I1489" i="10" s="1"/>
  <c r="G1490" i="10"/>
  <c r="I1490" i="10" s="1"/>
  <c r="G1491" i="10"/>
  <c r="G1492" i="10"/>
  <c r="G1493" i="10"/>
  <c r="I1493" i="10" s="1"/>
  <c r="G1494" i="10"/>
  <c r="I1494" i="10" s="1"/>
  <c r="G1495" i="10"/>
  <c r="G1496" i="10"/>
  <c r="G1497" i="10"/>
  <c r="I1497" i="10" s="1"/>
  <c r="G1498" i="10"/>
  <c r="I1498" i="10" s="1"/>
  <c r="G1499" i="10"/>
  <c r="G1500" i="10"/>
  <c r="G1501" i="10"/>
  <c r="I1501" i="10" s="1"/>
  <c r="G1502" i="10"/>
  <c r="I1502" i="10" s="1"/>
  <c r="G1503" i="10"/>
  <c r="G1504" i="10"/>
  <c r="G1505" i="10"/>
  <c r="I1505" i="10" s="1"/>
  <c r="G1506" i="10"/>
  <c r="I1506" i="10" s="1"/>
  <c r="G1507" i="10"/>
  <c r="G1508" i="10"/>
  <c r="G1509" i="10"/>
  <c r="I1509" i="10" s="1"/>
  <c r="G1510" i="10"/>
  <c r="I1510" i="10" s="1"/>
  <c r="G1511" i="10"/>
  <c r="G1512" i="10"/>
  <c r="G1513" i="10"/>
  <c r="I1513" i="10" s="1"/>
  <c r="G1514" i="10"/>
  <c r="I1514" i="10" s="1"/>
  <c r="G1515" i="10"/>
  <c r="G1516" i="10"/>
  <c r="G1517" i="10"/>
  <c r="I1517" i="10" s="1"/>
  <c r="G1518" i="10"/>
  <c r="I1518" i="10" s="1"/>
  <c r="G1519" i="10"/>
  <c r="G1520" i="10"/>
  <c r="G1521" i="10"/>
  <c r="I1521" i="10" s="1"/>
  <c r="G1522" i="10"/>
  <c r="I1522" i="10" s="1"/>
  <c r="G1523" i="10"/>
  <c r="G1524" i="10"/>
  <c r="G1525" i="10"/>
  <c r="G1526" i="10"/>
  <c r="I1526" i="10" s="1"/>
  <c r="G1527" i="10"/>
  <c r="G1528" i="10"/>
  <c r="G1529" i="10"/>
  <c r="I1529" i="10" s="1"/>
  <c r="G1530" i="10"/>
  <c r="I1530" i="10" s="1"/>
  <c r="G1531" i="10"/>
  <c r="G1532" i="10"/>
  <c r="G1533" i="10"/>
  <c r="I1533" i="10" s="1"/>
  <c r="G1534" i="10"/>
  <c r="I1534" i="10" s="1"/>
  <c r="G1535" i="10"/>
  <c r="G1536" i="10"/>
  <c r="G1537" i="10"/>
  <c r="I1537" i="10" s="1"/>
  <c r="G1538" i="10"/>
  <c r="I1538" i="10" s="1"/>
  <c r="G1539" i="10"/>
  <c r="G1540" i="10"/>
  <c r="G1541" i="10"/>
  <c r="I1541" i="10" s="1"/>
  <c r="G1542" i="10"/>
  <c r="I1542" i="10" s="1"/>
  <c r="G1543" i="10"/>
  <c r="G1544" i="10"/>
  <c r="G1545" i="10"/>
  <c r="I1545" i="10" s="1"/>
  <c r="G1546" i="10"/>
  <c r="I1546" i="10" s="1"/>
  <c r="G1547" i="10"/>
  <c r="G1548" i="10"/>
  <c r="G1549" i="10"/>
  <c r="I1549" i="10" s="1"/>
  <c r="G1550" i="10"/>
  <c r="I1550" i="10" s="1"/>
  <c r="G1551" i="10"/>
  <c r="G1552" i="10"/>
  <c r="G1553" i="10"/>
  <c r="I1553" i="10" s="1"/>
  <c r="G1554" i="10"/>
  <c r="G1555" i="10"/>
  <c r="G1556" i="10"/>
  <c r="G1557" i="10"/>
  <c r="I1557" i="10" s="1"/>
  <c r="G1558" i="10"/>
  <c r="I1558" i="10" s="1"/>
  <c r="G1559" i="10"/>
  <c r="G1560" i="10"/>
  <c r="G1561" i="10"/>
  <c r="I1561" i="10" s="1"/>
  <c r="G1562" i="10"/>
  <c r="I1562" i="10" s="1"/>
  <c r="G1563" i="10"/>
  <c r="G1564" i="10"/>
  <c r="G1565" i="10"/>
  <c r="I1565" i="10" s="1"/>
  <c r="G1566" i="10"/>
  <c r="I1566" i="10" s="1"/>
  <c r="G1567" i="10"/>
  <c r="G1568" i="10"/>
  <c r="G1569" i="10"/>
  <c r="I1569" i="10" s="1"/>
  <c r="G1570" i="10"/>
  <c r="I1570" i="10" s="1"/>
  <c r="G1571" i="10"/>
  <c r="G1572" i="10"/>
  <c r="G1573" i="10"/>
  <c r="I1573" i="10" s="1"/>
  <c r="G1574" i="10"/>
  <c r="I1574" i="10" s="1"/>
  <c r="G1575" i="10"/>
  <c r="G1576" i="10"/>
  <c r="G1577" i="10"/>
  <c r="I1577" i="10" s="1"/>
  <c r="G1578" i="10"/>
  <c r="I1578" i="10" s="1"/>
  <c r="G1579" i="10"/>
  <c r="G1580" i="10"/>
  <c r="G1581" i="10"/>
  <c r="I1581" i="10" s="1"/>
  <c r="G1582" i="10"/>
  <c r="I1582" i="10" s="1"/>
  <c r="G1583" i="10"/>
  <c r="G1584" i="10"/>
  <c r="G1585" i="10"/>
  <c r="I1585" i="10" s="1"/>
  <c r="G1586" i="10"/>
  <c r="G1587" i="10"/>
  <c r="G1588" i="10"/>
  <c r="G1589" i="10"/>
  <c r="I1589" i="10" s="1"/>
  <c r="G1590" i="10"/>
  <c r="I1590" i="10" s="1"/>
  <c r="G1591" i="10"/>
  <c r="G1592" i="10"/>
  <c r="G1593" i="10"/>
  <c r="I1593" i="10" s="1"/>
  <c r="G1594" i="10"/>
  <c r="I1594" i="10" s="1"/>
  <c r="G1595" i="10"/>
  <c r="G1596" i="10"/>
  <c r="G1597" i="10"/>
  <c r="I1597" i="10" s="1"/>
  <c r="G1598" i="10"/>
  <c r="I1598" i="10" s="1"/>
  <c r="G1599" i="10"/>
  <c r="G1600" i="10"/>
  <c r="G1601" i="10"/>
  <c r="I1601" i="10" s="1"/>
  <c r="G1602" i="10"/>
  <c r="I1602" i="10" s="1"/>
  <c r="G1603" i="10"/>
  <c r="G1604" i="10"/>
  <c r="G1605" i="10"/>
  <c r="I1605" i="10" s="1"/>
  <c r="G1606" i="10"/>
  <c r="I1606" i="10" s="1"/>
  <c r="G1607" i="10"/>
  <c r="G1608" i="10"/>
  <c r="G1609" i="10"/>
  <c r="I1609" i="10" s="1"/>
  <c r="G1610" i="10"/>
  <c r="I1610" i="10" s="1"/>
  <c r="G1611" i="10"/>
  <c r="G1612" i="10"/>
  <c r="G1613" i="10"/>
  <c r="I1613" i="10" s="1"/>
  <c r="G1614" i="10"/>
  <c r="I1614" i="10" s="1"/>
  <c r="G1615" i="10"/>
  <c r="G1616" i="10"/>
  <c r="G1617" i="10"/>
  <c r="I1617" i="10" s="1"/>
  <c r="G1618" i="10"/>
  <c r="G1619" i="10"/>
  <c r="G1620" i="10"/>
  <c r="G1621" i="10"/>
  <c r="I1621" i="10" s="1"/>
  <c r="G1622" i="10"/>
  <c r="I1622" i="10" s="1"/>
  <c r="G1623" i="10"/>
  <c r="G1624" i="10"/>
  <c r="G1625" i="10"/>
  <c r="I1625" i="10" s="1"/>
  <c r="G1626" i="10"/>
  <c r="I1626" i="10" s="1"/>
  <c r="G1627" i="10"/>
  <c r="G1628" i="10"/>
  <c r="G1629" i="10"/>
  <c r="I1629" i="10" s="1"/>
  <c r="G1630" i="10"/>
  <c r="I1630" i="10" s="1"/>
  <c r="G1631" i="10"/>
  <c r="G1632" i="10"/>
  <c r="G1633" i="10"/>
  <c r="I1633" i="10" s="1"/>
  <c r="G1634" i="10"/>
  <c r="I1634" i="10" s="1"/>
  <c r="G1635" i="10"/>
  <c r="G1636" i="10"/>
  <c r="G1637" i="10"/>
  <c r="I1637" i="10" s="1"/>
  <c r="G1638" i="10"/>
  <c r="I1638" i="10" s="1"/>
  <c r="G1639" i="10"/>
  <c r="G1640" i="10"/>
  <c r="G1641" i="10"/>
  <c r="I1641" i="10" s="1"/>
  <c r="G1642" i="10"/>
  <c r="I1642" i="10" s="1"/>
  <c r="G1643" i="10"/>
  <c r="G1644" i="10"/>
  <c r="G1645" i="10"/>
  <c r="I1645" i="10" s="1"/>
  <c r="G1646" i="10"/>
  <c r="I1646" i="10" s="1"/>
  <c r="G1647" i="10"/>
  <c r="G1648" i="10"/>
  <c r="G1649" i="10"/>
  <c r="I1649" i="10" s="1"/>
  <c r="G1650" i="10"/>
  <c r="G1651" i="10"/>
  <c r="G1652" i="10"/>
  <c r="G1653" i="10"/>
  <c r="I1653" i="10" s="1"/>
  <c r="G1654" i="10"/>
  <c r="I1654" i="10" s="1"/>
  <c r="G1655" i="10"/>
  <c r="G1656" i="10"/>
  <c r="G1657" i="10"/>
  <c r="I1657" i="10" s="1"/>
  <c r="G1658" i="10"/>
  <c r="I1658" i="10" s="1"/>
  <c r="G1659" i="10"/>
  <c r="G1660" i="10"/>
  <c r="G1661" i="10"/>
  <c r="I1661" i="10" s="1"/>
  <c r="G1662" i="10"/>
  <c r="I1662" i="10" s="1"/>
  <c r="G1663" i="10"/>
  <c r="G1664" i="10"/>
  <c r="G1665" i="10"/>
  <c r="I1665" i="10" s="1"/>
  <c r="G1666" i="10"/>
  <c r="I1666" i="10" s="1"/>
  <c r="G1667" i="10"/>
  <c r="G1668" i="10"/>
  <c r="G1669" i="10"/>
  <c r="I1669" i="10" s="1"/>
  <c r="G1670" i="10"/>
  <c r="I1670" i="10" s="1"/>
  <c r="G1671" i="10"/>
  <c r="G1672" i="10"/>
  <c r="G1673" i="10"/>
  <c r="I1673" i="10" s="1"/>
  <c r="G1674" i="10"/>
  <c r="I1674" i="10" s="1"/>
  <c r="G1675" i="10"/>
  <c r="G1676" i="10"/>
  <c r="G1677" i="10"/>
  <c r="I1677" i="10" s="1"/>
  <c r="G1678" i="10"/>
  <c r="I1678" i="10" s="1"/>
  <c r="G1679" i="10"/>
  <c r="G1680" i="10"/>
  <c r="G1681" i="10"/>
  <c r="I1681" i="10" s="1"/>
  <c r="G1682" i="10"/>
  <c r="G1683" i="10"/>
  <c r="G1684" i="10"/>
  <c r="G1685" i="10"/>
  <c r="I1685" i="10" s="1"/>
  <c r="G1686" i="10"/>
  <c r="I1686" i="10" s="1"/>
  <c r="G1687" i="10"/>
  <c r="G1688" i="10"/>
  <c r="G1689" i="10"/>
  <c r="I1689" i="10" s="1"/>
  <c r="G1690" i="10"/>
  <c r="I1690" i="10" s="1"/>
  <c r="G1691" i="10"/>
  <c r="G1692" i="10"/>
  <c r="G1693" i="10"/>
  <c r="I1693" i="10" s="1"/>
  <c r="G1694" i="10"/>
  <c r="I1694" i="10" s="1"/>
  <c r="G1695" i="10"/>
  <c r="G1696" i="10"/>
  <c r="G1697" i="10"/>
  <c r="I1697" i="10" s="1"/>
  <c r="G1698" i="10"/>
  <c r="I1698" i="10" s="1"/>
  <c r="G1699" i="10"/>
  <c r="G1700" i="10"/>
  <c r="G1701" i="10"/>
  <c r="I1701" i="10" s="1"/>
  <c r="G1702" i="10"/>
  <c r="I1702" i="10" s="1"/>
  <c r="G1703" i="10"/>
  <c r="G1704" i="10"/>
  <c r="G1705" i="10"/>
  <c r="I1705" i="10" s="1"/>
  <c r="G1706" i="10"/>
  <c r="I1706" i="10" s="1"/>
  <c r="G1707" i="10"/>
  <c r="G1708" i="10"/>
  <c r="G1709" i="10"/>
  <c r="I1709" i="10" s="1"/>
  <c r="G1710" i="10"/>
  <c r="I1710" i="10" s="1"/>
  <c r="G1711" i="10"/>
  <c r="G1712" i="10"/>
  <c r="G1713" i="10"/>
  <c r="I1713" i="10" s="1"/>
  <c r="G1714" i="10"/>
  <c r="G1715" i="10"/>
  <c r="G1716" i="10"/>
  <c r="G1717" i="10"/>
  <c r="I1717" i="10" s="1"/>
  <c r="G1718" i="10"/>
  <c r="I1718" i="10" s="1"/>
  <c r="G1719" i="10"/>
  <c r="G1720" i="10"/>
  <c r="G1721" i="10"/>
  <c r="I1721" i="10" s="1"/>
  <c r="G1722" i="10"/>
  <c r="I1722" i="10" s="1"/>
  <c r="G1723" i="10"/>
  <c r="G1724" i="10"/>
  <c r="G1725" i="10"/>
  <c r="I1725" i="10" s="1"/>
  <c r="G1726" i="10"/>
  <c r="I1726" i="10" s="1"/>
  <c r="G1727" i="10"/>
  <c r="G1728" i="10"/>
  <c r="G1729" i="10"/>
  <c r="I1729" i="10" s="1"/>
  <c r="G1730" i="10"/>
  <c r="I1730" i="10" s="1"/>
  <c r="G1731" i="10"/>
  <c r="G1732" i="10"/>
  <c r="G1733" i="10"/>
  <c r="I1733" i="10" s="1"/>
  <c r="G1734" i="10"/>
  <c r="I1734" i="10" s="1"/>
  <c r="G1735" i="10"/>
  <c r="G1736" i="10"/>
  <c r="G1737" i="10"/>
  <c r="I1737" i="10" s="1"/>
  <c r="G1738" i="10"/>
  <c r="I1738" i="10" s="1"/>
  <c r="G1739" i="10"/>
  <c r="G1740" i="10"/>
  <c r="G1741" i="10"/>
  <c r="I1741" i="10" s="1"/>
  <c r="G1742" i="10"/>
  <c r="I1742" i="10" s="1"/>
  <c r="G1743" i="10"/>
  <c r="G1744" i="10"/>
  <c r="G1745" i="10"/>
  <c r="I1745" i="10" s="1"/>
  <c r="G1746" i="10"/>
  <c r="G1747" i="10"/>
  <c r="G1748" i="10"/>
  <c r="G1749" i="10"/>
  <c r="I1749" i="10" s="1"/>
  <c r="G1750" i="10"/>
  <c r="I1750" i="10" s="1"/>
  <c r="G1751" i="10"/>
  <c r="G1752" i="10"/>
  <c r="G1753" i="10"/>
  <c r="I1753" i="10" s="1"/>
  <c r="G1754" i="10"/>
  <c r="I1754" i="10" s="1"/>
  <c r="G1755" i="10"/>
  <c r="G1756" i="10"/>
  <c r="G1757" i="10"/>
  <c r="I1757" i="10" s="1"/>
  <c r="G1758" i="10"/>
  <c r="I1758" i="10" s="1"/>
  <c r="G1759" i="10"/>
  <c r="G1760" i="10"/>
  <c r="G1761" i="10"/>
  <c r="I1761" i="10" s="1"/>
  <c r="G1762" i="10"/>
  <c r="I1762" i="10" s="1"/>
  <c r="G1763" i="10"/>
  <c r="G1764" i="10"/>
  <c r="G1765" i="10"/>
  <c r="G1766" i="10"/>
  <c r="I1766" i="10" s="1"/>
  <c r="G1767" i="10"/>
  <c r="G1768" i="10"/>
  <c r="G1769" i="10"/>
  <c r="I1769" i="10" s="1"/>
  <c r="G1770" i="10"/>
  <c r="I1770" i="10" s="1"/>
  <c r="G1771" i="10"/>
  <c r="G1772" i="10"/>
  <c r="G1773" i="10"/>
  <c r="I1773" i="10" s="1"/>
  <c r="G1774" i="10"/>
  <c r="I1774" i="10" s="1"/>
  <c r="G1775" i="10"/>
  <c r="G1776" i="10"/>
  <c r="G1777" i="10"/>
  <c r="I1777" i="10" s="1"/>
  <c r="G1778" i="10"/>
  <c r="I1778" i="10" s="1"/>
  <c r="G1779" i="10"/>
  <c r="G1780" i="10"/>
  <c r="G1781" i="10"/>
  <c r="I1781" i="10" s="1"/>
  <c r="G1782" i="10"/>
  <c r="I1782" i="10" s="1"/>
  <c r="G1783" i="10"/>
  <c r="G1784" i="10"/>
  <c r="G1785" i="10"/>
  <c r="I1785" i="10" s="1"/>
  <c r="G1786" i="10"/>
  <c r="I1786" i="10" s="1"/>
  <c r="G1787" i="10"/>
  <c r="G1788" i="10"/>
  <c r="G1789" i="10"/>
  <c r="I1789" i="10" s="1"/>
  <c r="G1790" i="10"/>
  <c r="I1790" i="10" s="1"/>
  <c r="G1791" i="10"/>
  <c r="G1792" i="10"/>
  <c r="G1793" i="10"/>
  <c r="I1793" i="10" s="1"/>
  <c r="G1794" i="10"/>
  <c r="I1794" i="10" s="1"/>
  <c r="G1795" i="10"/>
  <c r="G1796" i="10"/>
  <c r="G1797" i="10"/>
  <c r="G1798" i="10"/>
  <c r="I1798" i="10" s="1"/>
  <c r="G1799" i="10"/>
  <c r="G1800" i="10"/>
  <c r="G1801" i="10"/>
  <c r="I1801" i="10" s="1"/>
  <c r="G1802" i="10"/>
  <c r="I1802" i="10" s="1"/>
  <c r="G1803" i="10"/>
  <c r="G1804" i="10"/>
  <c r="G1805" i="10"/>
  <c r="I1805" i="10" s="1"/>
  <c r="G1806" i="10"/>
  <c r="I1806" i="10" s="1"/>
  <c r="G1807" i="10"/>
  <c r="G1808" i="10"/>
  <c r="G1809" i="10"/>
  <c r="I1809" i="10" s="1"/>
  <c r="G1810" i="10"/>
  <c r="I1810" i="10" s="1"/>
  <c r="G1811" i="10"/>
  <c r="G1812" i="10"/>
  <c r="G1813" i="10"/>
  <c r="I1813" i="10" s="1"/>
  <c r="G1814" i="10"/>
  <c r="I1814" i="10" s="1"/>
  <c r="G1815" i="10"/>
  <c r="G1816" i="10"/>
  <c r="G1817" i="10"/>
  <c r="I1817" i="10" s="1"/>
  <c r="G1818" i="10"/>
  <c r="I1818" i="10" s="1"/>
  <c r="G1819" i="10"/>
  <c r="G1820" i="10"/>
  <c r="G1821" i="10"/>
  <c r="I1821" i="10" s="1"/>
  <c r="G1822" i="10"/>
  <c r="I1822" i="10" s="1"/>
  <c r="G1823" i="10"/>
  <c r="G1824" i="10"/>
  <c r="G1825" i="10"/>
  <c r="I1825" i="10" s="1"/>
  <c r="G1826" i="10"/>
  <c r="I1826" i="10" s="1"/>
  <c r="G1827" i="10"/>
  <c r="G1828" i="10"/>
  <c r="G1829" i="10"/>
  <c r="G1830" i="10"/>
  <c r="I1830" i="10" s="1"/>
  <c r="G1831" i="10"/>
  <c r="G1832" i="10"/>
  <c r="G1833" i="10"/>
  <c r="I1833" i="10" s="1"/>
  <c r="G1834" i="10"/>
  <c r="I1834" i="10" s="1"/>
  <c r="G1835" i="10"/>
  <c r="G1836" i="10"/>
  <c r="G1837" i="10"/>
  <c r="I1837" i="10" s="1"/>
  <c r="G1838" i="10"/>
  <c r="I1838" i="10" s="1"/>
  <c r="G1839" i="10"/>
  <c r="G1840" i="10"/>
  <c r="G1841" i="10"/>
  <c r="I1841" i="10" s="1"/>
  <c r="G1842" i="10"/>
  <c r="I1842" i="10" s="1"/>
  <c r="G1843" i="10"/>
  <c r="G1844" i="10"/>
  <c r="G1845" i="10"/>
  <c r="I1845" i="10" s="1"/>
  <c r="G1846" i="10"/>
  <c r="I1846" i="10" s="1"/>
  <c r="G1847" i="10"/>
  <c r="G1848" i="10"/>
  <c r="G1849" i="10"/>
  <c r="I1849" i="10" s="1"/>
  <c r="G1850" i="10"/>
  <c r="I1850" i="10" s="1"/>
  <c r="G1851" i="10"/>
  <c r="G1852" i="10"/>
  <c r="G1853" i="10"/>
  <c r="I1853" i="10" s="1"/>
  <c r="G1854" i="10"/>
  <c r="I1854" i="10" s="1"/>
  <c r="G1855" i="10"/>
  <c r="G1856" i="10"/>
  <c r="G1857" i="10"/>
  <c r="I1857" i="10" s="1"/>
  <c r="G1858" i="10"/>
  <c r="I1858" i="10" s="1"/>
  <c r="G1859" i="10"/>
  <c r="G1860" i="10"/>
  <c r="G1861" i="10"/>
  <c r="G1862" i="10"/>
  <c r="I1862" i="10" s="1"/>
  <c r="G1863" i="10"/>
  <c r="G1864" i="10"/>
  <c r="G1865" i="10"/>
  <c r="I1865" i="10" s="1"/>
  <c r="G1866" i="10"/>
  <c r="I1866" i="10" s="1"/>
  <c r="G1867" i="10"/>
  <c r="G1868" i="10"/>
  <c r="G1869" i="10"/>
  <c r="I1869" i="10" s="1"/>
  <c r="G1870" i="10"/>
  <c r="I1870" i="10" s="1"/>
  <c r="G1871" i="10"/>
  <c r="G1872" i="10"/>
  <c r="G1873" i="10"/>
  <c r="I1873" i="10" s="1"/>
  <c r="G1874" i="10"/>
  <c r="I1874" i="10" s="1"/>
  <c r="G1875" i="10"/>
  <c r="G1876" i="10"/>
  <c r="G1877" i="10"/>
  <c r="I1877" i="10" s="1"/>
  <c r="G1878" i="10"/>
  <c r="I1878" i="10" s="1"/>
  <c r="G1879" i="10"/>
  <c r="G1880" i="10"/>
  <c r="G1881" i="10"/>
  <c r="I1881" i="10" s="1"/>
  <c r="G1882" i="10"/>
  <c r="I1882" i="10" s="1"/>
  <c r="G1883" i="10"/>
  <c r="G1884" i="10"/>
  <c r="G1885" i="10"/>
  <c r="I1885" i="10" s="1"/>
  <c r="G1886" i="10"/>
  <c r="I1886" i="10" s="1"/>
  <c r="G1887" i="10"/>
  <c r="G1888" i="10"/>
  <c r="G1889" i="10"/>
  <c r="I1889" i="10" s="1"/>
  <c r="G1890" i="10"/>
  <c r="I1890" i="10" s="1"/>
  <c r="G1891" i="10"/>
  <c r="G1892" i="10"/>
  <c r="G1893" i="10"/>
  <c r="G1894" i="10"/>
  <c r="I1894" i="10" s="1"/>
  <c r="G1895" i="10"/>
  <c r="G1896" i="10"/>
  <c r="G1897" i="10"/>
  <c r="I1897" i="10" s="1"/>
  <c r="G1898" i="10"/>
  <c r="I1898" i="10" s="1"/>
  <c r="G1899" i="10"/>
  <c r="G1900" i="10"/>
  <c r="G1901" i="10"/>
  <c r="I1901" i="10" s="1"/>
  <c r="G1902" i="10"/>
  <c r="I1902" i="10" s="1"/>
  <c r="G1903" i="10"/>
  <c r="G1904" i="10"/>
  <c r="G1905" i="10"/>
  <c r="I1905" i="10" s="1"/>
  <c r="G1906" i="10"/>
  <c r="I1906" i="10" s="1"/>
  <c r="G1907" i="10"/>
  <c r="G1908" i="10"/>
  <c r="G1909" i="10"/>
  <c r="I1909" i="10" s="1"/>
  <c r="G1910" i="10"/>
  <c r="I1910" i="10" s="1"/>
  <c r="G1911" i="10"/>
  <c r="G1912" i="10"/>
  <c r="G1913" i="10"/>
  <c r="I1913" i="10" s="1"/>
  <c r="G1914" i="10"/>
  <c r="I1914" i="10" s="1"/>
  <c r="G1915" i="10"/>
  <c r="G1916" i="10"/>
  <c r="G1917" i="10"/>
  <c r="I1917" i="10" s="1"/>
  <c r="G1918" i="10"/>
  <c r="I1918" i="10" s="1"/>
  <c r="G1919" i="10"/>
  <c r="G1920" i="10"/>
  <c r="G1921" i="10"/>
  <c r="I1921" i="10" s="1"/>
  <c r="G1922" i="10"/>
  <c r="I1922" i="10" s="1"/>
  <c r="G1923" i="10"/>
  <c r="G1924" i="10"/>
  <c r="G1925" i="10"/>
  <c r="G1926" i="10"/>
  <c r="I1926" i="10" s="1"/>
  <c r="G1927" i="10"/>
  <c r="G1928" i="10"/>
  <c r="G1929" i="10"/>
  <c r="I1929" i="10" s="1"/>
  <c r="G1930" i="10"/>
  <c r="I1930" i="10" s="1"/>
  <c r="G1931" i="10"/>
  <c r="G1932" i="10"/>
  <c r="G1933" i="10"/>
  <c r="I1933" i="10" s="1"/>
  <c r="G1934" i="10"/>
  <c r="I1934" i="10" s="1"/>
  <c r="G1935" i="10"/>
  <c r="G1936" i="10"/>
  <c r="G1937" i="10"/>
  <c r="I1937" i="10" s="1"/>
  <c r="G1938" i="10"/>
  <c r="I1938" i="10" s="1"/>
  <c r="G1939" i="10"/>
  <c r="G1940" i="10"/>
  <c r="G1941" i="10"/>
  <c r="I1941" i="10" s="1"/>
  <c r="G1942" i="10"/>
  <c r="I1942" i="10" s="1"/>
  <c r="G1943" i="10"/>
  <c r="G1944" i="10"/>
  <c r="G1945" i="10"/>
  <c r="I1945" i="10" s="1"/>
  <c r="G1946" i="10"/>
  <c r="I1946" i="10" s="1"/>
  <c r="G1947" i="10"/>
  <c r="G1948" i="10"/>
  <c r="G1949" i="10"/>
  <c r="I1949" i="10" s="1"/>
  <c r="G1950" i="10"/>
  <c r="I1950" i="10" s="1"/>
  <c r="G1951" i="10"/>
  <c r="G1952" i="10"/>
  <c r="G1953" i="10"/>
  <c r="I1953" i="10" s="1"/>
  <c r="G1954" i="10"/>
  <c r="I1954" i="10" s="1"/>
  <c r="G1955" i="10"/>
  <c r="G1956" i="10"/>
  <c r="G1957" i="10"/>
  <c r="G1958" i="10"/>
  <c r="I1958" i="10" s="1"/>
  <c r="G1959" i="10"/>
  <c r="G1960" i="10"/>
  <c r="G1961" i="10"/>
  <c r="I1961" i="10" s="1"/>
  <c r="G1962" i="10"/>
  <c r="I1962" i="10" s="1"/>
  <c r="G1963" i="10"/>
  <c r="G1964" i="10"/>
  <c r="G1965" i="10"/>
  <c r="I1965" i="10" s="1"/>
  <c r="G1966" i="10"/>
  <c r="I1966" i="10" s="1"/>
  <c r="G1967" i="10"/>
  <c r="G1968" i="10"/>
  <c r="G1969" i="10"/>
  <c r="I1969" i="10" s="1"/>
  <c r="G1970" i="10"/>
  <c r="I1970" i="10" s="1"/>
  <c r="G1971" i="10"/>
  <c r="G1972" i="10"/>
  <c r="G1973" i="10"/>
  <c r="I1973" i="10" s="1"/>
  <c r="G1974" i="10"/>
  <c r="I1974" i="10" s="1"/>
  <c r="G1975" i="10"/>
  <c r="G1976" i="10"/>
  <c r="G1977" i="10"/>
  <c r="I1977" i="10" s="1"/>
  <c r="G1978" i="10"/>
  <c r="I1978" i="10" s="1"/>
  <c r="G1979" i="10"/>
  <c r="G1980" i="10"/>
  <c r="G1981" i="10"/>
  <c r="I1981" i="10" s="1"/>
  <c r="G1982" i="10"/>
  <c r="I1982" i="10" s="1"/>
  <c r="G1983" i="10"/>
  <c r="G1984" i="10"/>
  <c r="G1985" i="10"/>
  <c r="I1985" i="10" s="1"/>
  <c r="G1986" i="10"/>
  <c r="I1986" i="10" s="1"/>
  <c r="G1987" i="10"/>
  <c r="G1988" i="10"/>
  <c r="G1989" i="10"/>
  <c r="G1990" i="10"/>
  <c r="I1990" i="10" s="1"/>
  <c r="G1991" i="10"/>
  <c r="G1992" i="10"/>
  <c r="G1993" i="10"/>
  <c r="I1993" i="10" s="1"/>
  <c r="G1994" i="10"/>
  <c r="I1994" i="10" s="1"/>
  <c r="G1995" i="10"/>
  <c r="G1996" i="10"/>
  <c r="G1997" i="10"/>
  <c r="I1997" i="10" s="1"/>
  <c r="G1998" i="10"/>
  <c r="I1998" i="10" s="1"/>
  <c r="G1999" i="10"/>
  <c r="G2000" i="10"/>
  <c r="G2001" i="10"/>
  <c r="I2001" i="10" s="1"/>
  <c r="G2002" i="10"/>
  <c r="I2002" i="10" s="1"/>
  <c r="G2003" i="10"/>
  <c r="G2004" i="10"/>
  <c r="G2005" i="10"/>
  <c r="I2005" i="10" s="1"/>
  <c r="G2006" i="10"/>
  <c r="I2006" i="10" s="1"/>
  <c r="G2007" i="10"/>
  <c r="G2008" i="10"/>
  <c r="G2009" i="10"/>
  <c r="I2009" i="10" s="1"/>
  <c r="G2010" i="10"/>
  <c r="I2010" i="10" s="1"/>
  <c r="G2011" i="10"/>
  <c r="G2012" i="10"/>
  <c r="G2013" i="10"/>
  <c r="I2013" i="10" s="1"/>
  <c r="G2014" i="10"/>
  <c r="I2014" i="10" s="1"/>
  <c r="G2015" i="10"/>
  <c r="G2016" i="10"/>
  <c r="G2017" i="10"/>
  <c r="I2017" i="10" s="1"/>
  <c r="G2018" i="10"/>
  <c r="I2018" i="10" s="1"/>
  <c r="G2019" i="10"/>
  <c r="G2020" i="10"/>
  <c r="G2021" i="10"/>
  <c r="G2022" i="10"/>
  <c r="I2022" i="10" s="1"/>
  <c r="G2023" i="10"/>
  <c r="G2024" i="10"/>
  <c r="G2025" i="10"/>
  <c r="I2025" i="10" s="1"/>
  <c r="G2026" i="10"/>
  <c r="I2026" i="10" s="1"/>
  <c r="G2027" i="10"/>
  <c r="G2028" i="10"/>
  <c r="G2029" i="10"/>
  <c r="I2029" i="10" s="1"/>
  <c r="G2030" i="10"/>
  <c r="I2030" i="10" s="1"/>
  <c r="G2031" i="10"/>
  <c r="G2032" i="10"/>
  <c r="G2033" i="10"/>
  <c r="I2033" i="10" s="1"/>
  <c r="G2034" i="10"/>
  <c r="I2034" i="10" s="1"/>
  <c r="G2035" i="10"/>
  <c r="G2036" i="10"/>
  <c r="G2037" i="10"/>
  <c r="I2037" i="10" s="1"/>
  <c r="G2038" i="10"/>
  <c r="I2038" i="10" s="1"/>
  <c r="G2039" i="10"/>
  <c r="G2040" i="10"/>
  <c r="G2041" i="10"/>
  <c r="I2041" i="10" s="1"/>
  <c r="G2042" i="10"/>
  <c r="I2042" i="10" s="1"/>
  <c r="G2043" i="10"/>
  <c r="G2044" i="10"/>
  <c r="G2045" i="10"/>
  <c r="I2045" i="10" s="1"/>
  <c r="G2046" i="10"/>
  <c r="I2046" i="10" s="1"/>
  <c r="G2047" i="10"/>
  <c r="G2048" i="10"/>
  <c r="G2049" i="10"/>
  <c r="I2049" i="10" s="1"/>
  <c r="G2050" i="10"/>
  <c r="I2050" i="10" s="1"/>
  <c r="G2051" i="10"/>
  <c r="G2052" i="10"/>
  <c r="G2053" i="10"/>
  <c r="G2054" i="10"/>
  <c r="I2054" i="10" s="1"/>
  <c r="G2055" i="10"/>
  <c r="G2056" i="10"/>
  <c r="G2057" i="10"/>
  <c r="I2057" i="10" s="1"/>
  <c r="G2058" i="10"/>
  <c r="I2058" i="10" s="1"/>
  <c r="G2059" i="10"/>
  <c r="G2060" i="10"/>
  <c r="G2061" i="10"/>
  <c r="I2061" i="10" s="1"/>
  <c r="G2062" i="10"/>
  <c r="I2062" i="10" s="1"/>
  <c r="G2063" i="10"/>
  <c r="G2064" i="10"/>
  <c r="G2065" i="10"/>
  <c r="I2065" i="10" s="1"/>
  <c r="G2066" i="10"/>
  <c r="I2066" i="10" s="1"/>
  <c r="G2067" i="10"/>
  <c r="G2068" i="10"/>
  <c r="G2069" i="10"/>
  <c r="I2069" i="10" s="1"/>
  <c r="G2070" i="10"/>
  <c r="I2070" i="10" s="1"/>
  <c r="G2071" i="10"/>
  <c r="G2072" i="10"/>
  <c r="G2073" i="10"/>
  <c r="I2073" i="10" s="1"/>
  <c r="G2074" i="10"/>
  <c r="I2074" i="10" s="1"/>
  <c r="G2075" i="10"/>
  <c r="G2076" i="10"/>
  <c r="G2077" i="10"/>
  <c r="I2077" i="10" s="1"/>
  <c r="G2078" i="10"/>
  <c r="I2078" i="10" s="1"/>
  <c r="G2079" i="10"/>
  <c r="G2080" i="10"/>
  <c r="G2081" i="10"/>
  <c r="I2081" i="10" s="1"/>
  <c r="G2082" i="10"/>
  <c r="I2082" i="10" s="1"/>
  <c r="G2083" i="10"/>
  <c r="G2084" i="10"/>
  <c r="G2085" i="10"/>
  <c r="G2086" i="10"/>
  <c r="I2086" i="10" s="1"/>
  <c r="G2087" i="10"/>
  <c r="G2088" i="10"/>
  <c r="G2089" i="10"/>
  <c r="I2089" i="10" s="1"/>
  <c r="G2090" i="10"/>
  <c r="I2090" i="10" s="1"/>
  <c r="G2091" i="10"/>
  <c r="G2092" i="10"/>
  <c r="G2093" i="10"/>
  <c r="I2093" i="10" s="1"/>
  <c r="G2094" i="10"/>
  <c r="I2094" i="10" s="1"/>
  <c r="G2095" i="10"/>
  <c r="G2096" i="10"/>
  <c r="G2097" i="10"/>
  <c r="I2097" i="10" s="1"/>
  <c r="G2098" i="10"/>
  <c r="I2098" i="10" s="1"/>
  <c r="G2099" i="10"/>
  <c r="G2100" i="10"/>
  <c r="G2101" i="10"/>
  <c r="I2101" i="10" s="1"/>
  <c r="G2102" i="10"/>
  <c r="I2102" i="10" s="1"/>
  <c r="G2103" i="10"/>
  <c r="G2104" i="10"/>
  <c r="G2105" i="10"/>
  <c r="I2105" i="10" s="1"/>
  <c r="G2106" i="10"/>
  <c r="I2106" i="10" s="1"/>
  <c r="G2107" i="10"/>
  <c r="G2108" i="10"/>
  <c r="G2109" i="10"/>
  <c r="I2109" i="10" s="1"/>
  <c r="G2110" i="10"/>
  <c r="I2110" i="10" s="1"/>
  <c r="G2111" i="10"/>
  <c r="G2112" i="10"/>
  <c r="G2113" i="10"/>
  <c r="I2113" i="10" s="1"/>
  <c r="G2114" i="10"/>
  <c r="I2114" i="10" s="1"/>
  <c r="G2115" i="10"/>
  <c r="G2116" i="10"/>
  <c r="G2117" i="10"/>
  <c r="G2118" i="10"/>
  <c r="I2118" i="10" s="1"/>
  <c r="G2119" i="10"/>
  <c r="G2120" i="10"/>
  <c r="G2121" i="10"/>
  <c r="I2121" i="10" s="1"/>
  <c r="G2122" i="10"/>
  <c r="I2122" i="10" s="1"/>
  <c r="G2123" i="10"/>
  <c r="G2124" i="10"/>
  <c r="G2125" i="10"/>
  <c r="I2125" i="10" s="1"/>
  <c r="G2126" i="10"/>
  <c r="I2126" i="10" s="1"/>
  <c r="G2127" i="10"/>
  <c r="G2128" i="10"/>
  <c r="G2129" i="10"/>
  <c r="I2129" i="10" s="1"/>
  <c r="G2130" i="10"/>
  <c r="I2130" i="10" s="1"/>
  <c r="G2131" i="10"/>
  <c r="G2132" i="10"/>
  <c r="G2133" i="10"/>
  <c r="I2133" i="10" s="1"/>
  <c r="G2134" i="10"/>
  <c r="I2134" i="10" s="1"/>
  <c r="G2135" i="10"/>
  <c r="G2136" i="10"/>
  <c r="G2137" i="10"/>
  <c r="I2137" i="10" s="1"/>
  <c r="G2138" i="10"/>
  <c r="I2138" i="10" s="1"/>
  <c r="G2139" i="10"/>
  <c r="G2140" i="10"/>
  <c r="G2141" i="10"/>
  <c r="I2141" i="10" s="1"/>
  <c r="G2142" i="10"/>
  <c r="I2142" i="10" s="1"/>
  <c r="G2143" i="10"/>
  <c r="G2144" i="10"/>
  <c r="G2145" i="10"/>
  <c r="I2145" i="10" s="1"/>
  <c r="G2146" i="10"/>
  <c r="I2146" i="10" s="1"/>
  <c r="G2147" i="10"/>
  <c r="G2148" i="10"/>
  <c r="G2149" i="10"/>
  <c r="G2150" i="10"/>
  <c r="I2150" i="10" s="1"/>
  <c r="G2151" i="10"/>
  <c r="G2152" i="10"/>
  <c r="G2153" i="10"/>
  <c r="I2153" i="10" s="1"/>
  <c r="G2154" i="10"/>
  <c r="I2154" i="10" s="1"/>
  <c r="G2155" i="10"/>
  <c r="G2156" i="10"/>
  <c r="G2157" i="10"/>
  <c r="I2157" i="10" s="1"/>
  <c r="G2158" i="10"/>
  <c r="I2158" i="10" s="1"/>
  <c r="G2159" i="10"/>
  <c r="G2160" i="10"/>
  <c r="G2161" i="10"/>
  <c r="I2161" i="10" s="1"/>
  <c r="G2162" i="10"/>
  <c r="I2162" i="10" s="1"/>
  <c r="G2163" i="10"/>
  <c r="G2164" i="10"/>
  <c r="G2165" i="10"/>
  <c r="I2165" i="10" s="1"/>
  <c r="G2166" i="10"/>
  <c r="I2166" i="10" s="1"/>
  <c r="G2167" i="10"/>
  <c r="G2168" i="10"/>
  <c r="G2169" i="10"/>
  <c r="I2169" i="10" s="1"/>
  <c r="G2170" i="10"/>
  <c r="I2170" i="10" s="1"/>
  <c r="G2171" i="10"/>
  <c r="G2172" i="10"/>
  <c r="G2173" i="10"/>
  <c r="I2173" i="10" s="1"/>
  <c r="G2174" i="10"/>
  <c r="I2174" i="10" s="1"/>
  <c r="G2175" i="10"/>
  <c r="G2176" i="10"/>
  <c r="G2177" i="10"/>
  <c r="I2177" i="10" s="1"/>
  <c r="G2178" i="10"/>
  <c r="I2178" i="10" s="1"/>
  <c r="G2179" i="10"/>
  <c r="G2180" i="10"/>
  <c r="G2181" i="10"/>
  <c r="G2182" i="10"/>
  <c r="I2182" i="10" s="1"/>
  <c r="G2183" i="10"/>
  <c r="G2184" i="10"/>
  <c r="G2185" i="10"/>
  <c r="I2185" i="10" s="1"/>
  <c r="G2186" i="10"/>
  <c r="I2186" i="10" s="1"/>
  <c r="G2187" i="10"/>
  <c r="G2188" i="10"/>
  <c r="G2189" i="10"/>
  <c r="I2189" i="10" s="1"/>
  <c r="G2190" i="10"/>
  <c r="I2190" i="10" s="1"/>
  <c r="G2191" i="10"/>
  <c r="G2192" i="10"/>
  <c r="G2193" i="10"/>
  <c r="I2193" i="10" s="1"/>
  <c r="G2194" i="10"/>
  <c r="I2194" i="10" s="1"/>
  <c r="G2195" i="10"/>
  <c r="G2196" i="10"/>
  <c r="G2197" i="10"/>
  <c r="I2197" i="10" s="1"/>
  <c r="G2198" i="10"/>
  <c r="I2198" i="10" s="1"/>
  <c r="G2199" i="10"/>
  <c r="G2200" i="10"/>
  <c r="G2201" i="10"/>
  <c r="I2201" i="10" s="1"/>
  <c r="G2202" i="10"/>
  <c r="I2202" i="10" s="1"/>
  <c r="G2203" i="10"/>
  <c r="G2204" i="10"/>
  <c r="G2205" i="10"/>
  <c r="I2205" i="10" s="1"/>
  <c r="G2206" i="10"/>
  <c r="I2206" i="10" s="1"/>
  <c r="G2207" i="10"/>
  <c r="G2208" i="10"/>
  <c r="G2209" i="10"/>
  <c r="I2209" i="10" s="1"/>
  <c r="G2210" i="10"/>
  <c r="I2210" i="10" s="1"/>
  <c r="G2211" i="10"/>
  <c r="G2212" i="10"/>
  <c r="G2213" i="10"/>
  <c r="G2214" i="10"/>
  <c r="I2214" i="10" s="1"/>
  <c r="G2215" i="10"/>
  <c r="G2216" i="10"/>
  <c r="G2217" i="10"/>
  <c r="I2217" i="10" s="1"/>
  <c r="G2218" i="10"/>
  <c r="I2218" i="10" s="1"/>
  <c r="G2219" i="10"/>
  <c r="G2220" i="10"/>
  <c r="G2221" i="10"/>
  <c r="I2221" i="10" s="1"/>
  <c r="G2222" i="10"/>
  <c r="I2222" i="10" s="1"/>
  <c r="G2223" i="10"/>
  <c r="G2224" i="10"/>
  <c r="G2225" i="10"/>
  <c r="I2225" i="10" s="1"/>
  <c r="G2226" i="10"/>
  <c r="I2226" i="10" s="1"/>
  <c r="G2227" i="10"/>
  <c r="G2228" i="10"/>
  <c r="G2229" i="10"/>
  <c r="I2229" i="10" s="1"/>
  <c r="G2230" i="10"/>
  <c r="I2230" i="10" s="1"/>
  <c r="G2231" i="10"/>
  <c r="G2232" i="10"/>
  <c r="G2233" i="10"/>
  <c r="I2233" i="10" s="1"/>
  <c r="G2234" i="10"/>
  <c r="I2234" i="10" s="1"/>
  <c r="G2235" i="10"/>
  <c r="G2236" i="10"/>
  <c r="G2237" i="10"/>
  <c r="I2237" i="10" s="1"/>
  <c r="G2238" i="10"/>
  <c r="I2238" i="10" s="1"/>
  <c r="G2239" i="10"/>
  <c r="G2240" i="10"/>
  <c r="G2241" i="10"/>
  <c r="I2241" i="10" s="1"/>
  <c r="G2242" i="10"/>
  <c r="I2242" i="10" s="1"/>
  <c r="G2243" i="10"/>
  <c r="G2244" i="10"/>
  <c r="G2245" i="10"/>
  <c r="G2246" i="10"/>
  <c r="I2246" i="10" s="1"/>
  <c r="G2247" i="10"/>
  <c r="G2248" i="10"/>
  <c r="G2249" i="10"/>
  <c r="I2249" i="10" s="1"/>
  <c r="G2250" i="10"/>
  <c r="I2250" i="10" s="1"/>
  <c r="G2251" i="10"/>
  <c r="G2252" i="10"/>
  <c r="G2253" i="10"/>
  <c r="I2253" i="10" s="1"/>
  <c r="G2254" i="10"/>
  <c r="I2254" i="10" s="1"/>
  <c r="G2255" i="10"/>
  <c r="G2256" i="10"/>
  <c r="G2257" i="10"/>
  <c r="I2257" i="10" s="1"/>
  <c r="G2258" i="10"/>
  <c r="I2258" i="10" s="1"/>
  <c r="G2259" i="10"/>
  <c r="G2260" i="10"/>
  <c r="G2261" i="10"/>
  <c r="I2261" i="10" s="1"/>
  <c r="G2262" i="10"/>
  <c r="I2262" i="10" s="1"/>
  <c r="G2263" i="10"/>
  <c r="G2264" i="10"/>
  <c r="G2265" i="10"/>
  <c r="I2265" i="10" s="1"/>
  <c r="G2266" i="10"/>
  <c r="I2266" i="10" s="1"/>
  <c r="G2267" i="10"/>
  <c r="G2268" i="10"/>
  <c r="G2269" i="10"/>
  <c r="I2269" i="10" s="1"/>
  <c r="G2270" i="10"/>
  <c r="I2270" i="10" s="1"/>
  <c r="G2271" i="10"/>
  <c r="G2272" i="10"/>
  <c r="G2273" i="10"/>
  <c r="I2273" i="10" s="1"/>
  <c r="G2274" i="10"/>
  <c r="I2274" i="10" s="1"/>
  <c r="G2275" i="10"/>
  <c r="G2276" i="10"/>
  <c r="G2277" i="10"/>
  <c r="G2278" i="10"/>
  <c r="I2278" i="10" s="1"/>
  <c r="G2279" i="10"/>
  <c r="G2280" i="10"/>
  <c r="G2281" i="10"/>
  <c r="I2281" i="10" s="1"/>
  <c r="G2282" i="10"/>
  <c r="I2282" i="10" s="1"/>
  <c r="G2283" i="10"/>
  <c r="G2284" i="10"/>
  <c r="G2285" i="10"/>
  <c r="I2285" i="10" s="1"/>
  <c r="G2286" i="10"/>
  <c r="I2286" i="10" s="1"/>
  <c r="G2287" i="10"/>
  <c r="G2288" i="10"/>
  <c r="G2289" i="10"/>
  <c r="I2289" i="10" s="1"/>
  <c r="G2290" i="10"/>
  <c r="I2290" i="10" s="1"/>
  <c r="G2291" i="10"/>
  <c r="G2292" i="10"/>
  <c r="G2293" i="10"/>
  <c r="I2293" i="10" s="1"/>
  <c r="G2294" i="10"/>
  <c r="I2294" i="10" s="1"/>
  <c r="G2295" i="10"/>
  <c r="G2296" i="10"/>
  <c r="G2297" i="10"/>
  <c r="I2297" i="10" s="1"/>
  <c r="G2298" i="10"/>
  <c r="I2298" i="10" s="1"/>
  <c r="G2299" i="10"/>
  <c r="G2300" i="10"/>
  <c r="G2301" i="10"/>
  <c r="I2301" i="10" s="1"/>
  <c r="G2302" i="10"/>
  <c r="I2302" i="10" s="1"/>
  <c r="G2303" i="10"/>
  <c r="G2304" i="10"/>
  <c r="G2305" i="10"/>
  <c r="I2305" i="10" s="1"/>
  <c r="G2306" i="10"/>
  <c r="I2306" i="10" s="1"/>
  <c r="G2307" i="10"/>
  <c r="G2308" i="10"/>
  <c r="G2309" i="10"/>
  <c r="G2310" i="10"/>
  <c r="I2310" i="10" s="1"/>
  <c r="G2311" i="10"/>
  <c r="G2312" i="10"/>
  <c r="G2313" i="10"/>
  <c r="I2313" i="10" s="1"/>
  <c r="G2314" i="10"/>
  <c r="I2314" i="10" s="1"/>
  <c r="G2315" i="10"/>
  <c r="G2316" i="10"/>
  <c r="G2317" i="10"/>
  <c r="I2317" i="10" s="1"/>
  <c r="G2318" i="10"/>
  <c r="I2318" i="10" s="1"/>
  <c r="G2319" i="10"/>
  <c r="G2320" i="10"/>
  <c r="G2321" i="10"/>
  <c r="I2321" i="10" s="1"/>
  <c r="G2322" i="10"/>
  <c r="I2322" i="10" s="1"/>
  <c r="G2323" i="10"/>
  <c r="G2324" i="10"/>
  <c r="G2325" i="10"/>
  <c r="I2325" i="10" s="1"/>
  <c r="G2326" i="10"/>
  <c r="I2326" i="10" s="1"/>
  <c r="G2327" i="10"/>
  <c r="G2328" i="10"/>
  <c r="G2329" i="10"/>
  <c r="I2329" i="10" s="1"/>
  <c r="G2330" i="10"/>
  <c r="I2330" i="10" s="1"/>
  <c r="G2331" i="10"/>
  <c r="G2332" i="10"/>
  <c r="G2333" i="10"/>
  <c r="I2333" i="10" s="1"/>
  <c r="G2334" i="10"/>
  <c r="I2334" i="10" s="1"/>
  <c r="G2335" i="10"/>
  <c r="G2336" i="10"/>
  <c r="G2337" i="10"/>
  <c r="I2337" i="10" s="1"/>
  <c r="G2338" i="10"/>
  <c r="I2338" i="10" s="1"/>
  <c r="G2339" i="10"/>
  <c r="G2340" i="10"/>
  <c r="G2341" i="10"/>
  <c r="G2342" i="10"/>
  <c r="I2342" i="10" s="1"/>
  <c r="G2343" i="10"/>
  <c r="G2344" i="10"/>
  <c r="G2345" i="10"/>
  <c r="I2345" i="10" s="1"/>
  <c r="G2346" i="10"/>
  <c r="I2346" i="10" s="1"/>
  <c r="G2347" i="10"/>
  <c r="G2348" i="10"/>
  <c r="G2349" i="10"/>
  <c r="I2349" i="10" s="1"/>
  <c r="G2350" i="10"/>
  <c r="I2350" i="10" s="1"/>
  <c r="G2351" i="10"/>
  <c r="G2352" i="10"/>
  <c r="G2353" i="10"/>
  <c r="I2353" i="10" s="1"/>
  <c r="G2354" i="10"/>
  <c r="I2354" i="10" s="1"/>
  <c r="G2355" i="10"/>
  <c r="G2356" i="10"/>
  <c r="G2357" i="10"/>
  <c r="I2357" i="10" s="1"/>
  <c r="G2358" i="10"/>
  <c r="I2358" i="10" s="1"/>
  <c r="G2359" i="10"/>
  <c r="G2360" i="10"/>
  <c r="G2361" i="10"/>
  <c r="I2361" i="10" s="1"/>
  <c r="G2362" i="10"/>
  <c r="I2362" i="10" s="1"/>
  <c r="G2363" i="10"/>
  <c r="G2364" i="10"/>
  <c r="G2365" i="10"/>
  <c r="I2365" i="10" s="1"/>
  <c r="G2366" i="10"/>
  <c r="I2366" i="10" s="1"/>
  <c r="G2367" i="10"/>
  <c r="G2368" i="10"/>
  <c r="G2369" i="10"/>
  <c r="I2369" i="10" s="1"/>
  <c r="G2370" i="10"/>
  <c r="I2370" i="10" s="1"/>
  <c r="G2371" i="10"/>
  <c r="G2372" i="10"/>
  <c r="G2373" i="10"/>
  <c r="G2374" i="10"/>
  <c r="I2374" i="10" s="1"/>
  <c r="G2375" i="10"/>
  <c r="G2376" i="10"/>
  <c r="G2377" i="10"/>
  <c r="I2377" i="10" s="1"/>
  <c r="G2378" i="10"/>
  <c r="I2378" i="10" s="1"/>
  <c r="G2379" i="10"/>
  <c r="G2380" i="10"/>
  <c r="G2381" i="10"/>
  <c r="I2381" i="10" s="1"/>
  <c r="G2382" i="10"/>
  <c r="I2382" i="10" s="1"/>
  <c r="G2383" i="10"/>
  <c r="G2384" i="10"/>
  <c r="G2385" i="10"/>
  <c r="I2385" i="10" s="1"/>
  <c r="G2386" i="10"/>
  <c r="I2386" i="10" s="1"/>
  <c r="G2387" i="10"/>
  <c r="G2388" i="10"/>
  <c r="G2389" i="10"/>
  <c r="I2389" i="10" s="1"/>
  <c r="G2390" i="10"/>
  <c r="I2390" i="10" s="1"/>
  <c r="G2391" i="10"/>
  <c r="G2392" i="10"/>
  <c r="G2393" i="10"/>
  <c r="I2393" i="10" s="1"/>
  <c r="G2394" i="10"/>
  <c r="I2394" i="10" s="1"/>
  <c r="G2395" i="10"/>
  <c r="G2396" i="10"/>
  <c r="G2397" i="10"/>
  <c r="I2397" i="10" s="1"/>
  <c r="G2398" i="10"/>
  <c r="I2398" i="10" s="1"/>
  <c r="G2399" i="10"/>
  <c r="G2400" i="10"/>
  <c r="G2401" i="10"/>
  <c r="I2401" i="10" s="1"/>
  <c r="G2402" i="10"/>
  <c r="I2402" i="10" s="1"/>
  <c r="G2403" i="10"/>
  <c r="G2404" i="10"/>
  <c r="G2405" i="10"/>
  <c r="G2406" i="10"/>
  <c r="I2406" i="10" s="1"/>
  <c r="G2407" i="10"/>
  <c r="G2408" i="10"/>
  <c r="G2409" i="10"/>
  <c r="I2409" i="10" s="1"/>
  <c r="G2410" i="10"/>
  <c r="I2410" i="10" s="1"/>
  <c r="G2411" i="10"/>
  <c r="G2412" i="10"/>
  <c r="G2413" i="10"/>
  <c r="I2413" i="10" s="1"/>
  <c r="G2414" i="10"/>
  <c r="I2414" i="10" s="1"/>
  <c r="G2415" i="10"/>
  <c r="G2416" i="10"/>
  <c r="G2417" i="10"/>
  <c r="I2417" i="10" s="1"/>
  <c r="G2418" i="10"/>
  <c r="I2418" i="10" s="1"/>
  <c r="G2419" i="10"/>
  <c r="G2420" i="10"/>
  <c r="G2421" i="10"/>
  <c r="I2421" i="10" s="1"/>
  <c r="G2422" i="10"/>
  <c r="I2422" i="10" s="1"/>
  <c r="G2423" i="10"/>
  <c r="G2424" i="10"/>
  <c r="G2425" i="10"/>
  <c r="I2425" i="10" s="1"/>
  <c r="G2426" i="10"/>
  <c r="I2426" i="10" s="1"/>
  <c r="G2427" i="10"/>
  <c r="G2428" i="10"/>
  <c r="G2429" i="10"/>
  <c r="I2429" i="10" s="1"/>
  <c r="G2430" i="10"/>
  <c r="I2430" i="10" s="1"/>
  <c r="G2431" i="10"/>
  <c r="G2432" i="10"/>
  <c r="G2433" i="10"/>
  <c r="I2433" i="10" s="1"/>
  <c r="G2434" i="10"/>
  <c r="I2434" i="10" s="1"/>
  <c r="G2435" i="10"/>
  <c r="G2436" i="10"/>
  <c r="G2437" i="10"/>
  <c r="G2438" i="10"/>
  <c r="I2438" i="10" s="1"/>
  <c r="G2439" i="10"/>
  <c r="G2440" i="10"/>
  <c r="G2441" i="10"/>
  <c r="I2441" i="10" s="1"/>
  <c r="G2442" i="10"/>
  <c r="I2442" i="10" s="1"/>
  <c r="G2443" i="10"/>
  <c r="G2444" i="10"/>
  <c r="G2445" i="10"/>
  <c r="I2445" i="10" s="1"/>
  <c r="G2446" i="10"/>
  <c r="I2446" i="10" s="1"/>
  <c r="G2447" i="10"/>
  <c r="G2448" i="10"/>
  <c r="G2449" i="10"/>
  <c r="I2449" i="10" s="1"/>
  <c r="G2450" i="10"/>
  <c r="I2450" i="10" s="1"/>
  <c r="G2451" i="10"/>
  <c r="G2452" i="10"/>
  <c r="G2453" i="10"/>
  <c r="I2453" i="10" s="1"/>
  <c r="G2454" i="10"/>
  <c r="I2454" i="10" s="1"/>
  <c r="G2455" i="10"/>
  <c r="G2456" i="10"/>
  <c r="G2457" i="10"/>
  <c r="I2457" i="10" s="1"/>
  <c r="G2458" i="10"/>
  <c r="I2458" i="10" s="1"/>
  <c r="G2459" i="10"/>
  <c r="G2460" i="10"/>
  <c r="G2461" i="10"/>
  <c r="I2461" i="10" s="1"/>
  <c r="G2462" i="10"/>
  <c r="I2462" i="10" s="1"/>
  <c r="G2463" i="10"/>
  <c r="G2464" i="10"/>
  <c r="G2465" i="10"/>
  <c r="I2465" i="10" s="1"/>
  <c r="G2466" i="10"/>
  <c r="I2466" i="10" s="1"/>
  <c r="G2467" i="10"/>
  <c r="G2468" i="10"/>
  <c r="G2469" i="10"/>
  <c r="G2470" i="10"/>
  <c r="I2470" i="10" s="1"/>
  <c r="G2471" i="10"/>
  <c r="G2472" i="10"/>
  <c r="G2473" i="10"/>
  <c r="I2473" i="10" s="1"/>
  <c r="G2474" i="10"/>
  <c r="I2474" i="10" s="1"/>
  <c r="G2475" i="10"/>
  <c r="G2476" i="10"/>
  <c r="G2477" i="10"/>
  <c r="I2477" i="10" s="1"/>
  <c r="G2478" i="10"/>
  <c r="I2478" i="10" s="1"/>
  <c r="G2479" i="10"/>
  <c r="G2480" i="10"/>
  <c r="G2481" i="10"/>
  <c r="I2481" i="10" s="1"/>
  <c r="G2482" i="10"/>
  <c r="I2482" i="10" s="1"/>
  <c r="G2483" i="10"/>
  <c r="G2484" i="10"/>
  <c r="G2485" i="10"/>
  <c r="I2485" i="10" s="1"/>
  <c r="G2486" i="10"/>
  <c r="I2486" i="10" s="1"/>
  <c r="G2487" i="10"/>
  <c r="G2488" i="10"/>
  <c r="G2489" i="10"/>
  <c r="I2489" i="10" s="1"/>
  <c r="G2490" i="10"/>
  <c r="I2490" i="10" s="1"/>
  <c r="G2491" i="10"/>
  <c r="G2492" i="10"/>
  <c r="G2493" i="10"/>
  <c r="I2493" i="10" s="1"/>
  <c r="G2494" i="10"/>
  <c r="I2494" i="10" s="1"/>
  <c r="G2495" i="10"/>
  <c r="G2496" i="10"/>
  <c r="G2497" i="10"/>
  <c r="I2497" i="10" s="1"/>
  <c r="G2498" i="10"/>
  <c r="I2498" i="10" s="1"/>
  <c r="G2499" i="10"/>
  <c r="G2500" i="10"/>
  <c r="G2501" i="10"/>
  <c r="G2502" i="10"/>
  <c r="I2502" i="10" s="1"/>
  <c r="G2503" i="10"/>
  <c r="G2504" i="10"/>
  <c r="G2505" i="10"/>
  <c r="I2505" i="10" s="1"/>
  <c r="G2506" i="10"/>
  <c r="I2506" i="10" s="1"/>
  <c r="G2507" i="10"/>
  <c r="G2508" i="10"/>
  <c r="G2509" i="10"/>
  <c r="I2509" i="10" s="1"/>
  <c r="G2510" i="10"/>
  <c r="I2510" i="10" s="1"/>
  <c r="G2511" i="10"/>
  <c r="G2512" i="10"/>
  <c r="G2513" i="10"/>
  <c r="I2513" i="10" s="1"/>
  <c r="G2514" i="10"/>
  <c r="I2514" i="10" s="1"/>
  <c r="G2515" i="10"/>
  <c r="G2516" i="10"/>
  <c r="G2517" i="10"/>
  <c r="I2517" i="10" s="1"/>
  <c r="G2518" i="10"/>
  <c r="I2518" i="10" s="1"/>
  <c r="G2519" i="10"/>
  <c r="G2520" i="10"/>
  <c r="G2521" i="10"/>
  <c r="I2521" i="10" s="1"/>
  <c r="G2522" i="10"/>
  <c r="I2522" i="10" s="1"/>
  <c r="G2523" i="10"/>
  <c r="G2524" i="10"/>
  <c r="G2525" i="10"/>
  <c r="I2525" i="10" s="1"/>
  <c r="G2526" i="10"/>
  <c r="I2526" i="10" s="1"/>
  <c r="G2527" i="10"/>
  <c r="G2528" i="10"/>
  <c r="G2529" i="10"/>
  <c r="I2529" i="10" s="1"/>
  <c r="G2530" i="10"/>
  <c r="I2530" i="10" s="1"/>
  <c r="G2531" i="10"/>
  <c r="G2532" i="10"/>
  <c r="G2533" i="10"/>
  <c r="G2534" i="10"/>
  <c r="I2534" i="10" s="1"/>
  <c r="G2535" i="10"/>
  <c r="G2536" i="10"/>
  <c r="G2537" i="10"/>
  <c r="I2537" i="10" s="1"/>
  <c r="G2538" i="10"/>
  <c r="I2538" i="10" s="1"/>
  <c r="G2539" i="10"/>
  <c r="G2540" i="10"/>
  <c r="G2541" i="10"/>
  <c r="I2541" i="10" s="1"/>
  <c r="G2542" i="10"/>
  <c r="I2542" i="10" s="1"/>
  <c r="G2543" i="10"/>
  <c r="G2544" i="10"/>
  <c r="G2545" i="10"/>
  <c r="I2545" i="10" s="1"/>
  <c r="G2546" i="10"/>
  <c r="I2546" i="10" s="1"/>
  <c r="G2547" i="10"/>
  <c r="G2548" i="10"/>
  <c r="G2549" i="10"/>
  <c r="I2549" i="10" s="1"/>
  <c r="G2550" i="10"/>
  <c r="I2550" i="10" s="1"/>
  <c r="G2551" i="10"/>
  <c r="G2552" i="10"/>
  <c r="G2553" i="10"/>
  <c r="I2553" i="10" s="1"/>
  <c r="G2554" i="10"/>
  <c r="I2554" i="10" s="1"/>
  <c r="G2555" i="10"/>
  <c r="G2556" i="10"/>
  <c r="G2557" i="10"/>
  <c r="I2557" i="10" s="1"/>
  <c r="G2558" i="10"/>
  <c r="I2558" i="10" s="1"/>
  <c r="G2559" i="10"/>
  <c r="G2560" i="10"/>
  <c r="G2561" i="10"/>
  <c r="I2561" i="10" s="1"/>
  <c r="G2562" i="10"/>
  <c r="I2562" i="10" s="1"/>
  <c r="G2563" i="10"/>
  <c r="G2564" i="10"/>
  <c r="G2565" i="10"/>
  <c r="G2566" i="10"/>
  <c r="I2566" i="10" s="1"/>
  <c r="G2567" i="10"/>
  <c r="G2568" i="10"/>
  <c r="G2569" i="10"/>
  <c r="I2569" i="10" s="1"/>
  <c r="G2570" i="10"/>
  <c r="I2570" i="10" s="1"/>
  <c r="G2571" i="10"/>
  <c r="G2572" i="10"/>
  <c r="G2573" i="10"/>
  <c r="I2573" i="10" s="1"/>
  <c r="G2574" i="10"/>
  <c r="I2574" i="10" s="1"/>
  <c r="G2575" i="10"/>
  <c r="G2576" i="10"/>
  <c r="G2577" i="10"/>
  <c r="I2577" i="10" s="1"/>
  <c r="G2578" i="10"/>
  <c r="I2578" i="10" s="1"/>
  <c r="G2579" i="10"/>
  <c r="G2580" i="10"/>
  <c r="G2581" i="10"/>
  <c r="I2581" i="10" s="1"/>
  <c r="G2582" i="10"/>
  <c r="I2582" i="10" s="1"/>
  <c r="G2583" i="10"/>
  <c r="G2584" i="10"/>
  <c r="G2585" i="10"/>
  <c r="I2585" i="10" s="1"/>
  <c r="G2586" i="10"/>
  <c r="I2586" i="10" s="1"/>
  <c r="G2587" i="10"/>
  <c r="G2588" i="10"/>
  <c r="G2589" i="10"/>
  <c r="I2589" i="10" s="1"/>
  <c r="G2590" i="10"/>
  <c r="I2590" i="10" s="1"/>
  <c r="G2591" i="10"/>
  <c r="G2592" i="10"/>
  <c r="G2593" i="10"/>
  <c r="I2593" i="10" s="1"/>
  <c r="G2594" i="10"/>
  <c r="I2594" i="10" s="1"/>
  <c r="G2595" i="10"/>
  <c r="G2596" i="10"/>
  <c r="G2597" i="10"/>
  <c r="G2598" i="10"/>
  <c r="I2598" i="10" s="1"/>
  <c r="G2599" i="10"/>
  <c r="G2600" i="10"/>
  <c r="G2601" i="10"/>
  <c r="I2601" i="10" s="1"/>
  <c r="G2602" i="10"/>
  <c r="I2602" i="10" s="1"/>
  <c r="G2603" i="10"/>
  <c r="G2604" i="10"/>
  <c r="G2605" i="10"/>
  <c r="I2605" i="10" s="1"/>
  <c r="G2606" i="10"/>
  <c r="I2606" i="10" s="1"/>
  <c r="G2607" i="10"/>
  <c r="G2608" i="10"/>
  <c r="G2609" i="10"/>
  <c r="I2609" i="10" s="1"/>
  <c r="G2610" i="10"/>
  <c r="I2610" i="10" s="1"/>
  <c r="G2611" i="10"/>
  <c r="G2612" i="10"/>
  <c r="G2613" i="10"/>
  <c r="I2613" i="10" s="1"/>
  <c r="G2614" i="10"/>
  <c r="G2615" i="10"/>
  <c r="G2616" i="10"/>
  <c r="G2617" i="10"/>
  <c r="I2617" i="10" s="1"/>
  <c r="G2618" i="10"/>
  <c r="I2618" i="10" s="1"/>
  <c r="G2619" i="10"/>
  <c r="G2620" i="10"/>
  <c r="G2621" i="10"/>
  <c r="I2621" i="10" s="1"/>
  <c r="G2622" i="10"/>
  <c r="I2622" i="10" s="1"/>
  <c r="G2623" i="10"/>
  <c r="G2624" i="10"/>
  <c r="G2625" i="10"/>
  <c r="I2625" i="10" s="1"/>
  <c r="G2626" i="10"/>
  <c r="I2626" i="10" s="1"/>
  <c r="G2627" i="10"/>
  <c r="G2628" i="10"/>
  <c r="G2629" i="10"/>
  <c r="I2629" i="10" s="1"/>
  <c r="G2630" i="10"/>
  <c r="G2631" i="10"/>
  <c r="G2632" i="10"/>
  <c r="G2633" i="10"/>
  <c r="I2633" i="10" s="1"/>
  <c r="G2634" i="10"/>
  <c r="I2634" i="10" s="1"/>
  <c r="G2635" i="10"/>
  <c r="G2636" i="10"/>
  <c r="G2637" i="10"/>
  <c r="I2637" i="10" s="1"/>
  <c r="G2638" i="10"/>
  <c r="I2638" i="10" s="1"/>
  <c r="G2639" i="10"/>
  <c r="G2640" i="10"/>
  <c r="G2641" i="10"/>
  <c r="I2641" i="10" s="1"/>
  <c r="G2642" i="10"/>
  <c r="I2642" i="10" s="1"/>
  <c r="G2643" i="10"/>
  <c r="G2644" i="10"/>
  <c r="G2645" i="10"/>
  <c r="I2645" i="10" s="1"/>
  <c r="G2646" i="10"/>
  <c r="G2647" i="10"/>
  <c r="G2648" i="10"/>
  <c r="G2649" i="10"/>
  <c r="I2649" i="10" s="1"/>
  <c r="G2650" i="10"/>
  <c r="I2650" i="10" s="1"/>
  <c r="G2651" i="10"/>
  <c r="G2652" i="10"/>
  <c r="G2653" i="10"/>
  <c r="I2653" i="10" s="1"/>
  <c r="G2654" i="10"/>
  <c r="I2654" i="10" s="1"/>
  <c r="G2655" i="10"/>
  <c r="G2656" i="10"/>
  <c r="G2657" i="10"/>
  <c r="I2657" i="10" s="1"/>
  <c r="G2658" i="10"/>
  <c r="I2658" i="10" s="1"/>
  <c r="G2659" i="10"/>
  <c r="G2660" i="10"/>
  <c r="G2661" i="10"/>
  <c r="I2661" i="10" s="1"/>
  <c r="G2662" i="10"/>
  <c r="G2663" i="10"/>
  <c r="G2664" i="10"/>
  <c r="G2665" i="10"/>
  <c r="I2665" i="10" s="1"/>
  <c r="G2666" i="10"/>
  <c r="I2666" i="10" s="1"/>
  <c r="G2667" i="10"/>
  <c r="G2668" i="10"/>
  <c r="G2669" i="10"/>
  <c r="I2669" i="10" s="1"/>
  <c r="G2670" i="10"/>
  <c r="I2670" i="10" s="1"/>
  <c r="G2671" i="10"/>
  <c r="G2672" i="10"/>
  <c r="G2673" i="10"/>
  <c r="I2673" i="10" s="1"/>
  <c r="G2674" i="10"/>
  <c r="I2674" i="10" s="1"/>
  <c r="G2675" i="10"/>
  <c r="G2676" i="10"/>
  <c r="G2677" i="10"/>
  <c r="I2677" i="10" s="1"/>
  <c r="G2678" i="10"/>
  <c r="G2679" i="10"/>
  <c r="G2680" i="10"/>
  <c r="G2681" i="10"/>
  <c r="I2681" i="10" s="1"/>
  <c r="G2682" i="10"/>
  <c r="I2682" i="10" s="1"/>
  <c r="G2683" i="10"/>
  <c r="G2684" i="10"/>
  <c r="G2685" i="10"/>
  <c r="I2685" i="10" s="1"/>
  <c r="G2686" i="10"/>
  <c r="I2686" i="10" s="1"/>
  <c r="G2687" i="10"/>
  <c r="G2688" i="10"/>
  <c r="G2689" i="10"/>
  <c r="I2689" i="10" s="1"/>
  <c r="G2690" i="10"/>
  <c r="I2690" i="10" s="1"/>
  <c r="G2691" i="10"/>
  <c r="G2692" i="10"/>
  <c r="G2693" i="10"/>
  <c r="I2693" i="10" s="1"/>
  <c r="G2694" i="10"/>
  <c r="G2695" i="10"/>
  <c r="G2696" i="10"/>
  <c r="G2697" i="10"/>
  <c r="I2697" i="10" s="1"/>
  <c r="G2698" i="10"/>
  <c r="I2698" i="10" s="1"/>
  <c r="G2699" i="10"/>
  <c r="G2700" i="10"/>
  <c r="G2701" i="10"/>
  <c r="I2701" i="10" s="1"/>
  <c r="G2702" i="10"/>
  <c r="I2702" i="10" s="1"/>
  <c r="G2703" i="10"/>
  <c r="G2704" i="10"/>
  <c r="G2705" i="10"/>
  <c r="I2705" i="10" s="1"/>
  <c r="G2706" i="10"/>
  <c r="I2706" i="10" s="1"/>
  <c r="G2707" i="10"/>
  <c r="G2708" i="10"/>
  <c r="G2709" i="10"/>
  <c r="I2709" i="10" s="1"/>
  <c r="G2710" i="10"/>
  <c r="G2711" i="10"/>
  <c r="G2712" i="10"/>
  <c r="G2713" i="10"/>
  <c r="I2713" i="10" s="1"/>
  <c r="G2714" i="10"/>
  <c r="I2714" i="10" s="1"/>
  <c r="G2715" i="10"/>
  <c r="G2716" i="10"/>
  <c r="G2717" i="10"/>
  <c r="I2717" i="10" s="1"/>
  <c r="G2718" i="10"/>
  <c r="I2718" i="10" s="1"/>
  <c r="G2719" i="10"/>
  <c r="G2720" i="10"/>
  <c r="G2721" i="10"/>
  <c r="I2721" i="10" s="1"/>
  <c r="G2722" i="10"/>
  <c r="I2722" i="10" s="1"/>
  <c r="G2723" i="10"/>
  <c r="G2724" i="10"/>
  <c r="G2725" i="10"/>
  <c r="I2725" i="10" s="1"/>
  <c r="G2726" i="10"/>
  <c r="G2727" i="10"/>
  <c r="G2728" i="10"/>
  <c r="G2729" i="10"/>
  <c r="I2729" i="10" s="1"/>
  <c r="G2730" i="10"/>
  <c r="I2730" i="10" s="1"/>
  <c r="G2731" i="10"/>
  <c r="G2732" i="10"/>
  <c r="G2733" i="10"/>
  <c r="I2733" i="10" s="1"/>
  <c r="G2734" i="10"/>
  <c r="I2734" i="10" s="1"/>
  <c r="G2735" i="10"/>
  <c r="G2736" i="10"/>
  <c r="G2737" i="10"/>
  <c r="I2737" i="10" s="1"/>
  <c r="G2738" i="10"/>
  <c r="I2738" i="10" s="1"/>
  <c r="G2739" i="10"/>
  <c r="G2740" i="10"/>
  <c r="G2741" i="10"/>
  <c r="I2741" i="10" s="1"/>
  <c r="G2742" i="10"/>
  <c r="G2743" i="10"/>
  <c r="G2744" i="10"/>
  <c r="G2745" i="10"/>
  <c r="I2745" i="10" s="1"/>
  <c r="G2746" i="10"/>
  <c r="I2746" i="10" s="1"/>
  <c r="G2747" i="10"/>
  <c r="G2748" i="10"/>
  <c r="G2749" i="10"/>
  <c r="I2749" i="10" s="1"/>
  <c r="G2750" i="10"/>
  <c r="I2750" i="10" s="1"/>
  <c r="G2751" i="10"/>
  <c r="G2752" i="10"/>
  <c r="G2753" i="10"/>
  <c r="I2753" i="10" s="1"/>
  <c r="G2754" i="10"/>
  <c r="I2754" i="10" s="1"/>
  <c r="G2755" i="10"/>
  <c r="G2756" i="10"/>
  <c r="G2757" i="10"/>
  <c r="I2757" i="10" s="1"/>
  <c r="G2758" i="10"/>
  <c r="G2759" i="10"/>
  <c r="G2760" i="10"/>
  <c r="G2761" i="10"/>
  <c r="I2761" i="10" s="1"/>
  <c r="G2762" i="10"/>
  <c r="I2762" i="10" s="1"/>
  <c r="G2763" i="10"/>
  <c r="G2764" i="10"/>
  <c r="G2765" i="10"/>
  <c r="I2765" i="10" s="1"/>
  <c r="G2766" i="10"/>
  <c r="I2766" i="10" s="1"/>
  <c r="G2767" i="10"/>
  <c r="G2768" i="10"/>
  <c r="G2769" i="10"/>
  <c r="I2769" i="10" s="1"/>
  <c r="G2770" i="10"/>
  <c r="I2770" i="10" s="1"/>
  <c r="G2771" i="10"/>
  <c r="G2772" i="10"/>
  <c r="G2773" i="10"/>
  <c r="I2773" i="10" s="1"/>
  <c r="G2774" i="10"/>
  <c r="G2775" i="10"/>
  <c r="G2776" i="10"/>
  <c r="G2777" i="10"/>
  <c r="I2777" i="10" s="1"/>
  <c r="G2778" i="10"/>
  <c r="I2778" i="10" s="1"/>
  <c r="G2779" i="10"/>
  <c r="G2780" i="10"/>
  <c r="G2781" i="10"/>
  <c r="I2781" i="10" s="1"/>
  <c r="G2782" i="10"/>
  <c r="I2782" i="10" s="1"/>
  <c r="G2783" i="10"/>
  <c r="G2784" i="10"/>
  <c r="G2785" i="10"/>
  <c r="I2785" i="10" s="1"/>
  <c r="G2786" i="10"/>
  <c r="I2786" i="10" s="1"/>
  <c r="G2787" i="10"/>
  <c r="G2788" i="10"/>
  <c r="G2789" i="10"/>
  <c r="I2789" i="10" s="1"/>
  <c r="G2790" i="10"/>
  <c r="G2791" i="10"/>
  <c r="G2792" i="10"/>
  <c r="G2793" i="10"/>
  <c r="I2793" i="10" s="1"/>
  <c r="G2794" i="10"/>
  <c r="I2794" i="10" s="1"/>
  <c r="G2795" i="10"/>
  <c r="G2796" i="10"/>
  <c r="G2797" i="10"/>
  <c r="I2797" i="10" s="1"/>
  <c r="G2798" i="10"/>
  <c r="I2798" i="10" s="1"/>
  <c r="G2799" i="10"/>
  <c r="G2800" i="10"/>
  <c r="G2801" i="10"/>
  <c r="I2801" i="10" s="1"/>
  <c r="G2802" i="10"/>
  <c r="I2802" i="10" s="1"/>
  <c r="G2803" i="10"/>
  <c r="G2804" i="10"/>
  <c r="G2805" i="10"/>
  <c r="I2805" i="10" s="1"/>
  <c r="G2806" i="10"/>
  <c r="G2807" i="10"/>
  <c r="G2808" i="10"/>
  <c r="G2809" i="10"/>
  <c r="I2809" i="10" s="1"/>
  <c r="G2810" i="10"/>
  <c r="I2810" i="10" s="1"/>
  <c r="G2811" i="10"/>
  <c r="G2812" i="10"/>
  <c r="G2813" i="10"/>
  <c r="I2813" i="10" s="1"/>
  <c r="G2814" i="10"/>
  <c r="I2814" i="10" s="1"/>
  <c r="G2815" i="10"/>
  <c r="G2816" i="10"/>
  <c r="G2817" i="10"/>
  <c r="I2817" i="10" s="1"/>
  <c r="G2818" i="10"/>
  <c r="I2818" i="10" s="1"/>
  <c r="G2819" i="10"/>
  <c r="G2820" i="10"/>
  <c r="G2821" i="10"/>
  <c r="I2821" i="10" s="1"/>
  <c r="G2822" i="10"/>
  <c r="G2823" i="10"/>
  <c r="G2824" i="10"/>
  <c r="G2825" i="10"/>
  <c r="I2825" i="10" s="1"/>
  <c r="G2826" i="10"/>
  <c r="I2826" i="10" s="1"/>
  <c r="G2827" i="10"/>
  <c r="G2828" i="10"/>
  <c r="G2829" i="10"/>
  <c r="I2829" i="10" s="1"/>
  <c r="G2830" i="10"/>
  <c r="I2830" i="10" s="1"/>
  <c r="G2831" i="10"/>
  <c r="G2832" i="10"/>
  <c r="G2833" i="10"/>
  <c r="I2833" i="10" s="1"/>
  <c r="G2834" i="10"/>
  <c r="I2834" i="10" s="1"/>
  <c r="G2835" i="10"/>
  <c r="G2836" i="10"/>
  <c r="G2837" i="10"/>
  <c r="I2837" i="10" s="1"/>
  <c r="G2838" i="10"/>
  <c r="G2839" i="10"/>
  <c r="G2840" i="10"/>
  <c r="G2841" i="10"/>
  <c r="I2841" i="10" s="1"/>
  <c r="G2842" i="10"/>
  <c r="I2842" i="10" s="1"/>
  <c r="G2843" i="10"/>
  <c r="G2844" i="10"/>
  <c r="G2845" i="10"/>
  <c r="I2845" i="10" s="1"/>
  <c r="G2846" i="10"/>
  <c r="I2846" i="10" s="1"/>
  <c r="G2847" i="10"/>
  <c r="G2848" i="10"/>
  <c r="G2849" i="10"/>
  <c r="I2849" i="10" s="1"/>
  <c r="G2850" i="10"/>
  <c r="I2850" i="10" s="1"/>
  <c r="G2851" i="10"/>
  <c r="G2852" i="10"/>
  <c r="G2853" i="10"/>
  <c r="I2853" i="10" s="1"/>
  <c r="G2854" i="10"/>
  <c r="G2855" i="10"/>
  <c r="G2856" i="10"/>
  <c r="G2857" i="10"/>
  <c r="I2857" i="10" s="1"/>
  <c r="G2858" i="10"/>
  <c r="I2858" i="10" s="1"/>
  <c r="G2859" i="10"/>
  <c r="G2860" i="10"/>
  <c r="G2861" i="10"/>
  <c r="I2861" i="10" s="1"/>
  <c r="G2862" i="10"/>
  <c r="I2862" i="10" s="1"/>
  <c r="G2863" i="10"/>
  <c r="G2864" i="10"/>
  <c r="G2865" i="10"/>
  <c r="I2865" i="10" s="1"/>
  <c r="G2866" i="10"/>
  <c r="I2866" i="10" s="1"/>
  <c r="G2867" i="10"/>
  <c r="G2868" i="10"/>
  <c r="G2869" i="10"/>
  <c r="I2869" i="10" s="1"/>
  <c r="G2870" i="10"/>
  <c r="G2871" i="10"/>
  <c r="G2872" i="10"/>
  <c r="G2873" i="10"/>
  <c r="I2873" i="10" s="1"/>
  <c r="G2874" i="10"/>
  <c r="I2874" i="10" s="1"/>
  <c r="G2875" i="10"/>
  <c r="G2876" i="10"/>
  <c r="G2877" i="10"/>
  <c r="I2877" i="10" s="1"/>
  <c r="G2878" i="10"/>
  <c r="I2878" i="10" s="1"/>
  <c r="G2879" i="10"/>
  <c r="G2880" i="10"/>
  <c r="G2881" i="10"/>
  <c r="I2881" i="10" s="1"/>
  <c r="G2882" i="10"/>
  <c r="I2882" i="10" s="1"/>
  <c r="G2883" i="10"/>
  <c r="G2884" i="10"/>
  <c r="G2885" i="10"/>
  <c r="I2885" i="10" s="1"/>
  <c r="G2886" i="10"/>
  <c r="G2887" i="10"/>
  <c r="G2888" i="10"/>
  <c r="G2889" i="10"/>
  <c r="I2889" i="10" s="1"/>
  <c r="G2890" i="10"/>
  <c r="I2890" i="10" s="1"/>
  <c r="G2891" i="10"/>
  <c r="G2892" i="10"/>
  <c r="G2893" i="10"/>
  <c r="I2893" i="10" s="1"/>
  <c r="G2894" i="10"/>
  <c r="I2894" i="10" s="1"/>
  <c r="G2895" i="10"/>
  <c r="G2896" i="10"/>
  <c r="G2897" i="10"/>
  <c r="I2897" i="10" s="1"/>
  <c r="G2898" i="10"/>
  <c r="I2898" i="10" s="1"/>
  <c r="G2899" i="10"/>
  <c r="G2900" i="10"/>
  <c r="G2901" i="10"/>
  <c r="G2902" i="10"/>
  <c r="G2903" i="10"/>
  <c r="G2904" i="10"/>
  <c r="G2905" i="10"/>
  <c r="I2905" i="10" s="1"/>
  <c r="G2906" i="10"/>
  <c r="G2907" i="10"/>
  <c r="G2908" i="10"/>
  <c r="G2909" i="10"/>
  <c r="I2909" i="10" s="1"/>
  <c r="G2910" i="10"/>
  <c r="I2910" i="10" s="1"/>
  <c r="G2911" i="10"/>
  <c r="G2912" i="10"/>
  <c r="G2913" i="10"/>
  <c r="I2913" i="10" s="1"/>
  <c r="G2914" i="10"/>
  <c r="I2914" i="10" s="1"/>
  <c r="G2915" i="10"/>
  <c r="G2916" i="10"/>
  <c r="G2917" i="10"/>
  <c r="G2918" i="10"/>
  <c r="G2919" i="10"/>
  <c r="G2920" i="10"/>
  <c r="G2921" i="10"/>
  <c r="I2921" i="10" s="1"/>
  <c r="G2922" i="10"/>
  <c r="G2923" i="10"/>
  <c r="G2924" i="10"/>
  <c r="G2925" i="10"/>
  <c r="I2925" i="10" s="1"/>
  <c r="G2926" i="10"/>
  <c r="I2926" i="10" s="1"/>
  <c r="G2927" i="10"/>
  <c r="G2928" i="10"/>
  <c r="G2929" i="10"/>
  <c r="I2929" i="10" s="1"/>
  <c r="G2930" i="10"/>
  <c r="I2930" i="10" s="1"/>
  <c r="G2931" i="10"/>
  <c r="G2932" i="10"/>
  <c r="G2933" i="10"/>
  <c r="G2934" i="10"/>
  <c r="G2935" i="10"/>
  <c r="G2936" i="10"/>
  <c r="G2937" i="10"/>
  <c r="I2937" i="10" s="1"/>
  <c r="G2938" i="10"/>
  <c r="G2939" i="10"/>
  <c r="G2940" i="10"/>
  <c r="G2941" i="10"/>
  <c r="I2941" i="10" s="1"/>
  <c r="G2942" i="10"/>
  <c r="I2942" i="10" s="1"/>
  <c r="G2943" i="10"/>
  <c r="G2944" i="10"/>
  <c r="G2945" i="10"/>
  <c r="I2945" i="10" s="1"/>
  <c r="G2946" i="10"/>
  <c r="I2946" i="10" s="1"/>
  <c r="G2947" i="10"/>
  <c r="G2948" i="10"/>
  <c r="G2949" i="10"/>
  <c r="G2950" i="10"/>
  <c r="G2951" i="10"/>
  <c r="G2952" i="10"/>
  <c r="G2953" i="10"/>
  <c r="I2953" i="10" s="1"/>
  <c r="G2954" i="10"/>
  <c r="G2955" i="10"/>
  <c r="G2956" i="10"/>
  <c r="G2957" i="10"/>
  <c r="I2957" i="10" s="1"/>
  <c r="G2958" i="10"/>
  <c r="I2958" i="10" s="1"/>
  <c r="G2959" i="10"/>
  <c r="G2960" i="10"/>
  <c r="G2961" i="10"/>
  <c r="I2961" i="10" s="1"/>
  <c r="G2962" i="10"/>
  <c r="I2962" i="10" s="1"/>
  <c r="G2963" i="10"/>
  <c r="G2964" i="10"/>
  <c r="G2965" i="10"/>
  <c r="G2966" i="10"/>
  <c r="G2967" i="10"/>
  <c r="G2968" i="10"/>
  <c r="G2969" i="10"/>
  <c r="I2969" i="10" s="1"/>
  <c r="G2970" i="10"/>
  <c r="G2971" i="10"/>
  <c r="G2972" i="10"/>
  <c r="G2973" i="10"/>
  <c r="I2973" i="10" s="1"/>
  <c r="G2974" i="10"/>
  <c r="I2974" i="10" s="1"/>
  <c r="G2975" i="10"/>
  <c r="G2976" i="10"/>
  <c r="G2977" i="10"/>
  <c r="I2977" i="10" s="1"/>
  <c r="G2978" i="10"/>
  <c r="I2978" i="10" s="1"/>
  <c r="G2979" i="10"/>
  <c r="G2980" i="10"/>
  <c r="G2981" i="10"/>
  <c r="G2982" i="10"/>
  <c r="G2983" i="10"/>
  <c r="G2984" i="10"/>
  <c r="G2985" i="10"/>
  <c r="I2985" i="10" s="1"/>
  <c r="G2986" i="10"/>
  <c r="G2987" i="10"/>
  <c r="G2988" i="10"/>
  <c r="G2989" i="10"/>
  <c r="I2989" i="10" s="1"/>
  <c r="G2990" i="10"/>
  <c r="I2990" i="10" s="1"/>
  <c r="G2991" i="10"/>
  <c r="G2992" i="10"/>
  <c r="G2993" i="10"/>
  <c r="I2993" i="10" s="1"/>
  <c r="G2994" i="10"/>
  <c r="I2994" i="10" s="1"/>
  <c r="G2995" i="10"/>
  <c r="G2996" i="10"/>
  <c r="G2997" i="10"/>
  <c r="G2998" i="10"/>
  <c r="G2999" i="10"/>
  <c r="G3000" i="10"/>
  <c r="G3001" i="10"/>
  <c r="I3001" i="10" s="1"/>
  <c r="G3002" i="10"/>
  <c r="G3003" i="10"/>
  <c r="G3004" i="10"/>
  <c r="G3005" i="10"/>
  <c r="I3005" i="10" s="1"/>
  <c r="G3006" i="10"/>
  <c r="I3006" i="10" s="1"/>
  <c r="G3007" i="10"/>
  <c r="G3008" i="10"/>
  <c r="G3009" i="10"/>
  <c r="I3009" i="10" s="1"/>
  <c r="G3010" i="10"/>
  <c r="I3010" i="10" s="1"/>
  <c r="G3011" i="10"/>
  <c r="G3012" i="10"/>
  <c r="G3013" i="10"/>
  <c r="G3014" i="10"/>
  <c r="G3015" i="10"/>
  <c r="G3016" i="10"/>
  <c r="G3017" i="10"/>
  <c r="I3017" i="10" s="1"/>
  <c r="G3018" i="10"/>
  <c r="G3019" i="10"/>
  <c r="G3020" i="10"/>
  <c r="G3021" i="10"/>
  <c r="I3021" i="10" s="1"/>
  <c r="G3022" i="10"/>
  <c r="I3022" i="10" s="1"/>
  <c r="G3023" i="10"/>
  <c r="G3024" i="10"/>
  <c r="G3025" i="10"/>
  <c r="I3025" i="10" s="1"/>
  <c r="G3026" i="10"/>
  <c r="I3026" i="10" s="1"/>
  <c r="G3027" i="10"/>
  <c r="G3028" i="10"/>
  <c r="G3029" i="10"/>
  <c r="G3030" i="10"/>
  <c r="G3031" i="10"/>
  <c r="G3032" i="10"/>
  <c r="G3033" i="10"/>
  <c r="I3033" i="10" s="1"/>
  <c r="G3034" i="10"/>
  <c r="G3035" i="10"/>
  <c r="G3036" i="10"/>
  <c r="G3037" i="10"/>
  <c r="I3037" i="10" s="1"/>
  <c r="G3038" i="10"/>
  <c r="I3038" i="10" s="1"/>
  <c r="G3039" i="10"/>
  <c r="G3040" i="10"/>
  <c r="G3041" i="10"/>
  <c r="I3041" i="10" s="1"/>
  <c r="G3042" i="10"/>
  <c r="I3042" i="10" s="1"/>
  <c r="G3043" i="10"/>
  <c r="G3044" i="10"/>
  <c r="G3045" i="10"/>
  <c r="G3046" i="10"/>
  <c r="G3047" i="10"/>
  <c r="G3048" i="10"/>
  <c r="G3049" i="10"/>
  <c r="I3049" i="10" s="1"/>
  <c r="G3050" i="10"/>
  <c r="G3051" i="10"/>
  <c r="G3052" i="10"/>
  <c r="G3053" i="10"/>
  <c r="I3053" i="10" s="1"/>
  <c r="G3054" i="10"/>
  <c r="I3054" i="10" s="1"/>
  <c r="G3055" i="10"/>
  <c r="G3056" i="10"/>
  <c r="G3057" i="10"/>
  <c r="I3057" i="10" s="1"/>
  <c r="G3058" i="10"/>
  <c r="I3058" i="10" s="1"/>
  <c r="G3059" i="10"/>
  <c r="G3060" i="10"/>
  <c r="G3061" i="10"/>
  <c r="G3062" i="10"/>
  <c r="G3063" i="10"/>
  <c r="G3064" i="10"/>
  <c r="G3065" i="10"/>
  <c r="I3065" i="10" s="1"/>
  <c r="G3066" i="10"/>
  <c r="G3067" i="10"/>
  <c r="G3068" i="10"/>
  <c r="G3069" i="10"/>
  <c r="I3069" i="10" s="1"/>
  <c r="G3070" i="10"/>
  <c r="I3070" i="10" s="1"/>
  <c r="G3071" i="10"/>
  <c r="G3072" i="10"/>
  <c r="G3073" i="10"/>
  <c r="I3073" i="10" s="1"/>
  <c r="G3074" i="10"/>
  <c r="I3074" i="10" s="1"/>
  <c r="G3075" i="10"/>
  <c r="G3076" i="10"/>
  <c r="G3077" i="10"/>
  <c r="G3078" i="10"/>
  <c r="G3079" i="10"/>
  <c r="G3080" i="10"/>
  <c r="G3081" i="10"/>
  <c r="I3081" i="10" s="1"/>
  <c r="G3082" i="10"/>
  <c r="G3083" i="10"/>
  <c r="G3084" i="10"/>
  <c r="G3085" i="10"/>
  <c r="I3085" i="10" s="1"/>
  <c r="G3086" i="10"/>
  <c r="I3086" i="10" s="1"/>
  <c r="G3087" i="10"/>
  <c r="G3088" i="10"/>
  <c r="G3089" i="10"/>
  <c r="I3089" i="10" s="1"/>
  <c r="G3090" i="10"/>
  <c r="I3090" i="10" s="1"/>
  <c r="G3091" i="10"/>
  <c r="G3092" i="10"/>
  <c r="G3093" i="10"/>
  <c r="G3094" i="10"/>
  <c r="G3095" i="10"/>
  <c r="G3096" i="10"/>
  <c r="G3097" i="10"/>
  <c r="I3097" i="10" s="1"/>
  <c r="G3098" i="10"/>
  <c r="G3099" i="10"/>
  <c r="G3100" i="10"/>
  <c r="G3101" i="10"/>
  <c r="I3101" i="10" s="1"/>
  <c r="G3102" i="10"/>
  <c r="I3102" i="10" s="1"/>
  <c r="G3103" i="10"/>
  <c r="G3104" i="10"/>
  <c r="G3105" i="10"/>
  <c r="I3105" i="10" s="1"/>
  <c r="G3106" i="10"/>
  <c r="I3106" i="10" s="1"/>
  <c r="G3107" i="10"/>
  <c r="G3108" i="10"/>
  <c r="G3109" i="10"/>
  <c r="G3110" i="10"/>
  <c r="G3111" i="10"/>
  <c r="G3112" i="10"/>
  <c r="G3113" i="10"/>
  <c r="I3113" i="10" s="1"/>
  <c r="G3114" i="10"/>
  <c r="G3115" i="10"/>
  <c r="G3116" i="10"/>
  <c r="G3117" i="10"/>
  <c r="I3117" i="10" s="1"/>
  <c r="G3118" i="10"/>
  <c r="I3118" i="10" s="1"/>
  <c r="G3119" i="10"/>
  <c r="G3120" i="10"/>
  <c r="G3121" i="10"/>
  <c r="I3121" i="10" s="1"/>
  <c r="G3122" i="10"/>
  <c r="I3122" i="10" s="1"/>
  <c r="G3123" i="10"/>
  <c r="G3124" i="10"/>
  <c r="G3125" i="10"/>
  <c r="G3126" i="10"/>
  <c r="G3127" i="10"/>
  <c r="G3128" i="10"/>
  <c r="G3129" i="10"/>
  <c r="I3129" i="10" s="1"/>
  <c r="G3130" i="10"/>
  <c r="G3131" i="10"/>
  <c r="G3132" i="10"/>
  <c r="G3133" i="10"/>
  <c r="I3133" i="10" s="1"/>
  <c r="G3134" i="10"/>
  <c r="I3134" i="10" s="1"/>
  <c r="G3135" i="10"/>
  <c r="G3136" i="10"/>
  <c r="G3137" i="10"/>
  <c r="I3137" i="10" s="1"/>
  <c r="G3138" i="10"/>
  <c r="I3138" i="10" s="1"/>
  <c r="G3139" i="10"/>
  <c r="G3140" i="10"/>
  <c r="G3141" i="10"/>
  <c r="G3142" i="10"/>
  <c r="G3143" i="10"/>
  <c r="G3144" i="10"/>
  <c r="G3145" i="10"/>
  <c r="I3145" i="10" s="1"/>
  <c r="G3146" i="10"/>
  <c r="G3147" i="10"/>
  <c r="G3148" i="10"/>
  <c r="G3149" i="10"/>
  <c r="I3149" i="10" s="1"/>
  <c r="G3150" i="10"/>
  <c r="I3150" i="10" s="1"/>
  <c r="G3151" i="10"/>
  <c r="G3152" i="10"/>
  <c r="G3153" i="10"/>
  <c r="I3153" i="10" s="1"/>
  <c r="G3154" i="10"/>
  <c r="I3154" i="10" s="1"/>
  <c r="G3155" i="10"/>
  <c r="G3156" i="10"/>
  <c r="G3157" i="10"/>
  <c r="G3158" i="10"/>
  <c r="G3159" i="10"/>
  <c r="G3160" i="10"/>
  <c r="G3161" i="10"/>
  <c r="I3161" i="10" s="1"/>
  <c r="G3162" i="10"/>
  <c r="G3163" i="10"/>
  <c r="G3164" i="10"/>
  <c r="G3165" i="10"/>
  <c r="I3165" i="10" s="1"/>
  <c r="G3166" i="10"/>
  <c r="I3166" i="10" s="1"/>
  <c r="G3167" i="10"/>
  <c r="G3168" i="10"/>
  <c r="G3169" i="10"/>
  <c r="I3169" i="10" s="1"/>
  <c r="G3170" i="10"/>
  <c r="I3170" i="10" s="1"/>
  <c r="G3171" i="10"/>
  <c r="G3172" i="10"/>
  <c r="G3173" i="10"/>
  <c r="G3174" i="10"/>
  <c r="G3175" i="10"/>
  <c r="G3176" i="10"/>
  <c r="G3177" i="10"/>
  <c r="I3177" i="10" s="1"/>
  <c r="G3178" i="10"/>
  <c r="G3179" i="10"/>
  <c r="G3180" i="10"/>
  <c r="G3181" i="10"/>
  <c r="I3181" i="10" s="1"/>
  <c r="G3182" i="10"/>
  <c r="I3182" i="10" s="1"/>
  <c r="G3183" i="10"/>
  <c r="G3184" i="10"/>
  <c r="G3185" i="10"/>
  <c r="I3185" i="10" s="1"/>
  <c r="G3186" i="10"/>
  <c r="I3186" i="10" s="1"/>
  <c r="G3187" i="10"/>
  <c r="G3188" i="10"/>
  <c r="G3189" i="10"/>
  <c r="G3190" i="10"/>
  <c r="G3191" i="10"/>
  <c r="G3192" i="10"/>
  <c r="G3193" i="10"/>
  <c r="I3193" i="10" s="1"/>
  <c r="G3194" i="10"/>
  <c r="G3195" i="10"/>
  <c r="G3196" i="10"/>
  <c r="G3197" i="10"/>
  <c r="I3197" i="10" s="1"/>
  <c r="G3198" i="10"/>
  <c r="I3198" i="10" s="1"/>
  <c r="G3199" i="10"/>
  <c r="G3200" i="10"/>
  <c r="G3201" i="10"/>
  <c r="I3201" i="10" s="1"/>
  <c r="G3202" i="10"/>
  <c r="I3202" i="10" s="1"/>
  <c r="G3203" i="10"/>
  <c r="G3204" i="10"/>
  <c r="G3205" i="10"/>
  <c r="G3206" i="10"/>
  <c r="G3207" i="10"/>
  <c r="G3208" i="10"/>
  <c r="G3209" i="10"/>
  <c r="I3209" i="10" s="1"/>
  <c r="G3210" i="10"/>
  <c r="G3211" i="10"/>
  <c r="G3212" i="10"/>
  <c r="G3213" i="10"/>
  <c r="I3213" i="10" s="1"/>
  <c r="G3214" i="10"/>
  <c r="I3214" i="10" s="1"/>
  <c r="G3215" i="10"/>
  <c r="G3216" i="10"/>
  <c r="G3217" i="10"/>
  <c r="I3217" i="10" s="1"/>
  <c r="G3218" i="10"/>
  <c r="I3218" i="10" s="1"/>
  <c r="G3219" i="10"/>
  <c r="G3220" i="10"/>
  <c r="G3221" i="10"/>
  <c r="G3222" i="10"/>
  <c r="G3223" i="10"/>
  <c r="G3224" i="10"/>
  <c r="G3225" i="10"/>
  <c r="I3225" i="10" s="1"/>
  <c r="G3226" i="10"/>
  <c r="G3227" i="10"/>
  <c r="G3228" i="10"/>
  <c r="G3229" i="10"/>
  <c r="I3229" i="10" s="1"/>
  <c r="G3230" i="10"/>
  <c r="I3230" i="10" s="1"/>
  <c r="G3231" i="10"/>
  <c r="G3232" i="10"/>
  <c r="G3233" i="10"/>
  <c r="I3233" i="10" s="1"/>
  <c r="G3234" i="10"/>
  <c r="I3234" i="10" s="1"/>
  <c r="G3235" i="10"/>
  <c r="G3236" i="10"/>
  <c r="G3237" i="10"/>
  <c r="G3238" i="10"/>
  <c r="G3239" i="10"/>
  <c r="G3240" i="10"/>
  <c r="G3241" i="10"/>
  <c r="I3241" i="10" s="1"/>
  <c r="G3242" i="10"/>
  <c r="G3243" i="10"/>
  <c r="G3244" i="10"/>
  <c r="G3245" i="10"/>
  <c r="I3245" i="10" s="1"/>
  <c r="G3246" i="10"/>
  <c r="I3246" i="10" s="1"/>
  <c r="G3247" i="10"/>
  <c r="G3248" i="10"/>
  <c r="G3249" i="10"/>
  <c r="I3249" i="10" s="1"/>
  <c r="G3250" i="10"/>
  <c r="I3250" i="10" s="1"/>
  <c r="G3251" i="10"/>
  <c r="G3252" i="10"/>
  <c r="G3253" i="10"/>
  <c r="G3254" i="10"/>
  <c r="G3255" i="10"/>
  <c r="G3256" i="10"/>
  <c r="G3257" i="10"/>
  <c r="I3257" i="10" s="1"/>
  <c r="G3258" i="10"/>
  <c r="G3259" i="10"/>
  <c r="G3260" i="10"/>
  <c r="G3261" i="10"/>
  <c r="I3261" i="10" s="1"/>
  <c r="G3262" i="10"/>
  <c r="I3262" i="10" s="1"/>
  <c r="G3263" i="10"/>
  <c r="G3264" i="10"/>
  <c r="G3265" i="10"/>
  <c r="I3265" i="10" s="1"/>
  <c r="G3266" i="10"/>
  <c r="I3266" i="10" s="1"/>
  <c r="G3267" i="10"/>
  <c r="G3268" i="10"/>
  <c r="G3269" i="10"/>
  <c r="G3270" i="10"/>
  <c r="G3271" i="10"/>
  <c r="G3272" i="10"/>
  <c r="G3273" i="10"/>
  <c r="I3273" i="10" s="1"/>
  <c r="G3274" i="10"/>
  <c r="G3275" i="10"/>
  <c r="G3276" i="10"/>
  <c r="G3277" i="10"/>
  <c r="I3277" i="10" s="1"/>
  <c r="G3278" i="10"/>
  <c r="I3278" i="10" s="1"/>
  <c r="G3279" i="10"/>
  <c r="G3280" i="10"/>
  <c r="G3281" i="10"/>
  <c r="I3281" i="10" s="1"/>
  <c r="G3282" i="10"/>
  <c r="I3282" i="10" s="1"/>
  <c r="G3283" i="10"/>
  <c r="G3284" i="10"/>
  <c r="G3285" i="10"/>
  <c r="G3286" i="10"/>
  <c r="G3287" i="10"/>
  <c r="G3288" i="10"/>
  <c r="G3289" i="10"/>
  <c r="I3289" i="10" s="1"/>
  <c r="G3290" i="10"/>
  <c r="G3291" i="10"/>
  <c r="G3292" i="10"/>
  <c r="G3293" i="10"/>
  <c r="I3293" i="10" s="1"/>
  <c r="G3294" i="10"/>
  <c r="I3294" i="10" s="1"/>
  <c r="G3295" i="10"/>
  <c r="G3296" i="10"/>
  <c r="G3297" i="10"/>
  <c r="I3297" i="10" s="1"/>
  <c r="G3298" i="10"/>
  <c r="I3298" i="10" s="1"/>
  <c r="G3299" i="10"/>
  <c r="G3300" i="10"/>
  <c r="G3301" i="10"/>
  <c r="G3302" i="10"/>
  <c r="G3303" i="10"/>
  <c r="G3304" i="10"/>
  <c r="G3305" i="10"/>
  <c r="I3305" i="10" s="1"/>
  <c r="G3306" i="10"/>
  <c r="G3307" i="10"/>
  <c r="G3308" i="10"/>
  <c r="G3309" i="10"/>
  <c r="I3309" i="10" s="1"/>
  <c r="G3310" i="10"/>
  <c r="I3310" i="10" s="1"/>
  <c r="G3311" i="10"/>
  <c r="G3312" i="10"/>
  <c r="G3313" i="10"/>
  <c r="I3313" i="10" s="1"/>
  <c r="G3314" i="10"/>
  <c r="I3314" i="10" s="1"/>
  <c r="G3315" i="10"/>
  <c r="G3316" i="10"/>
  <c r="G3317" i="10"/>
  <c r="G3318" i="10"/>
  <c r="G3319" i="10"/>
  <c r="G3320" i="10"/>
  <c r="G3321" i="10"/>
  <c r="I3321" i="10" s="1"/>
  <c r="G3322" i="10"/>
  <c r="G3323" i="10"/>
  <c r="G3324" i="10"/>
  <c r="G3325" i="10"/>
  <c r="I3325" i="10" s="1"/>
  <c r="G3326" i="10"/>
  <c r="I3326" i="10" s="1"/>
  <c r="G3327" i="10"/>
  <c r="G3328" i="10"/>
  <c r="G3329" i="10"/>
  <c r="I3329" i="10" s="1"/>
  <c r="G3330" i="10"/>
  <c r="I3330" i="10" s="1"/>
  <c r="G3331" i="10"/>
  <c r="G3332" i="10"/>
  <c r="G3333" i="10"/>
  <c r="G3334" i="10"/>
  <c r="G3335" i="10"/>
  <c r="G3336" i="10"/>
  <c r="G3337" i="10"/>
  <c r="I3337" i="10" s="1"/>
  <c r="G3338" i="10"/>
  <c r="G3339" i="10"/>
  <c r="G3340" i="10"/>
  <c r="G3341" i="10"/>
  <c r="I3341" i="10" s="1"/>
  <c r="G3342" i="10"/>
  <c r="I3342" i="10" s="1"/>
  <c r="G3343" i="10"/>
  <c r="G3344" i="10"/>
  <c r="G3345" i="10"/>
  <c r="I3345" i="10" s="1"/>
  <c r="G3346" i="10"/>
  <c r="I3346" i="10" s="1"/>
  <c r="G3347" i="10"/>
  <c r="G3348" i="10"/>
  <c r="G3349" i="10"/>
  <c r="G3350" i="10"/>
  <c r="G3351" i="10"/>
  <c r="G3352" i="10"/>
  <c r="G3353" i="10"/>
  <c r="I3353" i="10" s="1"/>
  <c r="G3354" i="10"/>
  <c r="G3355" i="10"/>
  <c r="G3356" i="10"/>
  <c r="G3357" i="10"/>
  <c r="I3357" i="10" s="1"/>
  <c r="G3358" i="10"/>
  <c r="I3358" i="10" s="1"/>
  <c r="G3359" i="10"/>
  <c r="G3360" i="10"/>
  <c r="G3361" i="10"/>
  <c r="I3361" i="10" s="1"/>
  <c r="G3362" i="10"/>
  <c r="I3362" i="10" s="1"/>
  <c r="G3363" i="10"/>
  <c r="G3364" i="10"/>
  <c r="G3365" i="10"/>
  <c r="G3366" i="10"/>
  <c r="G3367" i="10"/>
  <c r="G3368" i="10"/>
  <c r="G3369" i="10"/>
  <c r="I3369" i="10" s="1"/>
  <c r="G3370" i="10"/>
  <c r="G3371" i="10"/>
  <c r="G3372" i="10"/>
  <c r="G3373" i="10"/>
  <c r="I3373" i="10" s="1"/>
  <c r="G3374" i="10"/>
  <c r="I3374" i="10" s="1"/>
  <c r="G3375" i="10"/>
  <c r="G3376" i="10"/>
  <c r="G3377" i="10"/>
  <c r="I3377" i="10" s="1"/>
  <c r="G3378" i="10"/>
  <c r="I3378" i="10" s="1"/>
  <c r="G3379" i="10"/>
  <c r="G3380" i="10"/>
  <c r="G3381" i="10"/>
  <c r="G3382" i="10"/>
  <c r="G3383" i="10"/>
  <c r="G3384" i="10"/>
  <c r="G3385" i="10"/>
  <c r="I3385" i="10" s="1"/>
  <c r="G3386" i="10"/>
  <c r="G3387" i="10"/>
  <c r="G3388" i="10"/>
  <c r="G3389" i="10"/>
  <c r="I3389" i="10" s="1"/>
  <c r="G3390" i="10"/>
  <c r="I3390" i="10" s="1"/>
  <c r="G3391" i="10"/>
  <c r="G3392" i="10"/>
  <c r="G3393" i="10"/>
  <c r="I3393" i="10" s="1"/>
  <c r="G3394" i="10"/>
  <c r="I3394" i="10" s="1"/>
  <c r="G3395" i="10"/>
  <c r="G3396" i="10"/>
  <c r="G3397" i="10"/>
  <c r="G3398" i="10"/>
  <c r="G3399" i="10"/>
  <c r="G3400" i="10"/>
  <c r="G3401" i="10"/>
  <c r="I3401" i="10" s="1"/>
  <c r="G3402" i="10"/>
  <c r="G3403" i="10"/>
  <c r="G3404" i="10"/>
  <c r="G3405" i="10"/>
  <c r="I3405" i="10" s="1"/>
  <c r="G3406" i="10"/>
  <c r="I3406" i="10" s="1"/>
  <c r="G3407" i="10"/>
  <c r="G3408" i="10"/>
  <c r="G3409" i="10"/>
  <c r="I3409" i="10" s="1"/>
  <c r="G3410" i="10"/>
  <c r="I3410" i="10" s="1"/>
  <c r="G3411" i="10"/>
  <c r="G3412" i="10"/>
  <c r="G3413" i="10"/>
  <c r="G3414" i="10"/>
  <c r="G3415" i="10"/>
  <c r="G3416" i="10"/>
  <c r="G3417" i="10"/>
  <c r="I3417" i="10" s="1"/>
  <c r="G3418" i="10"/>
  <c r="G3419" i="10"/>
  <c r="G3420" i="10"/>
  <c r="G3421" i="10"/>
  <c r="I3421" i="10" s="1"/>
  <c r="G3422" i="10"/>
  <c r="I3422" i="10" s="1"/>
  <c r="G3423" i="10"/>
  <c r="G3424" i="10"/>
  <c r="G3425" i="10"/>
  <c r="I3425" i="10" s="1"/>
  <c r="G3426" i="10"/>
  <c r="I3426" i="10" s="1"/>
  <c r="G3427" i="10"/>
  <c r="G3428" i="10"/>
  <c r="G3429" i="10"/>
  <c r="G3430" i="10"/>
  <c r="G3431" i="10"/>
  <c r="G3432" i="10"/>
  <c r="G3433" i="10"/>
  <c r="I3433" i="10" s="1"/>
  <c r="G3434" i="10"/>
  <c r="G3435" i="10"/>
  <c r="G3436" i="10"/>
  <c r="G3437" i="10"/>
  <c r="I3437" i="10" s="1"/>
  <c r="G3438" i="10"/>
  <c r="I3438" i="10" s="1"/>
  <c r="G3439" i="10"/>
  <c r="G3440" i="10"/>
  <c r="G3441" i="10"/>
  <c r="I3441" i="10" s="1"/>
  <c r="G3442" i="10"/>
  <c r="I3442" i="10" s="1"/>
  <c r="G3443" i="10"/>
  <c r="G3444" i="10"/>
  <c r="G3445" i="10"/>
  <c r="G3446" i="10"/>
  <c r="G3447" i="10"/>
  <c r="G3448" i="10"/>
  <c r="G3449" i="10"/>
  <c r="I3449" i="10" s="1"/>
  <c r="G3450" i="10"/>
  <c r="G3451" i="10"/>
  <c r="G3452" i="10"/>
  <c r="G3453" i="10"/>
  <c r="I3453" i="10" s="1"/>
  <c r="G3454" i="10"/>
  <c r="I3454" i="10" s="1"/>
  <c r="G3455" i="10"/>
  <c r="G3456" i="10"/>
  <c r="G3457" i="10"/>
  <c r="I3457" i="10" s="1"/>
  <c r="G3458" i="10"/>
  <c r="I3458" i="10" s="1"/>
  <c r="G3459" i="10"/>
  <c r="G3460" i="10"/>
  <c r="G3461" i="10"/>
  <c r="G3462" i="10"/>
  <c r="G3463" i="10"/>
  <c r="G3464" i="10"/>
  <c r="G3465" i="10"/>
  <c r="I3465" i="10" s="1"/>
  <c r="G3466" i="10"/>
  <c r="G3467" i="10"/>
  <c r="G3468" i="10"/>
  <c r="G3469" i="10"/>
  <c r="I3469" i="10" s="1"/>
  <c r="G3470" i="10"/>
  <c r="I3470" i="10" s="1"/>
  <c r="G3471" i="10"/>
  <c r="G3472" i="10"/>
  <c r="G3473" i="10"/>
  <c r="I3473" i="10" s="1"/>
  <c r="G3474" i="10"/>
  <c r="I3474" i="10" s="1"/>
  <c r="G3475" i="10"/>
  <c r="G3476" i="10"/>
  <c r="G3477" i="10"/>
  <c r="G3478" i="10"/>
  <c r="G3479" i="10"/>
  <c r="G3480" i="10"/>
  <c r="G3481" i="10"/>
  <c r="I3481" i="10" s="1"/>
  <c r="G3482" i="10"/>
  <c r="G3483" i="10"/>
  <c r="G3484" i="10"/>
  <c r="G3485" i="10"/>
  <c r="I3485" i="10" s="1"/>
  <c r="G3486" i="10"/>
  <c r="I3486" i="10" s="1"/>
  <c r="G3487" i="10"/>
  <c r="G3488" i="10"/>
  <c r="G3489" i="10"/>
  <c r="I3489" i="10" s="1"/>
  <c r="G3490" i="10"/>
  <c r="I3490" i="10" s="1"/>
  <c r="G3491" i="10"/>
  <c r="G3492" i="10"/>
  <c r="G3493" i="10"/>
  <c r="G3494" i="10"/>
  <c r="G3495" i="10"/>
  <c r="G3496" i="10"/>
  <c r="G3497" i="10"/>
  <c r="I3497" i="10" s="1"/>
  <c r="G3498" i="10"/>
  <c r="G3499" i="10"/>
  <c r="G3500" i="10"/>
  <c r="G3501" i="10"/>
  <c r="I3501" i="10" s="1"/>
  <c r="G3502" i="10"/>
  <c r="I3502" i="10" s="1"/>
  <c r="G3503" i="10"/>
  <c r="G3504" i="10"/>
  <c r="G3505" i="10"/>
  <c r="I3505" i="10" s="1"/>
  <c r="G3506" i="10"/>
  <c r="I3506" i="10" s="1"/>
  <c r="G3507" i="10"/>
  <c r="G3508" i="10"/>
  <c r="G3509" i="10"/>
  <c r="G3510" i="10"/>
  <c r="G3511" i="10"/>
  <c r="G3512" i="10"/>
  <c r="G3513" i="10"/>
  <c r="I3513" i="10" s="1"/>
  <c r="G3514" i="10"/>
  <c r="G3515" i="10"/>
  <c r="G3516" i="10"/>
  <c r="G3517" i="10"/>
  <c r="I3517" i="10" s="1"/>
  <c r="G3518" i="10"/>
  <c r="I3518" i="10" s="1"/>
  <c r="G3519" i="10"/>
  <c r="G3520" i="10"/>
  <c r="G3521" i="10"/>
  <c r="I3521" i="10" s="1"/>
  <c r="G3522" i="10"/>
  <c r="I3522" i="10" s="1"/>
  <c r="G3523" i="10"/>
  <c r="G3524" i="10"/>
  <c r="G3525" i="10"/>
  <c r="G3526" i="10"/>
  <c r="G3527" i="10"/>
  <c r="G3528" i="10"/>
  <c r="G3529" i="10"/>
  <c r="I3529" i="10" s="1"/>
  <c r="G3530" i="10"/>
  <c r="G3531" i="10"/>
  <c r="G3532" i="10"/>
  <c r="G3533" i="10"/>
  <c r="I3533" i="10" s="1"/>
  <c r="G3534" i="10"/>
  <c r="I3534" i="10" s="1"/>
  <c r="G3535" i="10"/>
  <c r="G3536" i="10"/>
  <c r="G3537" i="10"/>
  <c r="I3537" i="10" s="1"/>
  <c r="G3538" i="10"/>
  <c r="I3538" i="10" s="1"/>
  <c r="G3539" i="10"/>
  <c r="G3540" i="10"/>
  <c r="G3541" i="10"/>
  <c r="G3542" i="10"/>
  <c r="G3543" i="10"/>
  <c r="G3544" i="10"/>
  <c r="G3545" i="10"/>
  <c r="I3545" i="10" s="1"/>
  <c r="G3546" i="10"/>
  <c r="G3547" i="10"/>
  <c r="G3548" i="10"/>
  <c r="G3549" i="10"/>
  <c r="I3549" i="10" s="1"/>
  <c r="G3550" i="10"/>
  <c r="I3550" i="10" s="1"/>
  <c r="G3551" i="10"/>
  <c r="G3552" i="10"/>
  <c r="G3553" i="10"/>
  <c r="I3553" i="10" s="1"/>
  <c r="G3554" i="10"/>
  <c r="I3554" i="10" s="1"/>
  <c r="G3555" i="10"/>
  <c r="G3556" i="10"/>
  <c r="G3557" i="10"/>
  <c r="G3558" i="10"/>
  <c r="G3559" i="10"/>
  <c r="G3560" i="10"/>
  <c r="G3561" i="10"/>
  <c r="I3561" i="10" s="1"/>
  <c r="G3562" i="10"/>
  <c r="G3563" i="10"/>
  <c r="G3564" i="10"/>
  <c r="G3565" i="10"/>
  <c r="I3565" i="10" s="1"/>
  <c r="G3566" i="10"/>
  <c r="I3566" i="10" s="1"/>
  <c r="G3567" i="10"/>
  <c r="G3568" i="10"/>
  <c r="G3569" i="10"/>
  <c r="I3569" i="10" s="1"/>
  <c r="G3570" i="10"/>
  <c r="I3570" i="10" s="1"/>
  <c r="G3571" i="10"/>
  <c r="G3572" i="10"/>
  <c r="G3573" i="10"/>
  <c r="G3574" i="10"/>
  <c r="G3575" i="10"/>
  <c r="G3576" i="10"/>
  <c r="G3577" i="10"/>
  <c r="I3577" i="10" s="1"/>
  <c r="G3578" i="10"/>
  <c r="G3579" i="10"/>
  <c r="G3580" i="10"/>
  <c r="G3581" i="10"/>
  <c r="I3581" i="10" s="1"/>
  <c r="G3582" i="10"/>
  <c r="I3582" i="10" s="1"/>
  <c r="G3583" i="10"/>
  <c r="G3584" i="10"/>
  <c r="G3585" i="10"/>
  <c r="I3585" i="10" s="1"/>
  <c r="G3586" i="10"/>
  <c r="I3586" i="10" s="1"/>
  <c r="G3587" i="10"/>
  <c r="G3588" i="10"/>
  <c r="G3589" i="10"/>
  <c r="G3590" i="10"/>
  <c r="G3591" i="10"/>
  <c r="G3592" i="10"/>
  <c r="G3593" i="10"/>
  <c r="I3593" i="10" s="1"/>
  <c r="G3594" i="10"/>
  <c r="G3595" i="10"/>
  <c r="G3596" i="10"/>
  <c r="G3597" i="10"/>
  <c r="I3597" i="10" s="1"/>
  <c r="G3598" i="10"/>
  <c r="I3598" i="10" s="1"/>
  <c r="G3599" i="10"/>
  <c r="G3600" i="10"/>
  <c r="G3601" i="10"/>
  <c r="I3601" i="10" s="1"/>
  <c r="G3602" i="10"/>
  <c r="I3602" i="10" s="1"/>
  <c r="G3603" i="10"/>
  <c r="G3604" i="10"/>
  <c r="G3605" i="10"/>
  <c r="G3606" i="10"/>
  <c r="G3607" i="10"/>
  <c r="G3608" i="10"/>
  <c r="G3609" i="10"/>
  <c r="I3609" i="10" s="1"/>
  <c r="G3610" i="10"/>
  <c r="G3611" i="10"/>
  <c r="G3612" i="10"/>
  <c r="G3613" i="10"/>
  <c r="I3613" i="10" s="1"/>
  <c r="G3614" i="10"/>
  <c r="I3614" i="10" s="1"/>
  <c r="G3615" i="10"/>
  <c r="G3616" i="10"/>
  <c r="G3617" i="10"/>
  <c r="I3617" i="10" s="1"/>
  <c r="G3618" i="10"/>
  <c r="I3618" i="10" s="1"/>
  <c r="G3619" i="10"/>
  <c r="G3620" i="10"/>
  <c r="G3621" i="10"/>
  <c r="G3622" i="10"/>
  <c r="G3623" i="10"/>
  <c r="G3624" i="10"/>
  <c r="G3625" i="10"/>
  <c r="I3625" i="10" s="1"/>
  <c r="G3626" i="10"/>
  <c r="G3627" i="10"/>
  <c r="G3628" i="10"/>
  <c r="G3629" i="10"/>
  <c r="I3629" i="10" s="1"/>
  <c r="G3630" i="10"/>
  <c r="I3630" i="10" s="1"/>
  <c r="G3631" i="10"/>
  <c r="G3632" i="10"/>
  <c r="G3633" i="10"/>
  <c r="I3633" i="10" s="1"/>
  <c r="G3634" i="10"/>
  <c r="I3634" i="10" s="1"/>
  <c r="G3635" i="10"/>
  <c r="G3636" i="10"/>
  <c r="G3637" i="10"/>
  <c r="G3638" i="10"/>
  <c r="G3639" i="10"/>
  <c r="G3640" i="10"/>
  <c r="G3641" i="10"/>
  <c r="I3641" i="10" s="1"/>
  <c r="G3642" i="10"/>
  <c r="G3643" i="10"/>
  <c r="G3644" i="10"/>
  <c r="G3645" i="10"/>
  <c r="I3645" i="10" s="1"/>
  <c r="G3646" i="10"/>
  <c r="I3646" i="10" s="1"/>
  <c r="G3647" i="10"/>
  <c r="G3648" i="10"/>
  <c r="G3649" i="10"/>
  <c r="I3649" i="10" s="1"/>
  <c r="G3650" i="10"/>
  <c r="I3650" i="10" s="1"/>
  <c r="G3651" i="10"/>
  <c r="G3652" i="10"/>
  <c r="G3653" i="10"/>
  <c r="G3654" i="10"/>
  <c r="G3655" i="10"/>
  <c r="G3656" i="10"/>
  <c r="G3657" i="10"/>
  <c r="I3657" i="10" s="1"/>
  <c r="G3658" i="10"/>
  <c r="G3659" i="10"/>
  <c r="G3660" i="10"/>
  <c r="G3661" i="10"/>
  <c r="I3661" i="10" s="1"/>
  <c r="G3662" i="10"/>
  <c r="I3662" i="10" s="1"/>
  <c r="G3663" i="10"/>
  <c r="G3664" i="10"/>
  <c r="G3665" i="10"/>
  <c r="I3665" i="10" s="1"/>
  <c r="G3666" i="10"/>
  <c r="I3666" i="10" s="1"/>
  <c r="G3667" i="10"/>
  <c r="G3668" i="10"/>
  <c r="G3669" i="10"/>
  <c r="G3670" i="10"/>
  <c r="G3671" i="10"/>
  <c r="G3672" i="10"/>
  <c r="G3673" i="10"/>
  <c r="I3673" i="10" s="1"/>
  <c r="G3674" i="10"/>
  <c r="G3675" i="10"/>
  <c r="G3676" i="10"/>
  <c r="G3677" i="10"/>
  <c r="I3677" i="10" s="1"/>
  <c r="G3678" i="10"/>
  <c r="I3678" i="10" s="1"/>
  <c r="G3679" i="10"/>
  <c r="G3680" i="10"/>
  <c r="G3681" i="10"/>
  <c r="I3681" i="10" s="1"/>
  <c r="G3682" i="10"/>
  <c r="I3682" i="10" s="1"/>
  <c r="G3683" i="10"/>
  <c r="G3684" i="10"/>
  <c r="G3685" i="10"/>
  <c r="G3686" i="10"/>
  <c r="G3687" i="10"/>
  <c r="G3688" i="10"/>
  <c r="G3689" i="10"/>
  <c r="I3689" i="10" s="1"/>
  <c r="G3690" i="10"/>
  <c r="G3691" i="10"/>
  <c r="G3692" i="10"/>
  <c r="G3693" i="10"/>
  <c r="I3693" i="10" s="1"/>
  <c r="G3694" i="10"/>
  <c r="I3694" i="10" s="1"/>
  <c r="G3695" i="10"/>
  <c r="G3696" i="10"/>
  <c r="G3697" i="10"/>
  <c r="I3697" i="10" s="1"/>
  <c r="G3698" i="10"/>
  <c r="I3698" i="10" s="1"/>
  <c r="G3699" i="10"/>
  <c r="G3700" i="10"/>
  <c r="G3701" i="10"/>
  <c r="G3702" i="10"/>
  <c r="G3703" i="10"/>
  <c r="G3704" i="10"/>
  <c r="G3705" i="10"/>
  <c r="I3705" i="10" s="1"/>
  <c r="G3706" i="10"/>
  <c r="G3707" i="10"/>
  <c r="G3708" i="10"/>
  <c r="G3709" i="10"/>
  <c r="I3709" i="10" s="1"/>
  <c r="G3710" i="10"/>
  <c r="I3710" i="10" s="1"/>
  <c r="G3711" i="10"/>
  <c r="G3712" i="10"/>
  <c r="G3713" i="10"/>
  <c r="I3713" i="10" s="1"/>
  <c r="G3714" i="10"/>
  <c r="I3714" i="10" s="1"/>
  <c r="G3715" i="10"/>
  <c r="G3716" i="10"/>
  <c r="G3717" i="10"/>
  <c r="G3718" i="10"/>
  <c r="G3719" i="10"/>
  <c r="G3720" i="10"/>
  <c r="G3721" i="10"/>
  <c r="I3721" i="10" s="1"/>
  <c r="G3722" i="10"/>
  <c r="G3723" i="10"/>
  <c r="G3724" i="10"/>
  <c r="G3725" i="10"/>
  <c r="I3725" i="10" s="1"/>
  <c r="G3726" i="10"/>
  <c r="I3726" i="10" s="1"/>
  <c r="G3727" i="10"/>
  <c r="G3728" i="10"/>
  <c r="G3729" i="10"/>
  <c r="I3729" i="10" s="1"/>
  <c r="G3730" i="10"/>
  <c r="I3730" i="10" s="1"/>
  <c r="G3731" i="10"/>
  <c r="G3732" i="10"/>
  <c r="G3733" i="10"/>
  <c r="G3734" i="10"/>
  <c r="G3735" i="10"/>
  <c r="G3736" i="10"/>
  <c r="G3737" i="10"/>
  <c r="I3737" i="10" s="1"/>
  <c r="G3738" i="10"/>
  <c r="G3739" i="10"/>
  <c r="G3740" i="10"/>
  <c r="G3741" i="10"/>
  <c r="I3741" i="10" s="1"/>
  <c r="G3742" i="10"/>
  <c r="I3742" i="10" s="1"/>
  <c r="G3743" i="10"/>
  <c r="G3744" i="10"/>
  <c r="G3745" i="10"/>
  <c r="I3745" i="10" s="1"/>
  <c r="G3746" i="10"/>
  <c r="I3746" i="10" s="1"/>
  <c r="G3747" i="10"/>
  <c r="G3748" i="10"/>
  <c r="G3749" i="10"/>
  <c r="G3750" i="10"/>
  <c r="G3751" i="10"/>
  <c r="G3752" i="10"/>
  <c r="G3753" i="10"/>
  <c r="I3753" i="10" s="1"/>
  <c r="G3754" i="10"/>
  <c r="G3755" i="10"/>
  <c r="G3756" i="10"/>
  <c r="G3757" i="10"/>
  <c r="I3757" i="10" s="1"/>
  <c r="G3758" i="10"/>
  <c r="I3758" i="10" s="1"/>
  <c r="G3759" i="10"/>
  <c r="G3760" i="10"/>
  <c r="G3761" i="10"/>
  <c r="I3761" i="10" s="1"/>
  <c r="G3762" i="10"/>
  <c r="I3762" i="10" s="1"/>
  <c r="G3763" i="10"/>
  <c r="G3764" i="10"/>
  <c r="G3765" i="10"/>
  <c r="G3766" i="10"/>
  <c r="G3767" i="10"/>
  <c r="G3768" i="10"/>
  <c r="G3769" i="10"/>
  <c r="I3769" i="10" s="1"/>
  <c r="G3770" i="10"/>
  <c r="G3771" i="10"/>
  <c r="G3772" i="10"/>
  <c r="G3773" i="10"/>
  <c r="I3773" i="10" s="1"/>
  <c r="G3774" i="10"/>
  <c r="I3774" i="10" s="1"/>
  <c r="G3775" i="10"/>
  <c r="G3776" i="10"/>
  <c r="G3777" i="10"/>
  <c r="I3777" i="10" s="1"/>
  <c r="G3778" i="10"/>
  <c r="I3778" i="10" s="1"/>
  <c r="G3779" i="10"/>
  <c r="G3780" i="10"/>
  <c r="G3781" i="10"/>
  <c r="G3782" i="10"/>
  <c r="G3783" i="10"/>
  <c r="G3784" i="10"/>
  <c r="G3785" i="10"/>
  <c r="I3785" i="10" s="1"/>
  <c r="G3786" i="10"/>
  <c r="G3787" i="10"/>
  <c r="G3788" i="10"/>
  <c r="G3789" i="10"/>
  <c r="I3789" i="10" s="1"/>
  <c r="G3790" i="10"/>
  <c r="I3790" i="10" s="1"/>
  <c r="G3791" i="10"/>
  <c r="G3792" i="10"/>
  <c r="G3793" i="10"/>
  <c r="I3793" i="10" s="1"/>
  <c r="G3794" i="10"/>
  <c r="I3794" i="10" s="1"/>
  <c r="G3795" i="10"/>
  <c r="G3796" i="10"/>
  <c r="G3797" i="10"/>
  <c r="G3798" i="10"/>
  <c r="G3799" i="10"/>
  <c r="G3800" i="10"/>
  <c r="G3801" i="10"/>
  <c r="I3801" i="10" s="1"/>
  <c r="G3802" i="10"/>
  <c r="G3803" i="10"/>
  <c r="G3804" i="10"/>
  <c r="G3805" i="10"/>
  <c r="I3805" i="10" s="1"/>
  <c r="G3806" i="10"/>
  <c r="I3806" i="10" s="1"/>
  <c r="G3807" i="10"/>
  <c r="G3808" i="10"/>
  <c r="G3809" i="10"/>
  <c r="I3809" i="10" s="1"/>
  <c r="G3810" i="10"/>
  <c r="I3810" i="10" s="1"/>
  <c r="G3811" i="10"/>
  <c r="G3812" i="10"/>
  <c r="G3813" i="10"/>
  <c r="G3814" i="10"/>
  <c r="G3815" i="10"/>
  <c r="G3816" i="10"/>
  <c r="G3817" i="10"/>
  <c r="I3817" i="10" s="1"/>
  <c r="G3818" i="10"/>
  <c r="G3819" i="10"/>
  <c r="G3820" i="10"/>
  <c r="G3821" i="10"/>
  <c r="I3821" i="10" s="1"/>
  <c r="G3822" i="10"/>
  <c r="I3822" i="10" s="1"/>
  <c r="G3823" i="10"/>
  <c r="G3824" i="10"/>
  <c r="G3825" i="10"/>
  <c r="I3825" i="10" s="1"/>
  <c r="G3826" i="10"/>
  <c r="I3826" i="10" s="1"/>
  <c r="G3827" i="10"/>
  <c r="G3828" i="10"/>
  <c r="G3829" i="10"/>
  <c r="G3830" i="10"/>
  <c r="G3831" i="10"/>
  <c r="G3832" i="10"/>
  <c r="G3833" i="10"/>
  <c r="I3833" i="10" s="1"/>
  <c r="G3834" i="10"/>
  <c r="G3835" i="10"/>
  <c r="G3836" i="10"/>
  <c r="G3837" i="10"/>
  <c r="I3837" i="10" s="1"/>
  <c r="G3838" i="10"/>
  <c r="I3838" i="10" s="1"/>
  <c r="G3839" i="10"/>
  <c r="G3840" i="10"/>
  <c r="G3841" i="10"/>
  <c r="I3841" i="10" s="1"/>
  <c r="G3842" i="10"/>
  <c r="I3842" i="10" s="1"/>
  <c r="G3843" i="10"/>
  <c r="G3844" i="10"/>
  <c r="G3845" i="10"/>
  <c r="G3846" i="10"/>
  <c r="G3847" i="10"/>
  <c r="G3848" i="10"/>
  <c r="G3849" i="10"/>
  <c r="I3849" i="10" s="1"/>
  <c r="G3850" i="10"/>
  <c r="G3851" i="10"/>
  <c r="G3852" i="10"/>
  <c r="G3853" i="10"/>
  <c r="I3853" i="10" s="1"/>
  <c r="G3854" i="10"/>
  <c r="I3854" i="10" s="1"/>
  <c r="G3855" i="10"/>
  <c r="G3856" i="10"/>
  <c r="G3857" i="10"/>
  <c r="I3857" i="10" s="1"/>
  <c r="G3858" i="10"/>
  <c r="I3858" i="10" s="1"/>
  <c r="G3859" i="10"/>
  <c r="G3860" i="10"/>
  <c r="G3861" i="10"/>
  <c r="G3862" i="10"/>
  <c r="G3863" i="10"/>
  <c r="G3864" i="10"/>
  <c r="G3865" i="10"/>
  <c r="I3865" i="10" s="1"/>
  <c r="G3866" i="10"/>
  <c r="G3867" i="10"/>
  <c r="G3868" i="10"/>
  <c r="G3869" i="10"/>
  <c r="I3869" i="10" s="1"/>
  <c r="G3870" i="10"/>
  <c r="I3870" i="10" s="1"/>
  <c r="G3871" i="10"/>
  <c r="G3872" i="10"/>
  <c r="G3873" i="10"/>
  <c r="I3873" i="10" s="1"/>
  <c r="G3874" i="10"/>
  <c r="I3874" i="10" s="1"/>
  <c r="G3875" i="10"/>
  <c r="G3876" i="10"/>
  <c r="G3877" i="10"/>
  <c r="G3878" i="10"/>
  <c r="G3879" i="10"/>
  <c r="G3880" i="10"/>
  <c r="G3881" i="10"/>
  <c r="I3881" i="10" s="1"/>
  <c r="G3882" i="10"/>
  <c r="G3883" i="10"/>
  <c r="G3884" i="10"/>
  <c r="G3885" i="10"/>
  <c r="I3885" i="10" s="1"/>
  <c r="G3886" i="10"/>
  <c r="I3886" i="10" s="1"/>
  <c r="G3887" i="10"/>
  <c r="G3888" i="10"/>
  <c r="G3889" i="10"/>
  <c r="I3889" i="10" s="1"/>
  <c r="G3890" i="10"/>
  <c r="I3890" i="10" s="1"/>
  <c r="G3891" i="10"/>
  <c r="G3892" i="10"/>
  <c r="G3893" i="10"/>
  <c r="G3894" i="10"/>
  <c r="G3895" i="10"/>
  <c r="G3896" i="10"/>
  <c r="G3897" i="10"/>
  <c r="I3897" i="10" s="1"/>
  <c r="G3898" i="10"/>
  <c r="G3899" i="10"/>
  <c r="G3900" i="10"/>
  <c r="G3901" i="10"/>
  <c r="I3901" i="10" s="1"/>
  <c r="G3902" i="10"/>
  <c r="I3902" i="10" s="1"/>
  <c r="G3903" i="10"/>
  <c r="G3904" i="10"/>
  <c r="G3905" i="10"/>
  <c r="I3905" i="10" s="1"/>
  <c r="G3906" i="10"/>
  <c r="I3906" i="10" s="1"/>
  <c r="G3907" i="10"/>
  <c r="G3908" i="10"/>
  <c r="G3909" i="10"/>
  <c r="G3910" i="10"/>
  <c r="G3911" i="10"/>
  <c r="G3912" i="10"/>
  <c r="G3913" i="10"/>
  <c r="I3913" i="10" s="1"/>
  <c r="G3914" i="10"/>
  <c r="G3915" i="10"/>
  <c r="G3916" i="10"/>
  <c r="G3917" i="10"/>
  <c r="I3917" i="10" s="1"/>
  <c r="G3918" i="10"/>
  <c r="I3918" i="10" s="1"/>
  <c r="G3919" i="10"/>
  <c r="G3920" i="10"/>
  <c r="G3921" i="10"/>
  <c r="I3921" i="10" s="1"/>
  <c r="G3922" i="10"/>
  <c r="I3922" i="10" s="1"/>
  <c r="G3923" i="10"/>
  <c r="G3924" i="10"/>
  <c r="G3925" i="10"/>
  <c r="G3926" i="10"/>
  <c r="G3927" i="10"/>
  <c r="G3928" i="10"/>
  <c r="G3929" i="10"/>
  <c r="I3929" i="10" s="1"/>
  <c r="G3930" i="10"/>
  <c r="G3931" i="10"/>
  <c r="G3932" i="10"/>
  <c r="G3933" i="10"/>
  <c r="I3933" i="10" s="1"/>
  <c r="G3934" i="10"/>
  <c r="I3934" i="10" s="1"/>
  <c r="G3935" i="10"/>
  <c r="G3936" i="10"/>
  <c r="G3937" i="10"/>
  <c r="I3937" i="10" s="1"/>
  <c r="G3938" i="10"/>
  <c r="I3938" i="10" s="1"/>
  <c r="G3939" i="10"/>
  <c r="G3940" i="10"/>
  <c r="G3941" i="10"/>
  <c r="G3942" i="10"/>
  <c r="G3943" i="10"/>
  <c r="G3944" i="10"/>
  <c r="G3945" i="10"/>
  <c r="I3945" i="10" s="1"/>
  <c r="G3946" i="10"/>
  <c r="G3947" i="10"/>
  <c r="G3948" i="10"/>
  <c r="G3949" i="10"/>
  <c r="I3949" i="10" s="1"/>
  <c r="G3950" i="10"/>
  <c r="I3950" i="10" s="1"/>
  <c r="G3951" i="10"/>
  <c r="G3952" i="10"/>
  <c r="G3953" i="10"/>
  <c r="I3953" i="10" s="1"/>
  <c r="G3954" i="10"/>
  <c r="I3954" i="10" s="1"/>
  <c r="G3955" i="10"/>
  <c r="G3956" i="10"/>
  <c r="G3957" i="10"/>
  <c r="G3958" i="10"/>
  <c r="G3959" i="10"/>
  <c r="G3960" i="10"/>
  <c r="G3961" i="10"/>
  <c r="I3961" i="10" s="1"/>
  <c r="G3962" i="10"/>
  <c r="G3963" i="10"/>
  <c r="G3964" i="10"/>
  <c r="G3965" i="10"/>
  <c r="I3965" i="10" s="1"/>
  <c r="G3966" i="10"/>
  <c r="I3966" i="10" s="1"/>
  <c r="G3967" i="10"/>
  <c r="G3968" i="10"/>
  <c r="G3969" i="10"/>
  <c r="I3969" i="10" s="1"/>
  <c r="G3970" i="10"/>
  <c r="I3970" i="10" s="1"/>
  <c r="G3971" i="10"/>
  <c r="G3972" i="10"/>
  <c r="G3973" i="10"/>
  <c r="G3974" i="10"/>
  <c r="G3975" i="10"/>
  <c r="G3976" i="10"/>
  <c r="G3977" i="10"/>
  <c r="I3977" i="10" s="1"/>
  <c r="G3978" i="10"/>
  <c r="G3979" i="10"/>
  <c r="G3980" i="10"/>
  <c r="G3981" i="10"/>
  <c r="I3981" i="10" s="1"/>
  <c r="G3982" i="10"/>
  <c r="I3982" i="10" s="1"/>
  <c r="G3983" i="10"/>
  <c r="G3984" i="10"/>
  <c r="G3985" i="10"/>
  <c r="I3985" i="10" s="1"/>
  <c r="G3986" i="10"/>
  <c r="I3986" i="10" s="1"/>
  <c r="G3987" i="10"/>
  <c r="G3988" i="10"/>
  <c r="G3989" i="10"/>
  <c r="I3989" i="10" s="1"/>
  <c r="G3990" i="10"/>
  <c r="I3990" i="10" s="1"/>
  <c r="G3991" i="10"/>
  <c r="G3992" i="10"/>
  <c r="G3993" i="10"/>
  <c r="I3993" i="10" s="1"/>
  <c r="G3994" i="10"/>
  <c r="I3994" i="10" s="1"/>
  <c r="G3995" i="10"/>
  <c r="G3996" i="10"/>
  <c r="G3997" i="10"/>
  <c r="I3997" i="10" s="1"/>
  <c r="G3998" i="10"/>
  <c r="I3998" i="10" s="1"/>
  <c r="G3999" i="10"/>
  <c r="G4000" i="10"/>
  <c r="G4001" i="10"/>
  <c r="I4001" i="10" s="1"/>
  <c r="G4002" i="10"/>
  <c r="I4002" i="10" s="1"/>
  <c r="G4003" i="10"/>
  <c r="G4004" i="10"/>
  <c r="G4005" i="10"/>
  <c r="I4005" i="10" s="1"/>
  <c r="G4006" i="10"/>
  <c r="I4006" i="10" s="1"/>
  <c r="G4007" i="10"/>
  <c r="G4008" i="10"/>
  <c r="G4009" i="10"/>
  <c r="I4009" i="10" s="1"/>
  <c r="G4010" i="10"/>
  <c r="I4010" i="10" s="1"/>
  <c r="G4011" i="10"/>
  <c r="G4012" i="10"/>
  <c r="G4013" i="10"/>
  <c r="I4013" i="10" s="1"/>
  <c r="G4014" i="10"/>
  <c r="I4014" i="10" s="1"/>
  <c r="G4015" i="10"/>
  <c r="G4016" i="10"/>
  <c r="G4017" i="10"/>
  <c r="I4017" i="10" s="1"/>
  <c r="G4018" i="10"/>
  <c r="I4018" i="10" s="1"/>
  <c r="G4019" i="10"/>
  <c r="G4020" i="10"/>
  <c r="G4021" i="10"/>
  <c r="I4021" i="10" s="1"/>
  <c r="G4022" i="10"/>
  <c r="I4022" i="10" s="1"/>
  <c r="G4023" i="10"/>
  <c r="G4024" i="10"/>
  <c r="G4025" i="10"/>
  <c r="I4025" i="10" s="1"/>
  <c r="G4026" i="10"/>
  <c r="I4026" i="10" s="1"/>
  <c r="G4027" i="10"/>
  <c r="G4028" i="10"/>
  <c r="G4029" i="10"/>
  <c r="I4029" i="10" s="1"/>
  <c r="G4030" i="10"/>
  <c r="I4030" i="10" s="1"/>
  <c r="G4031" i="10"/>
  <c r="G4032" i="10"/>
  <c r="G4033" i="10"/>
  <c r="I4033" i="10" s="1"/>
  <c r="G4034" i="10"/>
  <c r="I4034" i="10" s="1"/>
  <c r="G4035" i="10"/>
  <c r="G4036" i="10"/>
  <c r="G4037" i="10"/>
  <c r="I4037" i="10" s="1"/>
  <c r="G4038" i="10"/>
  <c r="I4038" i="10" s="1"/>
  <c r="G4039" i="10"/>
  <c r="G4040" i="10"/>
  <c r="G4041" i="10"/>
  <c r="I4041" i="10" s="1"/>
  <c r="G4042" i="10"/>
  <c r="I4042" i="10" s="1"/>
  <c r="G4043" i="10"/>
  <c r="G4044" i="10"/>
  <c r="G4045" i="10"/>
  <c r="I4045" i="10" s="1"/>
  <c r="G4046" i="10"/>
  <c r="I4046" i="10" s="1"/>
  <c r="G4047" i="10"/>
  <c r="G4048" i="10"/>
  <c r="G4049" i="10"/>
  <c r="I4049" i="10" s="1"/>
  <c r="G4050" i="10"/>
  <c r="I4050" i="10" s="1"/>
  <c r="G4051" i="10"/>
  <c r="G4052" i="10"/>
  <c r="G4053" i="10"/>
  <c r="I4053" i="10" s="1"/>
  <c r="G4054" i="10"/>
  <c r="I4054" i="10" s="1"/>
  <c r="G4055" i="10"/>
  <c r="G4056" i="10"/>
  <c r="G4057" i="10"/>
  <c r="I4057" i="10" s="1"/>
  <c r="G4058" i="10"/>
  <c r="I4058" i="10" s="1"/>
  <c r="G4059" i="10"/>
  <c r="G4060" i="10"/>
  <c r="G4061" i="10"/>
  <c r="I4061" i="10" s="1"/>
  <c r="G4062" i="10"/>
  <c r="I4062" i="10" s="1"/>
  <c r="G4063" i="10"/>
  <c r="G4064" i="10"/>
  <c r="G4065" i="10"/>
  <c r="I4065" i="10" s="1"/>
  <c r="G4066" i="10"/>
  <c r="I4066" i="10" s="1"/>
  <c r="G4067" i="10"/>
  <c r="G4068" i="10"/>
  <c r="G4069" i="10"/>
  <c r="I4069" i="10" s="1"/>
  <c r="G4070" i="10"/>
  <c r="I4070" i="10" s="1"/>
  <c r="G4071" i="10"/>
  <c r="G4072" i="10"/>
  <c r="G4073" i="10"/>
  <c r="I4073" i="10" s="1"/>
  <c r="G4074" i="10"/>
  <c r="I4074" i="10" s="1"/>
  <c r="G4075" i="10"/>
  <c r="G4076" i="10"/>
  <c r="G4077" i="10"/>
  <c r="I4077" i="10" s="1"/>
  <c r="G4078" i="10"/>
  <c r="I4078" i="10" s="1"/>
  <c r="G4079" i="10"/>
  <c r="G4080" i="10"/>
  <c r="G4081" i="10"/>
  <c r="I4081" i="10" s="1"/>
  <c r="G4082" i="10"/>
  <c r="I4082" i="10" s="1"/>
  <c r="G4083" i="10"/>
  <c r="G4084" i="10"/>
  <c r="G4085" i="10"/>
  <c r="I4085" i="10" s="1"/>
  <c r="G4086" i="10"/>
  <c r="I4086" i="10" s="1"/>
  <c r="G4087" i="10"/>
  <c r="G4088" i="10"/>
  <c r="G4089" i="10"/>
  <c r="I4089" i="10" s="1"/>
  <c r="G4090" i="10"/>
  <c r="I4090" i="10" s="1"/>
  <c r="G4091" i="10"/>
  <c r="G4092" i="10"/>
  <c r="G4093" i="10"/>
  <c r="I4093" i="10" s="1"/>
  <c r="G4094" i="10"/>
  <c r="I4094" i="10" s="1"/>
  <c r="G4095" i="10"/>
  <c r="G4096" i="10"/>
  <c r="G4097" i="10"/>
  <c r="I4097" i="10" s="1"/>
  <c r="G4098" i="10"/>
  <c r="I4098" i="10" s="1"/>
  <c r="G4099" i="10"/>
  <c r="G4100" i="10"/>
  <c r="G4101" i="10"/>
  <c r="I4101" i="10" s="1"/>
  <c r="G4102" i="10"/>
  <c r="I4102" i="10" s="1"/>
  <c r="G4103" i="10"/>
  <c r="G4104" i="10"/>
  <c r="G4105" i="10"/>
  <c r="I4105" i="10" s="1"/>
  <c r="G4106" i="10"/>
  <c r="I4106" i="10" s="1"/>
  <c r="G4107" i="10"/>
  <c r="G4108" i="10"/>
  <c r="G4109" i="10"/>
  <c r="I4109" i="10" s="1"/>
  <c r="G4110" i="10"/>
  <c r="I4110" i="10" s="1"/>
  <c r="G4111" i="10"/>
  <c r="G4112" i="10"/>
  <c r="G4113" i="10"/>
  <c r="I4113" i="10" s="1"/>
  <c r="G4114" i="10"/>
  <c r="I4114" i="10" s="1"/>
  <c r="G4115" i="10"/>
  <c r="I4" i="10"/>
  <c r="I5" i="10"/>
  <c r="I8" i="10"/>
  <c r="I16" i="10"/>
  <c r="I20" i="10"/>
  <c r="I24" i="10"/>
  <c r="I32" i="10"/>
  <c r="I36" i="10"/>
  <c r="I40" i="10"/>
  <c r="I48" i="10"/>
  <c r="I52" i="10"/>
  <c r="I56" i="10"/>
  <c r="I64" i="10"/>
  <c r="I67" i="10"/>
  <c r="I68" i="10"/>
  <c r="I72" i="10"/>
  <c r="I80" i="10"/>
  <c r="I84" i="10"/>
  <c r="I88" i="10"/>
  <c r="I96" i="10"/>
  <c r="I100" i="10"/>
  <c r="I104" i="10"/>
  <c r="I112" i="10"/>
  <c r="I116" i="10"/>
  <c r="I120" i="10"/>
  <c r="I128" i="10"/>
  <c r="I132" i="10"/>
  <c r="I136" i="10"/>
  <c r="I144" i="10"/>
  <c r="I148" i="10"/>
  <c r="I152" i="10"/>
  <c r="I160" i="10"/>
  <c r="I164" i="10"/>
  <c r="I168" i="10"/>
  <c r="I176" i="10"/>
  <c r="I180" i="10"/>
  <c r="I184" i="10"/>
  <c r="I192" i="10"/>
  <c r="I196" i="10"/>
  <c r="I200" i="10"/>
  <c r="I208" i="10"/>
  <c r="I212" i="10"/>
  <c r="I216" i="10"/>
  <c r="I224" i="10"/>
  <c r="I228" i="10"/>
  <c r="I232" i="10"/>
  <c r="I240" i="10"/>
  <c r="I244" i="10"/>
  <c r="I248" i="10"/>
  <c r="I256" i="10"/>
  <c r="I260" i="10"/>
  <c r="I264" i="10"/>
  <c r="I272" i="10"/>
  <c r="I276" i="10"/>
  <c r="I280" i="10"/>
  <c r="I288" i="10"/>
  <c r="I292" i="10"/>
  <c r="I293" i="10"/>
  <c r="I296" i="10"/>
  <c r="I304" i="10"/>
  <c r="I308" i="10"/>
  <c r="I312" i="10"/>
  <c r="I320" i="10"/>
  <c r="I324" i="10"/>
  <c r="I328" i="10"/>
  <c r="I336" i="10"/>
  <c r="I340" i="10"/>
  <c r="I344" i="10"/>
  <c r="I352" i="10"/>
  <c r="I355" i="10"/>
  <c r="I356" i="10"/>
  <c r="I360" i="10"/>
  <c r="I368" i="10"/>
  <c r="I372" i="10"/>
  <c r="I376" i="10"/>
  <c r="I384" i="10"/>
  <c r="I388" i="10"/>
  <c r="I392" i="10"/>
  <c r="I400" i="10"/>
  <c r="I404" i="10"/>
  <c r="I408" i="10"/>
  <c r="I416" i="10"/>
  <c r="I420" i="10"/>
  <c r="I424" i="10"/>
  <c r="I432" i="10"/>
  <c r="I436" i="10"/>
  <c r="I440" i="10"/>
  <c r="I444" i="10"/>
  <c r="I448" i="10"/>
  <c r="I452" i="10"/>
  <c r="I456" i="10"/>
  <c r="I460" i="10"/>
  <c r="I464" i="10"/>
  <c r="I468" i="10"/>
  <c r="I472" i="10"/>
  <c r="I476" i="10"/>
  <c r="I480" i="10"/>
  <c r="I484" i="10"/>
  <c r="I488" i="10"/>
  <c r="I492" i="10"/>
  <c r="I496" i="10"/>
  <c r="I500" i="10"/>
  <c r="I504" i="10"/>
  <c r="I508" i="10"/>
  <c r="I512" i="10"/>
  <c r="I516" i="10"/>
  <c r="I520" i="10"/>
  <c r="I524" i="10"/>
  <c r="I528" i="10"/>
  <c r="I532" i="10"/>
  <c r="I536" i="10"/>
  <c r="I540" i="10"/>
  <c r="I544" i="10"/>
  <c r="I548" i="10"/>
  <c r="I552" i="10"/>
  <c r="I556" i="10"/>
  <c r="I560" i="10"/>
  <c r="I564" i="10"/>
  <c r="I568" i="10"/>
  <c r="I572" i="10"/>
  <c r="I576" i="10"/>
  <c r="I580" i="10"/>
  <c r="I584" i="10"/>
  <c r="I588" i="10"/>
  <c r="I592" i="10"/>
  <c r="I596" i="10"/>
  <c r="I600" i="10"/>
  <c r="I604" i="10"/>
  <c r="I608" i="10"/>
  <c r="I612" i="10"/>
  <c r="I616" i="10"/>
  <c r="I620" i="10"/>
  <c r="I624" i="10"/>
  <c r="I628" i="10"/>
  <c r="I632" i="10"/>
  <c r="I636" i="10"/>
  <c r="I640" i="10"/>
  <c r="I644" i="10"/>
  <c r="I648" i="10"/>
  <c r="I652" i="10"/>
  <c r="I656" i="10"/>
  <c r="I660" i="10"/>
  <c r="I664" i="10"/>
  <c r="I668" i="10"/>
  <c r="I672" i="10"/>
  <c r="I676" i="10"/>
  <c r="I680" i="10"/>
  <c r="I684" i="10"/>
  <c r="I688" i="10"/>
  <c r="I692" i="10"/>
  <c r="I695" i="10"/>
  <c r="I696" i="10"/>
  <c r="I700" i="10"/>
  <c r="I704" i="10"/>
  <c r="I708" i="10"/>
  <c r="I712" i="10"/>
  <c r="I716" i="10"/>
  <c r="I720" i="10"/>
  <c r="I724" i="10"/>
  <c r="I728" i="10"/>
  <c r="I732" i="10"/>
  <c r="I736" i="10"/>
  <c r="I740" i="10"/>
  <c r="I744" i="10"/>
  <c r="I748" i="10"/>
  <c r="I752" i="10"/>
  <c r="I756" i="10"/>
  <c r="I758" i="10"/>
  <c r="I760" i="10"/>
  <c r="I764" i="10"/>
  <c r="I766" i="10"/>
  <c r="I768" i="10"/>
  <c r="I772" i="10"/>
  <c r="I776" i="10"/>
  <c r="I780" i="10"/>
  <c r="I784" i="10"/>
  <c r="I788" i="10"/>
  <c r="I792" i="10"/>
  <c r="I796" i="10"/>
  <c r="I800" i="10"/>
  <c r="I804" i="10"/>
  <c r="I806" i="10"/>
  <c r="I808" i="10"/>
  <c r="I812" i="10"/>
  <c r="I816" i="10"/>
  <c r="I818" i="10"/>
  <c r="I820" i="10"/>
  <c r="I824" i="10"/>
  <c r="I828" i="10"/>
  <c r="I832" i="10"/>
  <c r="I836" i="10"/>
  <c r="I840" i="10"/>
  <c r="I844" i="10"/>
  <c r="I848" i="10"/>
  <c r="I852" i="10"/>
  <c r="I854" i="10"/>
  <c r="I856" i="10"/>
  <c r="I860" i="10"/>
  <c r="I862" i="10"/>
  <c r="I864" i="10"/>
  <c r="I868" i="10"/>
  <c r="I872" i="10"/>
  <c r="I876" i="10"/>
  <c r="I880" i="10"/>
  <c r="I884" i="10"/>
  <c r="I888" i="10"/>
  <c r="I892" i="10"/>
  <c r="I896" i="10"/>
  <c r="I900" i="10"/>
  <c r="I902" i="10"/>
  <c r="I904" i="10"/>
  <c r="I908" i="10"/>
  <c r="I912" i="10"/>
  <c r="I914" i="10"/>
  <c r="I916" i="10"/>
  <c r="I920" i="10"/>
  <c r="I924" i="10"/>
  <c r="I928" i="10"/>
  <c r="I932" i="10"/>
  <c r="I936" i="10"/>
  <c r="I940" i="10"/>
  <c r="I944" i="10"/>
  <c r="I948" i="10"/>
  <c r="I952" i="10"/>
  <c r="I956" i="10"/>
  <c r="I960" i="10"/>
  <c r="I964" i="10"/>
  <c r="I968" i="10"/>
  <c r="I972" i="10"/>
  <c r="I976" i="10"/>
  <c r="I980" i="10"/>
  <c r="I984" i="10"/>
  <c r="I988" i="10"/>
  <c r="I992" i="10"/>
  <c r="I996" i="10"/>
  <c r="I1000" i="10"/>
  <c r="I1004" i="10"/>
  <c r="I1008" i="10"/>
  <c r="I1012" i="10"/>
  <c r="I1014" i="10"/>
  <c r="I1016" i="10"/>
  <c r="I1020" i="10"/>
  <c r="I1022" i="10"/>
  <c r="I1024" i="10"/>
  <c r="I1028" i="10"/>
  <c r="I1032" i="10"/>
  <c r="I1036" i="10"/>
  <c r="I1040" i="10"/>
  <c r="I1044" i="10"/>
  <c r="I1048" i="10"/>
  <c r="I1052" i="10"/>
  <c r="I1056" i="10"/>
  <c r="I1060" i="10"/>
  <c r="I1062" i="10"/>
  <c r="I1064" i="10"/>
  <c r="I1068" i="10"/>
  <c r="I1072" i="10"/>
  <c r="I1074" i="10"/>
  <c r="I1076" i="10"/>
  <c r="I1080" i="10"/>
  <c r="I1084" i="10"/>
  <c r="I1088" i="10"/>
  <c r="I1092" i="10"/>
  <c r="I1096" i="10"/>
  <c r="I1100" i="10"/>
  <c r="I1104" i="10"/>
  <c r="I1108" i="10"/>
  <c r="I1112" i="10"/>
  <c r="I1116" i="10"/>
  <c r="I1120" i="10"/>
  <c r="I1124" i="10"/>
  <c r="I1128" i="10"/>
  <c r="I1132" i="10"/>
  <c r="I1136" i="10"/>
  <c r="I1140" i="10"/>
  <c r="I1142" i="10"/>
  <c r="I1144" i="10"/>
  <c r="I1148" i="10"/>
  <c r="I1152" i="10"/>
  <c r="I1156" i="10"/>
  <c r="I1160" i="10"/>
  <c r="I1164" i="10"/>
  <c r="I1168" i="10"/>
  <c r="I1172" i="10"/>
  <c r="I1176" i="10"/>
  <c r="I1180" i="10"/>
  <c r="I1184" i="10"/>
  <c r="I1188" i="10"/>
  <c r="I1192" i="10"/>
  <c r="I1196" i="10"/>
  <c r="I1200" i="10"/>
  <c r="I1204" i="10"/>
  <c r="I1205" i="10"/>
  <c r="I1208" i="10"/>
  <c r="I1212" i="10"/>
  <c r="I1216" i="10"/>
  <c r="I1220" i="10"/>
  <c r="I1224" i="10"/>
  <c r="I1228" i="10"/>
  <c r="I1232" i="10"/>
  <c r="I1236" i="10"/>
  <c r="I1240" i="10"/>
  <c r="I1244" i="10"/>
  <c r="I1248" i="10"/>
  <c r="I1252" i="10"/>
  <c r="I1256" i="10"/>
  <c r="I1260" i="10"/>
  <c r="I1264" i="10"/>
  <c r="I1268" i="10"/>
  <c r="I1269" i="10"/>
  <c r="I1272" i="10"/>
  <c r="I1276" i="10"/>
  <c r="I1280" i="10"/>
  <c r="I1284" i="10"/>
  <c r="I1288" i="10"/>
  <c r="I1292" i="10"/>
  <c r="I1296" i="10"/>
  <c r="I1300" i="10"/>
  <c r="I1304" i="10"/>
  <c r="I1308" i="10"/>
  <c r="I1312" i="10"/>
  <c r="I1316" i="10"/>
  <c r="I1320" i="10"/>
  <c r="I1324" i="10"/>
  <c r="I1328" i="10"/>
  <c r="I1332" i="10"/>
  <c r="I1333" i="10"/>
  <c r="I1336" i="10"/>
  <c r="I1340" i="10"/>
  <c r="I1344" i="10"/>
  <c r="I1348" i="10"/>
  <c r="I1352" i="10"/>
  <c r="I1356" i="10"/>
  <c r="I1360" i="10"/>
  <c r="I1364" i="10"/>
  <c r="I1368" i="10"/>
  <c r="I1372" i="10"/>
  <c r="I1376" i="10"/>
  <c r="I1380" i="10"/>
  <c r="I1384" i="10"/>
  <c r="I1388" i="10"/>
  <c r="I1392" i="10"/>
  <c r="I1396" i="10"/>
  <c r="I1397" i="10"/>
  <c r="I1400" i="10"/>
  <c r="I1404" i="10"/>
  <c r="I1408" i="10"/>
  <c r="I1412" i="10"/>
  <c r="I1416" i="10"/>
  <c r="I1420" i="10"/>
  <c r="I1424" i="10"/>
  <c r="I1428" i="10"/>
  <c r="I1432" i="10"/>
  <c r="I1436" i="10"/>
  <c r="I1440" i="10"/>
  <c r="I1444" i="10"/>
  <c r="I1448" i="10"/>
  <c r="I1452" i="10"/>
  <c r="I1456" i="10"/>
  <c r="I1460" i="10"/>
  <c r="I1461" i="10"/>
  <c r="I1464" i="10"/>
  <c r="I1468" i="10"/>
  <c r="I1472" i="10"/>
  <c r="I1476" i="10"/>
  <c r="I1480" i="10"/>
  <c r="I1484" i="10"/>
  <c r="I1488" i="10"/>
  <c r="I1492" i="10"/>
  <c r="I1496" i="10"/>
  <c r="I1500" i="10"/>
  <c r="I1504" i="10"/>
  <c r="I1508" i="10"/>
  <c r="I1512" i="10"/>
  <c r="I1516" i="10"/>
  <c r="I1520" i="10"/>
  <c r="I1524" i="10"/>
  <c r="I1525" i="10"/>
  <c r="I1528" i="10"/>
  <c r="I1532" i="10"/>
  <c r="I1536" i="10"/>
  <c r="I1540" i="10"/>
  <c r="I1544" i="10"/>
  <c r="I1548" i="10"/>
  <c r="I1552" i="10"/>
  <c r="I1554" i="10"/>
  <c r="I1556" i="10"/>
  <c r="I1560" i="10"/>
  <c r="I1564" i="10"/>
  <c r="I1568" i="10"/>
  <c r="I1572" i="10"/>
  <c r="I1576" i="10"/>
  <c r="I1580" i="10"/>
  <c r="I1584" i="10"/>
  <c r="I1586" i="10"/>
  <c r="I1588" i="10"/>
  <c r="I1592" i="10"/>
  <c r="I1596" i="10"/>
  <c r="I1600" i="10"/>
  <c r="I1604" i="10"/>
  <c r="I1608" i="10"/>
  <c r="I1612" i="10"/>
  <c r="I1616" i="10"/>
  <c r="I1618" i="10"/>
  <c r="I1620" i="10"/>
  <c r="I1624" i="10"/>
  <c r="I1628" i="10"/>
  <c r="I1632" i="10"/>
  <c r="I1636" i="10"/>
  <c r="I1640" i="10"/>
  <c r="I1644" i="10"/>
  <c r="I1648" i="10"/>
  <c r="I1650" i="10"/>
  <c r="I1652" i="10"/>
  <c r="I1656" i="10"/>
  <c r="I1660" i="10"/>
  <c r="I1664" i="10"/>
  <c r="I1668" i="10"/>
  <c r="I1672" i="10"/>
  <c r="I1676" i="10"/>
  <c r="I1680" i="10"/>
  <c r="I1682" i="10"/>
  <c r="I1684" i="10"/>
  <c r="I1688" i="10"/>
  <c r="I1692" i="10"/>
  <c r="I1696" i="10"/>
  <c r="I1700" i="10"/>
  <c r="I1704" i="10"/>
  <c r="I1708" i="10"/>
  <c r="I1712" i="10"/>
  <c r="I1714" i="10"/>
  <c r="I1716" i="10"/>
  <c r="I1720" i="10"/>
  <c r="I1724" i="10"/>
  <c r="I1728" i="10"/>
  <c r="I1732" i="10"/>
  <c r="I1736" i="10"/>
  <c r="I1740" i="10"/>
  <c r="I1744" i="10"/>
  <c r="I1746" i="10"/>
  <c r="I1748" i="10"/>
  <c r="I1752" i="10"/>
  <c r="I1756" i="10"/>
  <c r="I1760" i="10"/>
  <c r="I1764" i="10"/>
  <c r="I1765" i="10"/>
  <c r="I1768" i="10"/>
  <c r="I1772" i="10"/>
  <c r="I1776" i="10"/>
  <c r="I1780" i="10"/>
  <c r="I1784" i="10"/>
  <c r="I1788" i="10"/>
  <c r="I1792" i="10"/>
  <c r="I1796" i="10"/>
  <c r="I1797" i="10"/>
  <c r="I1800" i="10"/>
  <c r="I1804" i="10"/>
  <c r="I1808" i="10"/>
  <c r="I1812" i="10"/>
  <c r="I1816" i="10"/>
  <c r="I1820" i="10"/>
  <c r="I1824" i="10"/>
  <c r="I1828" i="10"/>
  <c r="I1829" i="10"/>
  <c r="I1832" i="10"/>
  <c r="I1836" i="10"/>
  <c r="I1840" i="10"/>
  <c r="I1844" i="10"/>
  <c r="I1848" i="10"/>
  <c r="I1852" i="10"/>
  <c r="I1856" i="10"/>
  <c r="I1860" i="10"/>
  <c r="I1861" i="10"/>
  <c r="I1864" i="10"/>
  <c r="I1868" i="10"/>
  <c r="I1872" i="10"/>
  <c r="I1876" i="10"/>
  <c r="I1880" i="10"/>
  <c r="I1884" i="10"/>
  <c r="I1888" i="10"/>
  <c r="I1892" i="10"/>
  <c r="I1893" i="10"/>
  <c r="I1896" i="10"/>
  <c r="I1900" i="10"/>
  <c r="I1904" i="10"/>
  <c r="I1908" i="10"/>
  <c r="I1912" i="10"/>
  <c r="I1916" i="10"/>
  <c r="I1920" i="10"/>
  <c r="I1924" i="10"/>
  <c r="I1925" i="10"/>
  <c r="I1928" i="10"/>
  <c r="I1932" i="10"/>
  <c r="I1936" i="10"/>
  <c r="I1940" i="10"/>
  <c r="I1944" i="10"/>
  <c r="I1948" i="10"/>
  <c r="I1952" i="10"/>
  <c r="I1956" i="10"/>
  <c r="I1957" i="10"/>
  <c r="I1960" i="10"/>
  <c r="I1964" i="10"/>
  <c r="I1968" i="10"/>
  <c r="I1972" i="10"/>
  <c r="I1976" i="10"/>
  <c r="I1980" i="10"/>
  <c r="I1984" i="10"/>
  <c r="I1988" i="10"/>
  <c r="I1989" i="10"/>
  <c r="I1992" i="10"/>
  <c r="I1996" i="10"/>
  <c r="I2000" i="10"/>
  <c r="I2004" i="10"/>
  <c r="I2008" i="10"/>
  <c r="I2012" i="10"/>
  <c r="I2016" i="10"/>
  <c r="I2020" i="10"/>
  <c r="I2021" i="10"/>
  <c r="I2024" i="10"/>
  <c r="I2028" i="10"/>
  <c r="I2032" i="10"/>
  <c r="I2036" i="10"/>
  <c r="I2040" i="10"/>
  <c r="I2044" i="10"/>
  <c r="I2048" i="10"/>
  <c r="I2052" i="10"/>
  <c r="I2053" i="10"/>
  <c r="I2056" i="10"/>
  <c r="I2060" i="10"/>
  <c r="I2064" i="10"/>
  <c r="I2068" i="10"/>
  <c r="I2072" i="10"/>
  <c r="I2076" i="10"/>
  <c r="I2080" i="10"/>
  <c r="I2084" i="10"/>
  <c r="I2085" i="10"/>
  <c r="I2088" i="10"/>
  <c r="I2092" i="10"/>
  <c r="I2096" i="10"/>
  <c r="I2100" i="10"/>
  <c r="I2104" i="10"/>
  <c r="I2108" i="10"/>
  <c r="I2112" i="10"/>
  <c r="I2116" i="10"/>
  <c r="I2117" i="10"/>
  <c r="I2120" i="10"/>
  <c r="I2124" i="10"/>
  <c r="I2128" i="10"/>
  <c r="I2132" i="10"/>
  <c r="I2136" i="10"/>
  <c r="I2140" i="10"/>
  <c r="I2144" i="10"/>
  <c r="I2148" i="10"/>
  <c r="I2149" i="10"/>
  <c r="I2152" i="10"/>
  <c r="I2156" i="10"/>
  <c r="I2160" i="10"/>
  <c r="I2164" i="10"/>
  <c r="I2168" i="10"/>
  <c r="I2172" i="10"/>
  <c r="I2176" i="10"/>
  <c r="I2180" i="10"/>
  <c r="I2181" i="10"/>
  <c r="I2184" i="10"/>
  <c r="I2188" i="10"/>
  <c r="I2192" i="10"/>
  <c r="I2196" i="10"/>
  <c r="I2200" i="10"/>
  <c r="I2204" i="10"/>
  <c r="I2208" i="10"/>
  <c r="I2212" i="10"/>
  <c r="I2213" i="10"/>
  <c r="I2216" i="10"/>
  <c r="I2220" i="10"/>
  <c r="I2224" i="10"/>
  <c r="I2228" i="10"/>
  <c r="I2232" i="10"/>
  <c r="I2236" i="10"/>
  <c r="I2240" i="10"/>
  <c r="I2244" i="10"/>
  <c r="I2245" i="10"/>
  <c r="I2248" i="10"/>
  <c r="I2252" i="10"/>
  <c r="I2256" i="10"/>
  <c r="I2260" i="10"/>
  <c r="I2264" i="10"/>
  <c r="I2268" i="10"/>
  <c r="I2272" i="10"/>
  <c r="I2276" i="10"/>
  <c r="I2277" i="10"/>
  <c r="I2280" i="10"/>
  <c r="I2284" i="10"/>
  <c r="I2288" i="10"/>
  <c r="I2292" i="10"/>
  <c r="I2296" i="10"/>
  <c r="I2300" i="10"/>
  <c r="I2304" i="10"/>
  <c r="I2308" i="10"/>
  <c r="I2309" i="10"/>
  <c r="I2312" i="10"/>
  <c r="I2316" i="10"/>
  <c r="I2320" i="10"/>
  <c r="I2324" i="10"/>
  <c r="I2328" i="10"/>
  <c r="I2332" i="10"/>
  <c r="I2336" i="10"/>
  <c r="I2340" i="10"/>
  <c r="I2341" i="10"/>
  <c r="I2344" i="10"/>
  <c r="I2348" i="10"/>
  <c r="I2352" i="10"/>
  <c r="I2356" i="10"/>
  <c r="I2360" i="10"/>
  <c r="I2364" i="10"/>
  <c r="I2368" i="10"/>
  <c r="I2372" i="10"/>
  <c r="I2373" i="10"/>
  <c r="I2376" i="10"/>
  <c r="I2380" i="10"/>
  <c r="I2384" i="10"/>
  <c r="I2388" i="10"/>
  <c r="I2392" i="10"/>
  <c r="I2396" i="10"/>
  <c r="I2400" i="10"/>
  <c r="I2404" i="10"/>
  <c r="I2405" i="10"/>
  <c r="I2408" i="10"/>
  <c r="I2412" i="10"/>
  <c r="I2416" i="10"/>
  <c r="I2420" i="10"/>
  <c r="I2424" i="10"/>
  <c r="I2428" i="10"/>
  <c r="I2432" i="10"/>
  <c r="I2436" i="10"/>
  <c r="I2437" i="10"/>
  <c r="I2440" i="10"/>
  <c r="I2444" i="10"/>
  <c r="I2448" i="10"/>
  <c r="I2452" i="10"/>
  <c r="I2456" i="10"/>
  <c r="I2460" i="10"/>
  <c r="I2464" i="10"/>
  <c r="I2468" i="10"/>
  <c r="I2469" i="10"/>
  <c r="I2472" i="10"/>
  <c r="I2476" i="10"/>
  <c r="I2480" i="10"/>
  <c r="I2484" i="10"/>
  <c r="I2488" i="10"/>
  <c r="I2492" i="10"/>
  <c r="I2496" i="10"/>
  <c r="I2500" i="10"/>
  <c r="I2501" i="10"/>
  <c r="I2504" i="10"/>
  <c r="I2508" i="10"/>
  <c r="I2512" i="10"/>
  <c r="I2516" i="10"/>
  <c r="I2520" i="10"/>
  <c r="I2524" i="10"/>
  <c r="I2528" i="10"/>
  <c r="I2532" i="10"/>
  <c r="I2533" i="10"/>
  <c r="I2536" i="10"/>
  <c r="I2540" i="10"/>
  <c r="I2544" i="10"/>
  <c r="I2548" i="10"/>
  <c r="I2552" i="10"/>
  <c r="I2556" i="10"/>
  <c r="I2560" i="10"/>
  <c r="I2564" i="10"/>
  <c r="I2565" i="10"/>
  <c r="I2568" i="10"/>
  <c r="I2572" i="10"/>
  <c r="I2576" i="10"/>
  <c r="I2580" i="10"/>
  <c r="I2584" i="10"/>
  <c r="I2588" i="10"/>
  <c r="I2592" i="10"/>
  <c r="I2596" i="10"/>
  <c r="I2597" i="10"/>
  <c r="I2600" i="10"/>
  <c r="I2604" i="10"/>
  <c r="I2608" i="10"/>
  <c r="I2612" i="10"/>
  <c r="I2614" i="10"/>
  <c r="I2616" i="10"/>
  <c r="I2620" i="10"/>
  <c r="I2624" i="10"/>
  <c r="I2628" i="10"/>
  <c r="I2630" i="10"/>
  <c r="I2632" i="10"/>
  <c r="I2636" i="10"/>
  <c r="I2640" i="10"/>
  <c r="I2644" i="10"/>
  <c r="I2646" i="10"/>
  <c r="I2648" i="10"/>
  <c r="I2652" i="10"/>
  <c r="I2656" i="10"/>
  <c r="I2660" i="10"/>
  <c r="I2662" i="10"/>
  <c r="I2664" i="10"/>
  <c r="I2668" i="10"/>
  <c r="I2672" i="10"/>
  <c r="I2676" i="10"/>
  <c r="I2678" i="10"/>
  <c r="I2680" i="10"/>
  <c r="I2684" i="10"/>
  <c r="I2688" i="10"/>
  <c r="I2692" i="10"/>
  <c r="I2694" i="10"/>
  <c r="I2696" i="10"/>
  <c r="I2700" i="10"/>
  <c r="I2704" i="10"/>
  <c r="I2708" i="10"/>
  <c r="I2710" i="10"/>
  <c r="I2712" i="10"/>
  <c r="I2716" i="10"/>
  <c r="I2720" i="10"/>
  <c r="I2724" i="10"/>
  <c r="I2726" i="10"/>
  <c r="I2728" i="10"/>
  <c r="I2732" i="10"/>
  <c r="I2736" i="10"/>
  <c r="I2740" i="10"/>
  <c r="I2742" i="10"/>
  <c r="I2744" i="10"/>
  <c r="I2748" i="10"/>
  <c r="I2752" i="10"/>
  <c r="I2756" i="10"/>
  <c r="I2758" i="10"/>
  <c r="I2760" i="10"/>
  <c r="I2764" i="10"/>
  <c r="I2768" i="10"/>
  <c r="I2772" i="10"/>
  <c r="I2774" i="10"/>
  <c r="I2776" i="10"/>
  <c r="I2780" i="10"/>
  <c r="I2784" i="10"/>
  <c r="I2788" i="10"/>
  <c r="I2790" i="10"/>
  <c r="I2792" i="10"/>
  <c r="I2796" i="10"/>
  <c r="I2800" i="10"/>
  <c r="I2804" i="10"/>
  <c r="I2806" i="10"/>
  <c r="I2808" i="10"/>
  <c r="I2812" i="10"/>
  <c r="I2816" i="10"/>
  <c r="I2820" i="10"/>
  <c r="I2822" i="10"/>
  <c r="I2824" i="10"/>
  <c r="I2828" i="10"/>
  <c r="I2832" i="10"/>
  <c r="I2836" i="10"/>
  <c r="I2838" i="10"/>
  <c r="I2840" i="10"/>
  <c r="I2844" i="10"/>
  <c r="I2848" i="10"/>
  <c r="I2852" i="10"/>
  <c r="I2854" i="10"/>
  <c r="I2856" i="10"/>
  <c r="I2860" i="10"/>
  <c r="I2864" i="10"/>
  <c r="I2868" i="10"/>
  <c r="I2870" i="10"/>
  <c r="I2872" i="10"/>
  <c r="I2876" i="10"/>
  <c r="I2880" i="10"/>
  <c r="I2884" i="10"/>
  <c r="I2886" i="10"/>
  <c r="I2888" i="10"/>
  <c r="I2892" i="10"/>
  <c r="I2896" i="10"/>
  <c r="I2900" i="10"/>
  <c r="I2901" i="10"/>
  <c r="I2902" i="10"/>
  <c r="I2904" i="10"/>
  <c r="I2906" i="10"/>
  <c r="I2908" i="10"/>
  <c r="I2912" i="10"/>
  <c r="I2916" i="10"/>
  <c r="I2917" i="10"/>
  <c r="I2918" i="10"/>
  <c r="I2920" i="10"/>
  <c r="I2922" i="10"/>
  <c r="I2924" i="10"/>
  <c r="I2928" i="10"/>
  <c r="I2932" i="10"/>
  <c r="I2933" i="10"/>
  <c r="I2934" i="10"/>
  <c r="I2936" i="10"/>
  <c r="I2938" i="10"/>
  <c r="I2940" i="10"/>
  <c r="I2944" i="10"/>
  <c r="I2948" i="10"/>
  <c r="I2949" i="10"/>
  <c r="I2950" i="10"/>
  <c r="I2952" i="10"/>
  <c r="I2954" i="10"/>
  <c r="I2956" i="10"/>
  <c r="I2960" i="10"/>
  <c r="I2964" i="10"/>
  <c r="I2965" i="10"/>
  <c r="I2966" i="10"/>
  <c r="I2968" i="10"/>
  <c r="I2970" i="10"/>
  <c r="I2972" i="10"/>
  <c r="I2976" i="10"/>
  <c r="I2980" i="10"/>
  <c r="I2981" i="10"/>
  <c r="I2982" i="10"/>
  <c r="I2984" i="10"/>
  <c r="I2986" i="10"/>
  <c r="I2988" i="10"/>
  <c r="I2992" i="10"/>
  <c r="I2996" i="10"/>
  <c r="I2997" i="10"/>
  <c r="I2998" i="10"/>
  <c r="I3000" i="10"/>
  <c r="I3002" i="10"/>
  <c r="I3004" i="10"/>
  <c r="I3008" i="10"/>
  <c r="I3012" i="10"/>
  <c r="I3013" i="10"/>
  <c r="I3014" i="10"/>
  <c r="I3016" i="10"/>
  <c r="I3018" i="10"/>
  <c r="I3020" i="10"/>
  <c r="I3024" i="10"/>
  <c r="I3028" i="10"/>
  <c r="I3029" i="10"/>
  <c r="I3030" i="10"/>
  <c r="I3032" i="10"/>
  <c r="I3034" i="10"/>
  <c r="I3036" i="10"/>
  <c r="I3040" i="10"/>
  <c r="I3044" i="10"/>
  <c r="I3045" i="10"/>
  <c r="I3046" i="10"/>
  <c r="I3048" i="10"/>
  <c r="I3050" i="10"/>
  <c r="I3052" i="10"/>
  <c r="I3056" i="10"/>
  <c r="I3060" i="10"/>
  <c r="I3061" i="10"/>
  <c r="I3062" i="10"/>
  <c r="I3064" i="10"/>
  <c r="I3066" i="10"/>
  <c r="I3068" i="10"/>
  <c r="I3072" i="10"/>
  <c r="I3076" i="10"/>
  <c r="I3077" i="10"/>
  <c r="I3078" i="10"/>
  <c r="I3080" i="10"/>
  <c r="I3082" i="10"/>
  <c r="I3084" i="10"/>
  <c r="I3088" i="10"/>
  <c r="I3092" i="10"/>
  <c r="I3093" i="10"/>
  <c r="I3094" i="10"/>
  <c r="I3096" i="10"/>
  <c r="I3098" i="10"/>
  <c r="I3100" i="10"/>
  <c r="I3104" i="10"/>
  <c r="I3108" i="10"/>
  <c r="I3109" i="10"/>
  <c r="I3110" i="10"/>
  <c r="I3112" i="10"/>
  <c r="I3114" i="10"/>
  <c r="I3116" i="10"/>
  <c r="I3120" i="10"/>
  <c r="I3124" i="10"/>
  <c r="I3125" i="10"/>
  <c r="I3126" i="10"/>
  <c r="I3128" i="10"/>
  <c r="I3130" i="10"/>
  <c r="I3132" i="10"/>
  <c r="I3136" i="10"/>
  <c r="I3140" i="10"/>
  <c r="I3141" i="10"/>
  <c r="I3142" i="10"/>
  <c r="I3144" i="10"/>
  <c r="I3146" i="10"/>
  <c r="I3148" i="10"/>
  <c r="I3152" i="10"/>
  <c r="I3156" i="10"/>
  <c r="I3157" i="10"/>
  <c r="I3158" i="10"/>
  <c r="I3160" i="10"/>
  <c r="I3162" i="10"/>
  <c r="I3164" i="10"/>
  <c r="I3168" i="10"/>
  <c r="I3172" i="10"/>
  <c r="I3173" i="10"/>
  <c r="I3174" i="10"/>
  <c r="I3176" i="10"/>
  <c r="I3178" i="10"/>
  <c r="I3180" i="10"/>
  <c r="I3184" i="10"/>
  <c r="I3188" i="10"/>
  <c r="I3189" i="10"/>
  <c r="I3190" i="10"/>
  <c r="I3192" i="10"/>
  <c r="I3194" i="10"/>
  <c r="I3196" i="10"/>
  <c r="I3200" i="10"/>
  <c r="I3204" i="10"/>
  <c r="I3205" i="10"/>
  <c r="I3206" i="10"/>
  <c r="I3208" i="10"/>
  <c r="I3210" i="10"/>
  <c r="I3212" i="10"/>
  <c r="I3216" i="10"/>
  <c r="I3220" i="10"/>
  <c r="I3221" i="10"/>
  <c r="I3222" i="10"/>
  <c r="I3224" i="10"/>
  <c r="I3226" i="10"/>
  <c r="I3228" i="10"/>
  <c r="I3232" i="10"/>
  <c r="I3236" i="10"/>
  <c r="I3237" i="10"/>
  <c r="I3238" i="10"/>
  <c r="I3240" i="10"/>
  <c r="I3242" i="10"/>
  <c r="I3244" i="10"/>
  <c r="I3248" i="10"/>
  <c r="I3252" i="10"/>
  <c r="I3253" i="10"/>
  <c r="I3254" i="10"/>
  <c r="I3256" i="10"/>
  <c r="I3258" i="10"/>
  <c r="I3260" i="10"/>
  <c r="I3264" i="10"/>
  <c r="I3268" i="10"/>
  <c r="I3269" i="10"/>
  <c r="I3270" i="10"/>
  <c r="I3272" i="10"/>
  <c r="I3274" i="10"/>
  <c r="I3276" i="10"/>
  <c r="I3280" i="10"/>
  <c r="I3284" i="10"/>
  <c r="I3285" i="10"/>
  <c r="I3286" i="10"/>
  <c r="I3288" i="10"/>
  <c r="I3290" i="10"/>
  <c r="I3292" i="10"/>
  <c r="I3296" i="10"/>
  <c r="I3300" i="10"/>
  <c r="I3301" i="10"/>
  <c r="I3302" i="10"/>
  <c r="I3304" i="10"/>
  <c r="I3306" i="10"/>
  <c r="I3308" i="10"/>
  <c r="I3312" i="10"/>
  <c r="I3316" i="10"/>
  <c r="I3317" i="10"/>
  <c r="I3318" i="10"/>
  <c r="I3320" i="10"/>
  <c r="I3322" i="10"/>
  <c r="I3324" i="10"/>
  <c r="I3328" i="10"/>
  <c r="I3332" i="10"/>
  <c r="I3333" i="10"/>
  <c r="I3334" i="10"/>
  <c r="I3336" i="10"/>
  <c r="I3338" i="10"/>
  <c r="I3340" i="10"/>
  <c r="I3344" i="10"/>
  <c r="I3348" i="10"/>
  <c r="I3349" i="10"/>
  <c r="I3350" i="10"/>
  <c r="I3352" i="10"/>
  <c r="I3354" i="10"/>
  <c r="I3356" i="10"/>
  <c r="I3360" i="10"/>
  <c r="I3364" i="10"/>
  <c r="I3365" i="10"/>
  <c r="I3366" i="10"/>
  <c r="I3368" i="10"/>
  <c r="I3370" i="10"/>
  <c r="I3372" i="10"/>
  <c r="I3376" i="10"/>
  <c r="I3380" i="10"/>
  <c r="I3381" i="10"/>
  <c r="I3382" i="10"/>
  <c r="I3384" i="10"/>
  <c r="I3386" i="10"/>
  <c r="I3388" i="10"/>
  <c r="I3392" i="10"/>
  <c r="I3396" i="10"/>
  <c r="I3397" i="10"/>
  <c r="I3398" i="10"/>
  <c r="I3400" i="10"/>
  <c r="I3402" i="10"/>
  <c r="I3404" i="10"/>
  <c r="I3408" i="10"/>
  <c r="I3412" i="10"/>
  <c r="I3413" i="10"/>
  <c r="I3414" i="10"/>
  <c r="I3416" i="10"/>
  <c r="I3418" i="10"/>
  <c r="I3420" i="10"/>
  <c r="I3424" i="10"/>
  <c r="I3428" i="10"/>
  <c r="I3429" i="10"/>
  <c r="I3430" i="10"/>
  <c r="I3432" i="10"/>
  <c r="I3434" i="10"/>
  <c r="I3436" i="10"/>
  <c r="I3440" i="10"/>
  <c r="I3444" i="10"/>
  <c r="I3445" i="10"/>
  <c r="I3446" i="10"/>
  <c r="I3448" i="10"/>
  <c r="I3450" i="10"/>
  <c r="I3452" i="10"/>
  <c r="I3456" i="10"/>
  <c r="I3460" i="10"/>
  <c r="I3461" i="10"/>
  <c r="I3462" i="10"/>
  <c r="I3464" i="10"/>
  <c r="I3466" i="10"/>
  <c r="I3468" i="10"/>
  <c r="I3472" i="10"/>
  <c r="I3476" i="10"/>
  <c r="I3477" i="10"/>
  <c r="I3478" i="10"/>
  <c r="I3480" i="10"/>
  <c r="I3482" i="10"/>
  <c r="I3484" i="10"/>
  <c r="I3488" i="10"/>
  <c r="I3492" i="10"/>
  <c r="I3493" i="10"/>
  <c r="I3494" i="10"/>
  <c r="I3496" i="10"/>
  <c r="I3498" i="10"/>
  <c r="I3500" i="10"/>
  <c r="I3504" i="10"/>
  <c r="I3508" i="10"/>
  <c r="I3509" i="10"/>
  <c r="I3510" i="10"/>
  <c r="I3512" i="10"/>
  <c r="I3514" i="10"/>
  <c r="I3516" i="10"/>
  <c r="I3520" i="10"/>
  <c r="I3524" i="10"/>
  <c r="I3525" i="10"/>
  <c r="I3526" i="10"/>
  <c r="I3528" i="10"/>
  <c r="I3530" i="10"/>
  <c r="I3532" i="10"/>
  <c r="I3536" i="10"/>
  <c r="I3540" i="10"/>
  <c r="I3541" i="10"/>
  <c r="I3542" i="10"/>
  <c r="I3544" i="10"/>
  <c r="I3546" i="10"/>
  <c r="I3548" i="10"/>
  <c r="I3552" i="10"/>
  <c r="I3556" i="10"/>
  <c r="I3557" i="10"/>
  <c r="I3558" i="10"/>
  <c r="I3560" i="10"/>
  <c r="I3562" i="10"/>
  <c r="I3564" i="10"/>
  <c r="I3568" i="10"/>
  <c r="I3572" i="10"/>
  <c r="I3573" i="10"/>
  <c r="I3574" i="10"/>
  <c r="I3576" i="10"/>
  <c r="I3578" i="10"/>
  <c r="I3580" i="10"/>
  <c r="I3584" i="10"/>
  <c r="I3588" i="10"/>
  <c r="I3589" i="10"/>
  <c r="I3590" i="10"/>
  <c r="I3592" i="10"/>
  <c r="I3594" i="10"/>
  <c r="I3596" i="10"/>
  <c r="I3600" i="10"/>
  <c r="I3604" i="10"/>
  <c r="I3605" i="10"/>
  <c r="I3606" i="10"/>
  <c r="I3608" i="10"/>
  <c r="I3610" i="10"/>
  <c r="I3612" i="10"/>
  <c r="I3616" i="10"/>
  <c r="I3620" i="10"/>
  <c r="I3621" i="10"/>
  <c r="I3622" i="10"/>
  <c r="I3624" i="10"/>
  <c r="I3626" i="10"/>
  <c r="I3628" i="10"/>
  <c r="I3632" i="10"/>
  <c r="I3636" i="10"/>
  <c r="I3637" i="10"/>
  <c r="I3638" i="10"/>
  <c r="I3640" i="10"/>
  <c r="I3642" i="10"/>
  <c r="I3644" i="10"/>
  <c r="I3648" i="10"/>
  <c r="I3652" i="10"/>
  <c r="I3653" i="10"/>
  <c r="I3654" i="10"/>
  <c r="I3656" i="10"/>
  <c r="I3658" i="10"/>
  <c r="I3660" i="10"/>
  <c r="I3664" i="10"/>
  <c r="I3668" i="10"/>
  <c r="I3669" i="10"/>
  <c r="I3670" i="10"/>
  <c r="I3672" i="10"/>
  <c r="I3674" i="10"/>
  <c r="I3676" i="10"/>
  <c r="I3680" i="10"/>
  <c r="I3684" i="10"/>
  <c r="I3685" i="10"/>
  <c r="I3686" i="10"/>
  <c r="I3688" i="10"/>
  <c r="I3690" i="10"/>
  <c r="I3692" i="10"/>
  <c r="I3696" i="10"/>
  <c r="I3700" i="10"/>
  <c r="I3701" i="10"/>
  <c r="I3702" i="10"/>
  <c r="I3704" i="10"/>
  <c r="I3706" i="10"/>
  <c r="I3708" i="10"/>
  <c r="I3712" i="10"/>
  <c r="I3716" i="10"/>
  <c r="I3717" i="10"/>
  <c r="I3718" i="10"/>
  <c r="I3720" i="10"/>
  <c r="I3722" i="10"/>
  <c r="I3724" i="10"/>
  <c r="I3728" i="10"/>
  <c r="I3732" i="10"/>
  <c r="I3733" i="10"/>
  <c r="I3734" i="10"/>
  <c r="I3736" i="10"/>
  <c r="I3738" i="10"/>
  <c r="I3740" i="10"/>
  <c r="I3744" i="10"/>
  <c r="I3748" i="10"/>
  <c r="I3749" i="10"/>
  <c r="I3750" i="10"/>
  <c r="I3752" i="10"/>
  <c r="I3754" i="10"/>
  <c r="I3756" i="10"/>
  <c r="I3760" i="10"/>
  <c r="I3764" i="10"/>
  <c r="I3765" i="10"/>
  <c r="I3766" i="10"/>
  <c r="I3768" i="10"/>
  <c r="I3770" i="10"/>
  <c r="I3772" i="10"/>
  <c r="I3776" i="10"/>
  <c r="I3780" i="10"/>
  <c r="I3781" i="10"/>
  <c r="I3782" i="10"/>
  <c r="I3784" i="10"/>
  <c r="I3786" i="10"/>
  <c r="I3788" i="10"/>
  <c r="I3792" i="10"/>
  <c r="I3796" i="10"/>
  <c r="I3797" i="10"/>
  <c r="I3798" i="10"/>
  <c r="I3800" i="10"/>
  <c r="I3802" i="10"/>
  <c r="I3804" i="10"/>
  <c r="I3808" i="10"/>
  <c r="I3812" i="10"/>
  <c r="I3813" i="10"/>
  <c r="I3814" i="10"/>
  <c r="I3816" i="10"/>
  <c r="I3818" i="10"/>
  <c r="I3820" i="10"/>
  <c r="I3824" i="10"/>
  <c r="I3828" i="10"/>
  <c r="I3829" i="10"/>
  <c r="I3830" i="10"/>
  <c r="I3832" i="10"/>
  <c r="I3834" i="10"/>
  <c r="I3836" i="10"/>
  <c r="I3840" i="10"/>
  <c r="I3844" i="10"/>
  <c r="I3845" i="10"/>
  <c r="I3846" i="10"/>
  <c r="I3848" i="10"/>
  <c r="I3850" i="10"/>
  <c r="I3852" i="10"/>
  <c r="I3856" i="10"/>
  <c r="I3860" i="10"/>
  <c r="I3861" i="10"/>
  <c r="I3862" i="10"/>
  <c r="I3864" i="10"/>
  <c r="I3866" i="10"/>
  <c r="I3868" i="10"/>
  <c r="I3872" i="10"/>
  <c r="I3876" i="10"/>
  <c r="I3877" i="10"/>
  <c r="I3878" i="10"/>
  <c r="I3880" i="10"/>
  <c r="I3882" i="10"/>
  <c r="I3884" i="10"/>
  <c r="I3888" i="10"/>
  <c r="I3892" i="10"/>
  <c r="I3893" i="10"/>
  <c r="I3894" i="10"/>
  <c r="I3896" i="10"/>
  <c r="I3898" i="10"/>
  <c r="I3900" i="10"/>
  <c r="I3904" i="10"/>
  <c r="I3908" i="10"/>
  <c r="I3909" i="10"/>
  <c r="I3910" i="10"/>
  <c r="I3912" i="10"/>
  <c r="I3914" i="10"/>
  <c r="I3916" i="10"/>
  <c r="I3920" i="10"/>
  <c r="I3924" i="10"/>
  <c r="I3925" i="10"/>
  <c r="I3926" i="10"/>
  <c r="I3928" i="10"/>
  <c r="I3930" i="10"/>
  <c r="I3932" i="10"/>
  <c r="I3936" i="10"/>
  <c r="I3940" i="10"/>
  <c r="I3941" i="10"/>
  <c r="I3942" i="10"/>
  <c r="I3944" i="10"/>
  <c r="I3946" i="10"/>
  <c r="I3948" i="10"/>
  <c r="I3952" i="10"/>
  <c r="I3956" i="10"/>
  <c r="I3957" i="10"/>
  <c r="I3958" i="10"/>
  <c r="I3960" i="10"/>
  <c r="I3962" i="10"/>
  <c r="I3964" i="10"/>
  <c r="I3968" i="10"/>
  <c r="I3972" i="10"/>
  <c r="I3973" i="10"/>
  <c r="I3974" i="10"/>
  <c r="I3976" i="10"/>
  <c r="I3978" i="10"/>
  <c r="I3980" i="10"/>
  <c r="I3983" i="10"/>
  <c r="I3984" i="10"/>
  <c r="I3987" i="10"/>
  <c r="I3988" i="10"/>
  <c r="I3991" i="10"/>
  <c r="I3992" i="10"/>
  <c r="I3995" i="10"/>
  <c r="I3996" i="10"/>
  <c r="I3999" i="10"/>
  <c r="I4000" i="10"/>
  <c r="I4003" i="10"/>
  <c r="I4004" i="10"/>
  <c r="I4007" i="10"/>
  <c r="I4008" i="10"/>
  <c r="I4011" i="10"/>
  <c r="I4012" i="10"/>
  <c r="I4015" i="10"/>
  <c r="I4016" i="10"/>
  <c r="I4019" i="10"/>
  <c r="I4020" i="10"/>
  <c r="I4023" i="10"/>
  <c r="I4024" i="10"/>
  <c r="I4027" i="10"/>
  <c r="I4028" i="10"/>
  <c r="I4031" i="10"/>
  <c r="I4032" i="10"/>
  <c r="I4035" i="10"/>
  <c r="I4036" i="10"/>
  <c r="I4039" i="10"/>
  <c r="I4040" i="10"/>
  <c r="I4043" i="10"/>
  <c r="I4044" i="10"/>
  <c r="I4047" i="10"/>
  <c r="I4048" i="10"/>
  <c r="I4051" i="10"/>
  <c r="I4052" i="10"/>
  <c r="I4055" i="10"/>
  <c r="I4056" i="10"/>
  <c r="I4059" i="10"/>
  <c r="I4060" i="10"/>
  <c r="I4063" i="10"/>
  <c r="I4064" i="10"/>
  <c r="I4067" i="10"/>
  <c r="I4068" i="10"/>
  <c r="I4071" i="10"/>
  <c r="I4072" i="10"/>
  <c r="I4075" i="10"/>
  <c r="I4076" i="10"/>
  <c r="I4079" i="10"/>
  <c r="I4080" i="10"/>
  <c r="I4083" i="10"/>
  <c r="I4084" i="10"/>
  <c r="I4087" i="10"/>
  <c r="I4088" i="10"/>
  <c r="I4091" i="10"/>
  <c r="I4092" i="10"/>
  <c r="I4095" i="10"/>
  <c r="I4096" i="10"/>
  <c r="I4099" i="10"/>
  <c r="I4100" i="10"/>
  <c r="I4103" i="10"/>
  <c r="I4104" i="10"/>
  <c r="I4107" i="10"/>
  <c r="I4108" i="10"/>
  <c r="I4111" i="10"/>
  <c r="I4112" i="10"/>
  <c r="I4115" i="10"/>
  <c r="I10" i="6"/>
  <c r="E14" i="6"/>
  <c r="E13" i="6"/>
  <c r="E11" i="6"/>
  <c r="E10" i="6"/>
  <c r="E9" i="6"/>
  <c r="E8" i="6"/>
  <c r="E7" i="6"/>
  <c r="E6" i="6"/>
  <c r="E5" i="6"/>
  <c r="E4" i="6"/>
  <c r="E3" i="6"/>
  <c r="E12" i="6"/>
  <c r="D14" i="6"/>
  <c r="C14" i="6"/>
  <c r="F14" i="6" s="1"/>
  <c r="G14" i="6" s="1"/>
  <c r="D13" i="6"/>
  <c r="D12" i="6"/>
  <c r="D11" i="6"/>
  <c r="D10" i="6"/>
  <c r="F10" i="6" s="1"/>
  <c r="G10" i="6" s="1"/>
  <c r="D9" i="6"/>
  <c r="D8" i="6"/>
  <c r="D7" i="6"/>
  <c r="D6" i="6"/>
  <c r="F6" i="6" s="1"/>
  <c r="D5" i="6"/>
  <c r="D4" i="6"/>
  <c r="D3" i="6"/>
  <c r="C4" i="6"/>
  <c r="F4" i="6" s="1"/>
  <c r="H4" i="6" s="1"/>
  <c r="C5" i="6"/>
  <c r="C6" i="6"/>
  <c r="C7" i="6"/>
  <c r="C8" i="6"/>
  <c r="F8" i="6" s="1"/>
  <c r="H8" i="6" s="1"/>
  <c r="C9" i="6"/>
  <c r="C10" i="6"/>
  <c r="C11" i="6"/>
  <c r="C12" i="6"/>
  <c r="C13" i="6"/>
  <c r="F13" i="6" s="1"/>
  <c r="C3" i="6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4" i="6" l="1"/>
  <c r="H14" i="6"/>
  <c r="I6" i="6"/>
  <c r="G6" i="6"/>
  <c r="I8" i="6"/>
  <c r="G9" i="6"/>
  <c r="H13" i="6"/>
  <c r="I3" i="6"/>
  <c r="F7" i="6"/>
  <c r="G7" i="6" s="1"/>
  <c r="I9" i="6"/>
  <c r="I14" i="6"/>
  <c r="F9" i="6"/>
  <c r="G8" i="6"/>
  <c r="G13" i="6"/>
  <c r="H10" i="6"/>
  <c r="H6" i="6"/>
  <c r="F11" i="6"/>
  <c r="I11" i="6" s="1"/>
  <c r="F5" i="6"/>
  <c r="G5" i="6" s="1"/>
  <c r="H9" i="6"/>
  <c r="I7" i="6"/>
  <c r="G4" i="6"/>
  <c r="G12" i="6"/>
  <c r="I13" i="6"/>
  <c r="F12" i="6"/>
  <c r="M10" i="10" a="1"/>
  <c r="M10" i="10" s="1"/>
  <c r="F3" i="6"/>
  <c r="H3" i="6" s="1"/>
  <c r="M14" i="10" a="1"/>
  <c r="M14" i="10" s="1"/>
  <c r="M9" i="10"/>
  <c r="M13" i="10" a="1"/>
  <c r="M13" i="10" s="1"/>
  <c r="I433" i="10"/>
  <c r="I417" i="10"/>
  <c r="I401" i="10"/>
  <c r="I385" i="10"/>
  <c r="I369" i="10"/>
  <c r="I353" i="10"/>
  <c r="I337" i="10"/>
  <c r="I321" i="10"/>
  <c r="I305" i="10"/>
  <c r="I289" i="10"/>
  <c r="I273" i="10"/>
  <c r="I257" i="10"/>
  <c r="I241" i="10"/>
  <c r="I225" i="10"/>
  <c r="I209" i="10"/>
  <c r="I193" i="10"/>
  <c r="I177" i="10"/>
  <c r="I161" i="10"/>
  <c r="I145" i="10"/>
  <c r="I129" i="10"/>
  <c r="I113" i="10"/>
  <c r="I97" i="10"/>
  <c r="I81" i="10"/>
  <c r="I65" i="10"/>
  <c r="N12" i="10" s="1"/>
  <c r="I49" i="10"/>
  <c r="I33" i="10"/>
  <c r="N10" i="10" s="1" a="1"/>
  <c r="N10" i="10" s="1"/>
  <c r="I17" i="10"/>
  <c r="I4116" i="10" s="1"/>
  <c r="M12" i="10"/>
  <c r="M11" i="10"/>
  <c r="D2" i="10"/>
  <c r="M8" i="10" s="1"/>
  <c r="G4116" i="10"/>
  <c r="F4116" i="10"/>
  <c r="C4116" i="10"/>
  <c r="M7" i="10"/>
  <c r="N14" i="10" l="1" a="1"/>
  <c r="N14" i="10" s="1"/>
  <c r="G11" i="6"/>
  <c r="G3" i="6"/>
  <c r="I5" i="6"/>
  <c r="H11" i="6"/>
  <c r="N9" i="10"/>
  <c r="H5" i="6"/>
  <c r="H7" i="6"/>
  <c r="N13" i="10" a="1"/>
  <c r="N13" i="10" s="1"/>
  <c r="H12" i="6"/>
  <c r="I12" i="6"/>
  <c r="J2" i="10"/>
  <c r="N8" i="10" s="1"/>
  <c r="N7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 Pascarella</author>
  </authors>
  <commentList>
    <comment ref="N11" authorId="0" shapeId="0" xr:uid="{A20D9A32-B117-7A42-8321-25BE49EBF1CB}">
      <text>
        <r>
          <rPr>
            <b/>
            <sz val="10"/>
            <color rgb="FF000000"/>
            <rFont val="Tahoma"/>
            <family val="2"/>
          </rPr>
          <t>Rob Pascarella: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Considering unsuccessful projects, probably a good possibility that this =0.  Checked it manually to confirm, as a min funcution would return it no matter the case, and the small/countif function I used would incorrectly return 1.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Rob Pascarella</author>
  </authors>
  <commentList>
    <comment ref="Q2" authorId="0" shapeId="0" xr:uid="{DA6E61D6-4AD3-2643-BB56-5D13DFE92E2B}">
      <text>
        <r>
          <rPr>
            <b/>
            <sz val="10"/>
            <color rgb="FF000000"/>
            <rFont val="Tahoma"/>
            <family val="2"/>
          </rPr>
          <t>Rob Pascarella: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 see now in the instructions that we were supposed show capabilitiy of using a formula for this.  I don't want to go back and re-do all of my work, so starting over in column W, I have shown this capability.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<sst xmlns="http://schemas.openxmlformats.org/spreadsheetml/2006/main" count="37193" uniqueCount="8431">
  <si>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</si>
  <si>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</si>
  <si>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</si>
  <si>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</si>
  <si>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</si>
  <si>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</si>
  <si>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</si>
  <si>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</si>
  <si>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</si>
  <si>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</si>
  <si>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</si>
  <si>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</si>
  <si>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</si>
  <si>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</si>
  <si>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</si>
  <si>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</si>
  <si>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</si>
  <si>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</si>
  <si>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</si>
  <si>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</si>
  <si>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</si>
  <si>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</si>
  <si>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</si>
  <si>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</si>
  <si>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</si>
  <si>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</si>
  <si>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</si>
  <si>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</si>
  <si>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</si>
  <si>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</si>
  <si>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</si>
  <si>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</si>
  <si>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</si>
  <si>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</si>
  <si>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</si>
  <si>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</si>
  <si>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</si>
  <si>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</si>
  <si>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</si>
  <si>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</si>
  <si>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</si>
  <si>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</si>
  <si>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</si>
  <si>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</si>
  <si>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</si>
  <si>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</si>
  <si>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</si>
  <si>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</si>
  <si>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</si>
  <si>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</si>
  <si>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</si>
  <si>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</si>
  <si>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</si>
  <si>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</si>
  <si>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</si>
  <si>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</si>
  <si>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</si>
  <si>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</si>
  <si>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</si>
  <si>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</si>
  <si>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</si>
  <si>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</si>
  <si>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</si>
  <si>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</si>
  <si>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</si>
  <si>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</si>
  <si>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</si>
  <si>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</si>
  <si>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</si>
  <si>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</si>
  <si>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</si>
  <si>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</si>
  <si>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</si>
  <si>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</si>
  <si>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</si>
  <si>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</si>
  <si>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</si>
  <si>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</si>
  <si>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</si>
  <si>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</si>
  <si>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</si>
  <si>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</si>
  <si>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</si>
  <si>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</si>
  <si>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</si>
  <si>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</si>
  <si>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</si>
  <si>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</si>
  <si>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</si>
  <si>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</si>
  <si>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</si>
  <si>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</si>
  <si>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</si>
  <si>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</si>
  <si>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</si>
  <si>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</si>
  <si>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</si>
  <si>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</si>
  <si>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</si>
  <si>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</si>
  <si>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</si>
  <si>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</si>
  <si>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</si>
  <si>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</si>
  <si>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</si>
  <si>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</si>
  <si>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</si>
  <si>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</si>
  <si>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</si>
  <si>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</si>
  <si>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</si>
  <si>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</si>
  <si>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</si>
  <si>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</si>
  <si>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</si>
  <si>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</si>
  <si>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</si>
  <si>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</si>
  <si>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</si>
  <si>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</si>
  <si>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</si>
  <si>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</si>
  <si>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</si>
  <si>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</si>
  <si>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</si>
  <si>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</si>
  <si>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</si>
  <si>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</si>
  <si>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</si>
  <si>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</si>
  <si>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</si>
  <si>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</si>
  <si>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</si>
  <si>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</si>
  <si>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</si>
  <si>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</si>
  <si>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</si>
  <si>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</si>
  <si>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</si>
  <si>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</si>
  <si>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</si>
  <si>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</si>
  <si>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</si>
  <si>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</si>
  <si>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</si>
  <si>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</si>
  <si>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</si>
  <si>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</si>
  <si>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</si>
  <si>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</si>
  <si>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</si>
  <si>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</si>
  <si>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</si>
  <si>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</si>
  <si>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</si>
  <si>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</si>
  <si>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</si>
  <si>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</si>
  <si>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</si>
  <si>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</si>
  <si>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</si>
  <si>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</si>
  <si>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</si>
  <si>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</si>
  <si>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</si>
  <si>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</si>
  <si>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</si>
  <si>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</si>
  <si>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</si>
  <si>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</si>
  <si>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</si>
  <si>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</si>
  <si>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</si>
  <si>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</si>
  <si>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</si>
  <si>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</si>
  <si>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</si>
  <si>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</si>
  <si>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</si>
  <si>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</si>
  <si>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</si>
  <si>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</si>
  <si>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</si>
  <si>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</si>
  <si>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</si>
  <si>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</si>
  <si>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</si>
  <si>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</si>
  <si>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</si>
  <si>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</si>
  <si>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</si>
  <si>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</si>
  <si>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</si>
  <si>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</si>
  <si>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</si>
  <si>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</si>
  <si>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</si>
  <si>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</si>
  <si>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</si>
  <si>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</si>
  <si>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</si>
  <si>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</si>
  <si>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</si>
  <si>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</si>
  <si>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</si>
  <si>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</si>
  <si>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</si>
  <si>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</si>
  <si>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</si>
  <si>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</si>
  <si>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</si>
  <si>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</si>
  <si>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</si>
  <si>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</si>
  <si>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</si>
  <si>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</si>
  <si>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</si>
  <si>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</si>
  <si>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</si>
  <si>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</si>
  <si>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</si>
  <si>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</si>
  <si>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</si>
  <si>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</si>
  <si>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</si>
  <si>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</si>
  <si>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</si>
  <si>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</si>
  <si>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</si>
  <si>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</si>
  <si>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</si>
  <si>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</si>
  <si>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</si>
  <si>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</si>
  <si>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</si>
  <si>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</si>
  <si>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</si>
  <si>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</si>
  <si>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</si>
  <si>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</si>
  <si>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</si>
  <si>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</si>
  <si>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</si>
  <si>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</si>
  <si>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</si>
  <si>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</si>
  <si>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</si>
  <si>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</si>
  <si>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</si>
  <si>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</si>
  <si>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</si>
  <si>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</si>
  <si>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</si>
  <si>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</si>
  <si>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</si>
  <si>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</si>
  <si>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</si>
  <si>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</si>
  <si>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</si>
  <si>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</si>
  <si>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</si>
  <si>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</si>
  <si>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</si>
  <si>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</si>
  <si>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</si>
  <si>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</si>
  <si>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</si>
  <si>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</si>
  <si>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</si>
  <si>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</si>
  <si>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</si>
  <si>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</si>
  <si>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</si>
  <si>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</si>
  <si>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</si>
  <si>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</si>
  <si>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</si>
  <si>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</si>
  <si>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</si>
  <si>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</si>
  <si>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</si>
  <si>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</si>
  <si>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</si>
  <si>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</si>
  <si>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</si>
  <si>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</si>
  <si>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</si>
  <si>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</si>
  <si>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</si>
  <si>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</si>
  <si>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</si>
  <si>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</si>
  <si>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</si>
  <si>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</si>
  <si>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</si>
  <si>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</si>
  <si>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</si>
  <si>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</si>
  <si>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</si>
  <si>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</si>
  <si>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</si>
  <si>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</si>
  <si>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</si>
  <si>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</si>
  <si>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</si>
  <si>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</si>
  <si>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</si>
  <si>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</si>
  <si>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</si>
  <si>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</si>
  <si>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</si>
  <si>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</si>
  <si>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</si>
  <si>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</si>
  <si>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</si>
  <si>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</si>
  <si>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</si>
  <si>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</si>
  <si>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</si>
  <si>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</si>
  <si>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</si>
  <si>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</si>
  <si>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</si>
  <si>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</si>
  <si>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</si>
  <si>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</si>
  <si>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</si>
  <si>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</si>
  <si>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</si>
  <si>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</si>
  <si>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</si>
  <si>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</si>
  <si>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</si>
  <si>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</si>
  <si>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</si>
  <si>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</si>
  <si>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</si>
  <si>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</si>
  <si>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</si>
  <si>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</si>
  <si>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</si>
  <si>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</si>
  <si>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</si>
  <si>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</si>
  <si>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</si>
  <si>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</si>
  <si>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</si>
  <si>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</si>
  <si>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</si>
  <si>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</si>
  <si>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</si>
  <si>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</si>
  <si>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</si>
  <si>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</si>
  <si>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</si>
  <si>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</si>
  <si>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</si>
  <si>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</si>
  <si>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</si>
  <si>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</si>
  <si>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</si>
  <si>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</si>
  <si>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</si>
  <si>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</si>
  <si>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</si>
  <si>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</si>
  <si>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</si>
  <si>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</si>
  <si>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</si>
  <si>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</si>
  <si>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</si>
  <si>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</si>
  <si>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</si>
  <si>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</si>
  <si>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</si>
  <si>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</si>
  <si>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</si>
  <si>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</si>
  <si>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</si>
  <si>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</si>
  <si>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</si>
  <si>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</si>
  <si>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</si>
  <si>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</si>
  <si>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</si>
  <si>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</si>
  <si>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</si>
  <si>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</si>
  <si>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</si>
  <si>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</si>
  <si>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</si>
  <si>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</si>
  <si>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</si>
  <si>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</si>
  <si>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</si>
  <si>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</si>
  <si>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</si>
  <si>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</si>
  <si>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</si>
  <si>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</si>
  <si>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</si>
  <si>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</si>
  <si>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</si>
  <si>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</si>
  <si>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</si>
  <si>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</si>
  <si>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</si>
  <si>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</si>
  <si>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</si>
  <si>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</si>
  <si>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</si>
  <si>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</si>
  <si>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</si>
  <si>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</si>
  <si>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</si>
  <si>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</si>
  <si>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</si>
  <si>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</si>
  <si>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</si>
  <si>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</si>
  <si>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</si>
  <si>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</si>
  <si>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</si>
  <si>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</si>
  <si>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</si>
  <si>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</si>
  <si>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</si>
  <si>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</si>
  <si>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</si>
  <si>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</si>
  <si>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</si>
  <si>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</si>
  <si>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</si>
  <si>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</si>
  <si>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</si>
  <si>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</si>
  <si>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</si>
  <si>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</si>
  <si>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</si>
  <si>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</si>
  <si>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</si>
  <si>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</si>
  <si>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</si>
  <si>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</si>
  <si>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</si>
  <si>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</si>
  <si>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</si>
  <si>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</si>
  <si>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</si>
  <si>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</si>
  <si>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</si>
  <si>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</si>
  <si>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</si>
  <si>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</si>
  <si>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</si>
  <si>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</si>
  <si>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</si>
  <si>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</si>
  <si>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</si>
  <si>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</si>
  <si>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</si>
  <si>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</si>
  <si>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</si>
  <si>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</si>
  <si>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</si>
  <si>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</si>
  <si>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</si>
  <si>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</si>
  <si>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</si>
  <si>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</si>
  <si>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</si>
  <si>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</si>
  <si>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</si>
  <si>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</si>
  <si>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</si>
  <si>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</si>
  <si>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</si>
  <si>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</si>
  <si>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</si>
  <si>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</si>
  <si>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</si>
  <si>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</si>
  <si>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</si>
  <si>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</si>
  <si>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</si>
  <si>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</si>
  <si>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</si>
  <si>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</si>
  <si>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</si>
  <si>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</si>
  <si>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</si>
  <si>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</si>
  <si>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</si>
  <si>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</si>
  <si>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</si>
  <si>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</si>
  <si>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</si>
  <si>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</si>
  <si>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</si>
  <si>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</si>
  <si>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</si>
  <si>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</si>
  <si>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</si>
  <si>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</si>
  <si>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</si>
  <si>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</si>
  <si>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</si>
  <si>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</si>
  <si>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</si>
  <si>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</si>
  <si>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</si>
  <si>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</si>
  <si>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</si>
  <si>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</si>
  <si>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</si>
  <si>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</si>
  <si>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</si>
  <si>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</si>
  <si>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</si>
  <si>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</si>
  <si>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</si>
  <si>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</si>
  <si>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</si>
  <si>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</si>
  <si>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</si>
  <si>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</si>
  <si>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</si>
  <si>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</si>
  <si>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</si>
  <si>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</si>
  <si>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</si>
  <si>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</si>
  <si>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</si>
  <si>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</si>
  <si>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</si>
  <si>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</si>
  <si>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</si>
  <si>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</si>
  <si>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</si>
  <si>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</si>
  <si>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</si>
  <si>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</si>
  <si>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</si>
  <si>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</si>
  <si>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</si>
  <si>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</si>
  <si>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</si>
  <si>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</si>
  <si>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</si>
  <si>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</si>
  <si>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</si>
  <si>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</si>
  <si>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</si>
  <si>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</si>
  <si>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</si>
  <si>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</si>
  <si>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</si>
  <si>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</si>
  <si>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</si>
  <si>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</si>
  <si>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</si>
  <si>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</si>
  <si>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</si>
  <si>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</si>
  <si>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</si>
  <si>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</si>
  <si>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</si>
  <si>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</si>
  <si>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</si>
  <si>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</si>
  <si>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</si>
  <si>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</si>
  <si>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</si>
  <si>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</si>
  <si>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</si>
  <si>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</si>
  <si>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</si>
  <si>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</si>
  <si>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</si>
  <si>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</si>
  <si>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</si>
  <si>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</si>
  <si>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</si>
  <si>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</si>
  <si>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</si>
  <si>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</si>
  <si>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</si>
  <si>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</si>
  <si>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</si>
  <si>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</si>
  <si>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</si>
  <si>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</si>
  <si>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</si>
  <si>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</si>
  <si>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</si>
  <si>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</si>
  <si>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</si>
  <si>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</si>
  <si>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</si>
  <si>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</si>
  <si>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</si>
  <si>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</si>
  <si>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</si>
  <si>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</si>
  <si>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</si>
  <si>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</si>
  <si>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</si>
  <si>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</si>
  <si>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</si>
  <si>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</si>
  <si>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</si>
  <si>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</si>
  <si>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</si>
  <si>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</si>
  <si>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</si>
  <si>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</si>
  <si>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</si>
  <si>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</si>
  <si>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</si>
  <si>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</si>
  <si>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</si>
  <si>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</si>
  <si>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</si>
  <si>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</si>
  <si>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</si>
  <si>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</si>
  <si>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</si>
  <si>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</si>
  <si>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</si>
  <si>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</si>
  <si>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</si>
  <si>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</si>
  <si>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</si>
  <si>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</si>
  <si>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</si>
  <si>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</si>
  <si>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</si>
  <si>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</si>
  <si>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</si>
  <si>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</si>
  <si>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</si>
  <si>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</si>
  <si>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</si>
  <si>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</si>
  <si>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</si>
  <si>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</si>
  <si>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</si>
  <si>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</si>
  <si>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</si>
  <si>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</si>
  <si>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</si>
  <si>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</si>
  <si>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</si>
  <si>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</si>
  <si>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</si>
  <si>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</si>
  <si>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</si>
  <si>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</si>
  <si>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</si>
  <si>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</si>
  <si>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</si>
  <si>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</si>
  <si>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</si>
  <si>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</si>
  <si>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</si>
  <si>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</si>
  <si>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</si>
  <si>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</si>
  <si>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</si>
  <si>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</si>
  <si>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</si>
  <si>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</si>
  <si>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</si>
  <si>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</si>
  <si>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</si>
  <si>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</si>
  <si>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</si>
  <si>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</si>
  <si>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</si>
  <si>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</si>
  <si>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</si>
  <si>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</si>
  <si>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</si>
  <si>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</si>
  <si>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</si>
  <si>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</si>
  <si>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</si>
  <si>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</si>
  <si>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</si>
  <si>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</si>
  <si>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</si>
  <si>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</si>
  <si>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</si>
  <si>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</si>
  <si>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</si>
  <si>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</si>
  <si>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</si>
  <si>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</si>
  <si>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</si>
  <si>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</si>
  <si>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</si>
  <si>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</si>
  <si>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</si>
  <si>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</si>
  <si>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</si>
  <si>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</si>
  <si>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</si>
  <si>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</si>
  <si>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</si>
  <si>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</si>
  <si>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</si>
  <si>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</si>
  <si>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</si>
  <si>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</si>
  <si>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</si>
  <si>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</si>
  <si>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</si>
  <si>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</si>
  <si>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</si>
  <si>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</si>
  <si>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</si>
  <si>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</si>
  <si>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</si>
  <si>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</si>
  <si>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</si>
  <si>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</si>
  <si>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</si>
  <si>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</si>
  <si>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</si>
  <si>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</si>
  <si>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</si>
  <si>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</si>
  <si>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</si>
  <si>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</si>
  <si>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</si>
  <si>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</si>
  <si>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</si>
  <si>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</si>
  <si>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</si>
  <si>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</si>
  <si>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</si>
  <si>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</si>
  <si>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</si>
  <si>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</si>
  <si>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</si>
  <si>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</si>
  <si>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</si>
  <si>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</si>
  <si>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</si>
  <si>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</si>
  <si>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</si>
  <si>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</si>
  <si>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</si>
  <si>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</si>
  <si>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</si>
  <si>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</si>
  <si>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</si>
  <si>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</si>
  <si>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</si>
  <si>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</si>
  <si>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</si>
  <si>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</si>
  <si>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</si>
  <si>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</si>
  <si>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</si>
  <si>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</si>
  <si>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</si>
  <si>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</si>
  <si>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</si>
  <si>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</si>
  <si>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</si>
  <si>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</si>
  <si>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</si>
  <si>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</si>
  <si>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</si>
  <si>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</si>
  <si>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</si>
  <si>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</si>
  <si>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</si>
  <si>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</si>
  <si>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</si>
  <si>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</si>
  <si>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</si>
  <si>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</si>
  <si>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</si>
  <si>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</si>
  <si>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</si>
  <si>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</si>
  <si>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</si>
  <si>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</si>
  <si>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</si>
  <si>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</si>
  <si>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</si>
  <si>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</si>
  <si>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</si>
  <si>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</si>
  <si>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</si>
  <si>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</si>
  <si>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</si>
  <si>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</si>
  <si>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</si>
  <si>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</si>
  <si>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</si>
  <si>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</si>
  <si>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</si>
  <si>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</si>
  <si>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</si>
  <si>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</si>
  <si>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</si>
  <si>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</si>
  <si>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</si>
  <si>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</si>
  <si>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</si>
  <si>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</si>
  <si>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</si>
  <si>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</si>
  <si>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</si>
  <si>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</si>
  <si>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</si>
  <si>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</si>
  <si>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</si>
  <si>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</si>
  <si>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</si>
  <si>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</si>
  <si>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</si>
  <si>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</si>
  <si>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</si>
  <si>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</si>
  <si>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</si>
  <si>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</si>
  <si>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</si>
  <si>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</si>
  <si>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</si>
  <si>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</si>
  <si>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</si>
  <si>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</si>
  <si>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</si>
  <si>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</si>
  <si>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</si>
  <si>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</si>
  <si>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</si>
  <si>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</si>
  <si>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</si>
  <si>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</si>
  <si>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</si>
  <si>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</si>
  <si>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</si>
  <si>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</si>
  <si>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</si>
  <si>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</si>
  <si>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</si>
  <si>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</si>
  <si>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</si>
  <si>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</si>
  <si>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</si>
  <si>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</si>
  <si>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</si>
  <si>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</si>
  <si>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</si>
  <si>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</si>
  <si>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</si>
  <si>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</si>
  <si>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</si>
  <si>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</si>
  <si>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</si>
  <si>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</si>
  <si>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</si>
  <si>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</si>
  <si>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</si>
  <si>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</si>
  <si>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</si>
  <si>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</si>
  <si>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</si>
  <si>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</si>
  <si>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</si>
  <si>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</si>
  <si>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</si>
  <si>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</si>
  <si>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</si>
  <si>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</si>
  <si>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</si>
  <si>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</si>
  <si>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</si>
  <si>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</si>
  <si>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</si>
  <si>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</si>
  <si>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</si>
  <si>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</si>
  <si>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</si>
  <si>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</si>
  <si>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</si>
  <si>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</si>
  <si>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</si>
  <si>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</si>
  <si>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</si>
  <si>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</si>
  <si>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</si>
  <si>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</si>
  <si>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</si>
  <si>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</si>
  <si>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</si>
  <si>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</si>
  <si>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</si>
  <si>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</si>
  <si>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</si>
  <si>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</si>
  <si>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</si>
  <si>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</si>
  <si>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</si>
  <si>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</si>
  <si>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</si>
  <si>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</si>
  <si>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</si>
  <si>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</si>
  <si>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</si>
  <si>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</si>
  <si>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</si>
  <si>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</si>
  <si>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</si>
  <si>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</si>
  <si>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</si>
  <si>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</si>
  <si>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</si>
  <si>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</si>
  <si>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</si>
  <si>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</si>
  <si>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</si>
  <si>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</si>
  <si>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</si>
  <si>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</si>
  <si>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</si>
  <si>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</si>
  <si>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</si>
  <si>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</si>
  <si>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</si>
  <si>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</si>
  <si>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</si>
  <si>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</si>
  <si>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</si>
  <si>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</si>
  <si>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</si>
  <si>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</si>
  <si>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</si>
  <si>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</si>
  <si>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</si>
  <si>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</si>
  <si>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</si>
  <si>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</si>
  <si>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</si>
  <si>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</si>
  <si>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</si>
  <si>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</si>
  <si>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</si>
  <si>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</si>
  <si>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</si>
  <si>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</si>
  <si>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</si>
  <si>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</si>
  <si>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</si>
  <si>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</si>
  <si>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</si>
  <si>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</si>
  <si>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</si>
  <si>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</si>
  <si>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</si>
  <si>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</si>
  <si>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</si>
  <si>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</si>
  <si>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</si>
  <si>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</si>
  <si>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</si>
  <si>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</si>
  <si>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</si>
  <si>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</si>
  <si>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</si>
  <si>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</si>
  <si>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</si>
  <si>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</si>
  <si>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</si>
  <si>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</si>
  <si>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</si>
  <si>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</si>
  <si>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</si>
  <si>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</si>
  <si>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</si>
  <si>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</si>
  <si>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</si>
  <si>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</si>
  <si>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</si>
  <si>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</si>
  <si>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</si>
  <si>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</si>
  <si>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</si>
  <si>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</si>
  <si>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</si>
  <si>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</si>
  <si>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</si>
  <si>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</si>
  <si>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</si>
  <si>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</si>
  <si>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</si>
  <si>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</si>
  <si>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</si>
  <si>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</si>
  <si>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</si>
  <si>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</si>
  <si>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</si>
  <si>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</si>
  <si>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</si>
  <si>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</si>
  <si>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</si>
  <si>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</si>
  <si>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</si>
  <si>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</si>
  <si>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</si>
  <si>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</si>
  <si>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</si>
  <si>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</si>
  <si>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</si>
  <si>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</si>
  <si>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</si>
  <si>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</si>
  <si>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</si>
  <si>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</si>
  <si>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</si>
  <si>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</si>
  <si>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</si>
  <si>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</si>
  <si>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</si>
  <si>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</si>
  <si>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</si>
  <si>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</si>
  <si>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</si>
  <si>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</si>
  <si>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</si>
  <si>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</si>
  <si>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</si>
  <si>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</si>
  <si>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</si>
  <si>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</si>
  <si>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</si>
  <si>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</si>
  <si>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</si>
  <si>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</si>
  <si>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</si>
  <si>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</si>
  <si>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</si>
  <si>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</si>
  <si>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</si>
  <si>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</si>
  <si>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</si>
  <si>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</si>
  <si>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</si>
  <si>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</si>
  <si>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</si>
  <si>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</si>
  <si>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</si>
  <si>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</si>
  <si>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</si>
  <si>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</si>
  <si>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</si>
  <si>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</si>
  <si>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</si>
  <si>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</si>
  <si>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</si>
  <si>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</si>
  <si>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</si>
  <si>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</si>
  <si>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</si>
  <si>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</si>
  <si>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</si>
  <si>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</si>
  <si>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</si>
  <si>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</si>
  <si>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</si>
  <si>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</si>
  <si>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</si>
  <si>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</si>
  <si>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</si>
  <si>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</si>
  <si>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</si>
  <si>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</si>
  <si>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</si>
  <si>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</si>
  <si>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</si>
  <si>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</si>
  <si>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</si>
  <si>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</si>
  <si>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</si>
  <si>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</si>
  <si>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</si>
  <si>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</si>
  <si>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</si>
  <si>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</si>
  <si>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</si>
  <si>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</si>
  <si>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</si>
  <si>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</si>
  <si>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</si>
  <si>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</si>
  <si>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</si>
  <si>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</si>
  <si>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</si>
  <si>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</si>
  <si>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</si>
  <si>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</si>
  <si>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</si>
  <si>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</si>
  <si>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</si>
  <si>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</si>
  <si>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</si>
  <si>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</si>
  <si>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</si>
  <si>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</si>
  <si>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</si>
  <si>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</si>
  <si>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</si>
  <si>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</si>
  <si>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</si>
  <si>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</si>
  <si>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</si>
  <si>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</si>
  <si>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</si>
  <si>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</si>
  <si>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</si>
  <si>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</si>
  <si>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</si>
  <si>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</si>
  <si>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</si>
  <si>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</si>
  <si>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</si>
  <si>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</si>
  <si>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</si>
  <si>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</si>
  <si>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</si>
  <si>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</si>
  <si>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</si>
  <si>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</si>
  <si>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</si>
  <si>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</si>
  <si>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</si>
  <si>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</si>
  <si>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</si>
  <si>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</si>
  <si>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</si>
  <si>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</si>
  <si>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</si>
  <si>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</si>
  <si>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</si>
  <si>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</si>
  <si>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</si>
  <si>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</si>
  <si>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</si>
  <si>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</si>
  <si>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</si>
  <si>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</si>
  <si>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</si>
  <si>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</si>
  <si>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</si>
  <si>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</si>
  <si>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</si>
  <si>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</si>
  <si>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</si>
  <si>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</si>
  <si>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</si>
  <si>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</si>
  <si>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</si>
  <si>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</si>
  <si>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</si>
  <si>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</si>
  <si>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</si>
  <si>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</si>
  <si>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</si>
  <si>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</si>
  <si>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</si>
  <si>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</si>
  <si>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</si>
  <si>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</si>
  <si>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</si>
  <si>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</si>
  <si>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</si>
  <si>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</si>
  <si>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</si>
  <si>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</si>
  <si>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</si>
  <si>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</si>
  <si>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</si>
  <si>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</si>
  <si>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</si>
  <si>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</si>
  <si>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</si>
  <si>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</si>
  <si>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</si>
  <si>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</si>
  <si>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</si>
  <si>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</si>
  <si>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</si>
  <si>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</si>
  <si>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</si>
  <si>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</si>
  <si>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</si>
  <si>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</si>
  <si>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</si>
  <si>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</si>
  <si>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</si>
  <si>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</si>
  <si>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</si>
  <si>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</si>
  <si>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</si>
  <si>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</si>
  <si>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</si>
  <si>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</si>
  <si>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</si>
  <si>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</si>
  <si>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</si>
  <si>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</si>
  <si>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</si>
  <si>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</si>
  <si>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</si>
  <si>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</si>
  <si>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</si>
  <si>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</si>
  <si>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</si>
  <si>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</si>
  <si>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</si>
  <si>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</si>
  <si>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</si>
  <si>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</si>
  <si>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</si>
  <si>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</si>
  <si>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</si>
  <si>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</si>
  <si>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</si>
  <si>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</si>
  <si>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</si>
  <si>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</si>
  <si>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</si>
  <si>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</si>
  <si>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</si>
  <si>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</si>
  <si>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</si>
  <si>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</si>
  <si>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</si>
  <si>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</si>
  <si>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</si>
  <si>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</si>
  <si>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</si>
  <si>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</si>
  <si>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</si>
  <si>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</si>
  <si>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</si>
  <si>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</si>
  <si>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</si>
  <si>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</si>
  <si>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</si>
  <si>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</si>
  <si>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</si>
  <si>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</si>
  <si>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</si>
  <si>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</si>
  <si>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</si>
  <si>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</si>
  <si>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</si>
  <si>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</si>
  <si>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</si>
  <si>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</si>
  <si>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</si>
  <si>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</si>
  <si>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</si>
  <si>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</si>
  <si>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</si>
  <si>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</si>
  <si>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</si>
  <si>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</si>
  <si>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</si>
  <si>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</si>
  <si>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</si>
  <si>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</si>
  <si>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</si>
  <si>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</si>
  <si>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</si>
  <si>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</si>
  <si>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</si>
  <si>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</si>
  <si>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</si>
  <si>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</si>
  <si>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</si>
  <si>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</si>
  <si>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</si>
  <si>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</si>
  <si>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</si>
  <si>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</si>
  <si>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</si>
  <si>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</si>
  <si>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</si>
  <si>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</si>
  <si>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</si>
  <si>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</si>
  <si>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</si>
  <si>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</si>
  <si>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</si>
  <si>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</si>
  <si>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</si>
  <si>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</si>
  <si>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</si>
  <si>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</si>
  <si>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</si>
  <si>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</si>
  <si>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</si>
  <si>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</si>
  <si>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</si>
  <si>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</si>
  <si>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</si>
  <si>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</si>
  <si>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</si>
  <si>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</si>
  <si>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</si>
  <si>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</si>
  <si>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</si>
  <si>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</si>
  <si>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</si>
  <si>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</si>
  <si>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</si>
  <si>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</si>
  <si>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</si>
  <si>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</si>
  <si>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</si>
  <si>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</si>
  <si>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</si>
  <si>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</si>
  <si>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</si>
  <si>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</si>
  <si>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</si>
  <si>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</si>
  <si>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</si>
  <si>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</si>
  <si>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</si>
  <si>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</si>
  <si>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</si>
  <si>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</si>
  <si>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</si>
  <si>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</si>
  <si>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</si>
  <si>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</si>
  <si>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</si>
  <si>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</si>
  <si>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</si>
  <si>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</si>
  <si>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</si>
  <si>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</si>
  <si>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</si>
  <si>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</si>
  <si>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</si>
  <si>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</si>
  <si>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</si>
  <si>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</si>
  <si>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</si>
  <si>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</si>
  <si>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</si>
  <si>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</si>
  <si>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</si>
  <si>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</si>
  <si>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</si>
  <si>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</si>
  <si>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</si>
  <si>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</si>
  <si>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</si>
  <si>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</si>
  <si>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</si>
  <si>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</si>
  <si>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</si>
  <si>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</si>
  <si>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</si>
  <si>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</si>
  <si>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</si>
  <si>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</si>
  <si>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</si>
  <si>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</si>
  <si>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</si>
  <si>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</si>
  <si>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</si>
  <si>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</si>
  <si>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</si>
  <si>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</si>
  <si>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</si>
  <si>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</si>
  <si>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</si>
  <si>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</si>
  <si>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</si>
  <si>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</si>
  <si>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</si>
  <si>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</si>
  <si>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</si>
  <si>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</si>
  <si>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</si>
  <si>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</si>
  <si>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</si>
  <si>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</si>
  <si>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</si>
  <si>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</si>
  <si>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</si>
  <si>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</si>
  <si>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</si>
  <si>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</si>
  <si>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</si>
  <si>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</si>
  <si>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</si>
  <si>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</si>
  <si>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</si>
  <si>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</si>
  <si>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</si>
  <si>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</si>
  <si>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</si>
  <si>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</si>
  <si>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</si>
  <si>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</si>
  <si>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</si>
  <si>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</si>
  <si>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</si>
  <si>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</si>
  <si>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</si>
  <si>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</si>
  <si>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</si>
  <si>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</si>
  <si>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</si>
  <si>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</si>
  <si>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</si>
  <si>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</si>
  <si>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</si>
  <si>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</si>
  <si>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</si>
  <si>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</si>
  <si>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</si>
  <si>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</si>
  <si>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</si>
  <si>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</si>
  <si>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</si>
  <si>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</si>
  <si>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</si>
  <si>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</si>
  <si>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</si>
  <si>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</si>
  <si>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</si>
  <si>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</si>
  <si>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</si>
  <si>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</si>
  <si>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</si>
  <si>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</si>
  <si>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</si>
  <si>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</si>
  <si>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</si>
  <si>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</si>
  <si>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</si>
  <si>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</si>
  <si>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</si>
  <si>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</si>
  <si>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</si>
  <si>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</si>
  <si>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</si>
  <si>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</si>
  <si>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</si>
  <si>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</si>
  <si>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</si>
  <si>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</si>
  <si>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</si>
  <si>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</si>
  <si>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</si>
  <si>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</si>
  <si>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</si>
  <si>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</si>
  <si>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</si>
  <si>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</si>
  <si>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</si>
  <si>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</si>
  <si>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</si>
  <si>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</si>
  <si>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</si>
  <si>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</si>
  <si>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</si>
  <si>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</si>
  <si>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</si>
  <si>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</si>
  <si>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</si>
  <si>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</si>
  <si>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</si>
  <si>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</si>
  <si>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</si>
  <si>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</si>
  <si>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</si>
  <si>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</si>
  <si>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</si>
  <si>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</si>
  <si>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</si>
  <si>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</si>
  <si>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</si>
  <si>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</si>
  <si>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</si>
  <si>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</si>
  <si>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</si>
  <si>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</si>
  <si>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</si>
  <si>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</si>
  <si>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</si>
  <si>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</si>
  <si>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</si>
  <si>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</si>
  <si>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</si>
  <si>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</si>
  <si>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</si>
  <si>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</si>
  <si>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</si>
  <si>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</si>
  <si>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</si>
  <si>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</si>
  <si>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</si>
  <si>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</si>
  <si>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</si>
  <si>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</si>
  <si>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</si>
  <si>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</si>
  <si>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</si>
  <si>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</si>
  <si>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</si>
  <si>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</si>
  <si>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</si>
  <si>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</si>
  <si>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</si>
  <si>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</si>
  <si>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</si>
  <si>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</si>
  <si>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</si>
  <si>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</si>
  <si>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</si>
  <si>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</si>
  <si>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</si>
  <si>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</si>
  <si>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</si>
  <si>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</si>
  <si>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</si>
  <si>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</si>
  <si>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</si>
  <si>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</si>
  <si>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</si>
  <si>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</si>
  <si>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</si>
  <si>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</si>
  <si>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</si>
  <si>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</si>
  <si>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</si>
  <si>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</si>
  <si>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</si>
  <si>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</si>
  <si>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</si>
  <si>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</si>
  <si>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</si>
  <si>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</si>
  <si>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</si>
  <si>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</si>
  <si>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</si>
  <si>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</si>
  <si>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</si>
  <si>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</si>
  <si>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</si>
  <si>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</si>
  <si>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</si>
  <si>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</si>
  <si>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</si>
  <si>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</si>
  <si>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</si>
  <si>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</si>
  <si>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</si>
  <si>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</si>
  <si>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</si>
  <si>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</si>
  <si>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</si>
  <si>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</si>
  <si>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</si>
  <si>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</si>
  <si>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</si>
  <si>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</si>
  <si>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</si>
  <si>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</si>
  <si>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</si>
  <si>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</si>
  <si>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</si>
  <si>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</si>
  <si>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</si>
  <si>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</si>
  <si>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</si>
  <si>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</si>
  <si>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</si>
  <si>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</si>
  <si>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</si>
  <si>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</si>
  <si>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</si>
  <si>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</si>
  <si>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</si>
  <si>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</si>
  <si>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</si>
  <si>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</si>
  <si>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</si>
  <si>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</si>
  <si>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</si>
  <si>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</si>
  <si>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</si>
  <si>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</si>
  <si>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</si>
  <si>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</si>
  <si>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</si>
  <si>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</si>
  <si>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</si>
  <si>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</si>
  <si>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</si>
  <si>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</si>
  <si>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</si>
  <si>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</si>
  <si>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</si>
  <si>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</si>
  <si>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</si>
  <si>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</si>
  <si>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</si>
  <si>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</si>
  <si>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</si>
  <si>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</si>
  <si>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</si>
  <si>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</si>
  <si>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</si>
  <si>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</si>
  <si>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</si>
  <si>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</si>
  <si>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</si>
  <si>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</si>
  <si>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</si>
  <si>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</si>
  <si>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</si>
  <si>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</si>
  <si>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</si>
  <si>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</si>
  <si>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</si>
  <si>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</si>
  <si>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</si>
  <si>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</si>
  <si>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</si>
  <si>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</si>
  <si>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</si>
  <si>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</si>
  <si>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</si>
  <si>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</si>
  <si>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</si>
  <si>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</si>
  <si>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</si>
  <si>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</si>
  <si>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</si>
  <si>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</si>
  <si>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</si>
  <si>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</si>
  <si>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</si>
  <si>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</si>
  <si>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</si>
  <si>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</si>
  <si>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</si>
  <si>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</si>
  <si>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</si>
  <si>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</si>
  <si>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</si>
  <si>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</si>
  <si>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</si>
  <si>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</si>
  <si>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</si>
  <si>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</si>
  <si>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</si>
  <si>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</si>
  <si>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</si>
  <si>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</si>
  <si>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</si>
  <si>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</si>
  <si>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</si>
  <si>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</si>
  <si>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</si>
  <si>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</si>
  <si>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</si>
  <si>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</si>
  <si>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</si>
  <si>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</si>
  <si>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</si>
  <si>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</si>
  <si>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</si>
  <si>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</si>
  <si>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</si>
  <si>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</si>
  <si>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</si>
  <si>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</si>
  <si>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</si>
  <si>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</si>
  <si>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</si>
  <si>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</si>
  <si>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</si>
  <si>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</si>
  <si>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</si>
  <si>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</si>
  <si>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</si>
  <si>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</si>
  <si>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</si>
  <si>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</si>
  <si>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</si>
  <si>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</si>
  <si>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</si>
  <si>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</si>
  <si>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</si>
  <si>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</si>
  <si>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</si>
  <si>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</si>
  <si>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</si>
  <si>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</si>
  <si>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</si>
  <si>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</si>
  <si>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</si>
  <si>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</si>
  <si>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</si>
  <si>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</si>
  <si>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</si>
  <si>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</si>
  <si>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</si>
  <si>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</si>
  <si>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</si>
  <si>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</si>
  <si>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</si>
  <si>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</si>
  <si>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</si>
  <si>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</si>
  <si>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</si>
  <si>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</si>
  <si>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</si>
  <si>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</si>
  <si>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</si>
  <si>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</si>
  <si>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</si>
  <si>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</si>
  <si>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</si>
  <si>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</si>
  <si>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</si>
  <si>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</si>
  <si>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</si>
  <si>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</si>
  <si>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</si>
  <si>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</si>
  <si>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</si>
  <si>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</si>
  <si>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</si>
  <si>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</si>
  <si>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</si>
  <si>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</si>
  <si>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</si>
  <si>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</si>
  <si>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</si>
  <si>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</si>
  <si>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</si>
  <si>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</si>
  <si>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</si>
  <si>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</si>
  <si>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</si>
  <si>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</si>
  <si>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</si>
  <si>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</si>
  <si>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</si>
  <si>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</si>
  <si>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</si>
  <si>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</si>
  <si>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</si>
  <si>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</si>
  <si>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</si>
  <si>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</si>
  <si>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</si>
  <si>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</si>
  <si>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</si>
  <si>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</si>
  <si>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</si>
  <si>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</si>
  <si>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</si>
  <si>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</si>
  <si>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</si>
  <si>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</si>
  <si>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</si>
  <si>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</si>
  <si>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</si>
  <si>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</si>
  <si>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</si>
  <si>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</si>
  <si>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</si>
  <si>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</si>
  <si>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</si>
  <si>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</si>
  <si>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</si>
  <si>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</si>
  <si>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</si>
  <si>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</si>
  <si>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</si>
  <si>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</si>
  <si>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</si>
  <si>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</si>
  <si>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</si>
  <si>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</si>
  <si>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</si>
  <si>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</si>
  <si>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</si>
  <si>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</si>
  <si>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</si>
  <si>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</si>
  <si>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</si>
  <si>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</si>
  <si>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</si>
  <si>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</si>
  <si>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</si>
  <si>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</si>
  <si>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</si>
  <si>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</si>
  <si>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</si>
  <si>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</si>
  <si>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</si>
  <si>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</si>
  <si>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</si>
  <si>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</si>
  <si>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</si>
  <si>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</si>
  <si>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</si>
  <si>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</si>
  <si>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</si>
  <si>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</si>
  <si>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</si>
  <si>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</si>
  <si>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</si>
  <si>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</si>
  <si>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</si>
  <si>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</si>
  <si>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</si>
  <si>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</si>
  <si>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</si>
  <si>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</si>
  <si>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</si>
  <si>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</si>
  <si>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</si>
  <si>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</si>
  <si>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</si>
  <si>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</si>
  <si>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</si>
  <si>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</si>
  <si>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</si>
  <si>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</si>
  <si>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</si>
  <si>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</si>
  <si>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</si>
  <si>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</si>
  <si>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</si>
  <si>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</si>
  <si>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</si>
  <si>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</si>
  <si>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</si>
  <si>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</si>
  <si>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</si>
  <si>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</si>
  <si>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</si>
  <si>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</si>
  <si>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</si>
  <si>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</si>
  <si>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</si>
  <si>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</si>
  <si>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</si>
  <si>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</si>
  <si>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</si>
  <si>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</si>
  <si>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</si>
  <si>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</si>
  <si>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</si>
  <si>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</si>
  <si>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</si>
  <si>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</si>
  <si>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</si>
  <si>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</si>
  <si>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</si>
  <si>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</si>
  <si>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</si>
  <si>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</si>
  <si>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</si>
  <si>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</si>
  <si>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</si>
  <si>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</si>
  <si>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</si>
  <si>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</si>
  <si>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</si>
  <si>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</si>
  <si>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</si>
  <si>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</si>
  <si>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</si>
  <si>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</si>
  <si>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</si>
  <si>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</si>
  <si>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</si>
  <si>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</si>
  <si>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</si>
  <si>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</si>
  <si>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</si>
  <si>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</si>
  <si>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</si>
  <si>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</si>
  <si>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</si>
  <si>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</si>
  <si>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</si>
  <si>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</si>
  <si>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</si>
  <si>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</si>
  <si>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</si>
  <si>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</si>
  <si>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</si>
  <si>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</si>
  <si>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</si>
  <si>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</si>
  <si>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</si>
  <si>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</si>
  <si>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</si>
  <si>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</si>
  <si>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</si>
  <si>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</si>
  <si>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</si>
  <si>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</si>
  <si>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</si>
  <si>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</si>
  <si>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</si>
  <si>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</si>
  <si>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</si>
  <si>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</si>
  <si>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</si>
  <si>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</si>
  <si>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</si>
  <si>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</si>
  <si>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</si>
  <si>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</si>
  <si>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</si>
  <si>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</si>
  <si>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</si>
  <si>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</si>
  <si>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</si>
  <si>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</si>
  <si>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</si>
  <si>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</si>
  <si>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</si>
  <si>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</si>
  <si>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</si>
  <si>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</si>
  <si>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</si>
  <si>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</si>
  <si>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</si>
  <si>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</si>
  <si>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</si>
  <si>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</si>
  <si>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</si>
  <si>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</si>
  <si>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</si>
  <si>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</si>
  <si>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</si>
  <si>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</si>
  <si>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</si>
  <si>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</si>
  <si>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</si>
  <si>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</si>
  <si>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</si>
  <si>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</si>
  <si>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</si>
  <si>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</si>
  <si>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</si>
  <si>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</si>
  <si>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</si>
  <si>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</si>
  <si>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</si>
  <si>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</si>
  <si>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</si>
  <si>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</si>
  <si>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</si>
  <si>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</si>
  <si>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</si>
  <si>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</si>
  <si>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</si>
  <si>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</si>
  <si>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</si>
  <si>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</si>
  <si>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</si>
  <si>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</si>
  <si>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</si>
  <si>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</si>
  <si>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</si>
  <si>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</si>
  <si>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</si>
  <si>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</si>
  <si>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</si>
  <si>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</si>
  <si>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</si>
  <si>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</si>
  <si>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</si>
  <si>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</si>
  <si>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</si>
  <si>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</si>
  <si>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</si>
  <si>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</si>
  <si>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</si>
  <si>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</si>
  <si>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</si>
  <si>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</si>
  <si>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</si>
  <si>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</si>
  <si>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</si>
  <si>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</si>
  <si>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</si>
  <si>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</si>
  <si>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</si>
  <si>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</si>
  <si>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</si>
  <si>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</si>
  <si>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</si>
  <si>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</si>
  <si>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</si>
  <si>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</si>
  <si>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</si>
  <si>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</si>
  <si>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</si>
  <si>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</si>
  <si>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</si>
  <si>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</si>
  <si>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</si>
  <si>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</si>
  <si>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</si>
  <si>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</si>
  <si>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</si>
  <si>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</si>
  <si>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</si>
  <si>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</si>
  <si>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</si>
  <si>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</si>
  <si>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</si>
  <si>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</si>
  <si>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</si>
  <si>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</si>
  <si>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</si>
  <si>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</si>
  <si>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</si>
  <si>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</si>
  <si>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</si>
  <si>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</si>
  <si>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</si>
  <si>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</si>
  <si>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</si>
  <si>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</si>
  <si>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</si>
  <si>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</si>
  <si>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</si>
  <si>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</si>
  <si>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</si>
  <si>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</si>
  <si>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</si>
  <si>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</si>
  <si>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</si>
  <si>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</si>
  <si>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</si>
  <si>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</si>
  <si>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</si>
  <si>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</si>
  <si>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</si>
  <si>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</si>
  <si>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</si>
  <si>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</si>
  <si>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</si>
  <si>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</si>
  <si>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</si>
  <si>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</si>
  <si>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</si>
  <si>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</si>
  <si>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</si>
  <si>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</si>
  <si>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</si>
  <si>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</si>
  <si>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</si>
  <si>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</si>
  <si>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</si>
  <si>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</si>
  <si>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</si>
  <si>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</si>
  <si>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</si>
  <si>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</si>
  <si>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</si>
  <si>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</si>
  <si>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</si>
  <si>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</si>
  <si>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</si>
  <si>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</si>
  <si>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</si>
  <si>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</si>
  <si>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</si>
  <si>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</si>
  <si>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</si>
  <si>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</si>
  <si>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</si>
  <si>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</si>
  <si>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</si>
  <si>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</si>
  <si>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</si>
  <si>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</si>
  <si>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</si>
  <si>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</si>
  <si>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</si>
  <si>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</si>
  <si>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</si>
  <si>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</si>
  <si>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</si>
  <si>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</si>
  <si>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</si>
  <si>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</si>
  <si>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</si>
  <si>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</si>
  <si>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</si>
  <si>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</si>
  <si>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</si>
  <si>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</si>
  <si>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</si>
  <si>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</si>
  <si>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</si>
  <si>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</si>
  <si>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</si>
  <si>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</si>
  <si>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</si>
  <si>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</si>
  <si>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</si>
  <si>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</si>
  <si>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</si>
  <si>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</si>
  <si>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</si>
  <si>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</si>
  <si>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</si>
  <si>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</si>
  <si>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</si>
  <si>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</si>
  <si>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</si>
  <si>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</si>
  <si>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</si>
  <si>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</si>
  <si>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</si>
  <si>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</si>
  <si>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</si>
  <si>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</si>
  <si>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</si>
  <si>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</si>
  <si>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</si>
  <si>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</si>
  <si>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</si>
  <si>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</si>
  <si>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</si>
  <si>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</si>
  <si>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</si>
  <si>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</si>
  <si>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</si>
  <si>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</si>
  <si>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</si>
  <si>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</si>
  <si>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</si>
  <si>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</si>
  <si>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</si>
  <si>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</si>
  <si>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</si>
  <si>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</si>
  <si>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</si>
  <si>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</si>
  <si>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</si>
  <si>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</si>
  <si>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</si>
  <si>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</si>
  <si>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</si>
  <si>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</si>
  <si>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</si>
  <si>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</si>
  <si>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</si>
  <si>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</si>
  <si>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</si>
  <si>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</si>
  <si>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</si>
  <si>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</si>
  <si>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</si>
  <si>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</si>
  <si>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</si>
  <si>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</si>
  <si>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</si>
  <si>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</si>
  <si>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</si>
  <si>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</si>
  <si>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</si>
  <si>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</si>
  <si>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</si>
  <si>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</si>
  <si>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</si>
  <si>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</si>
  <si>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</si>
  <si>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</si>
  <si>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</si>
  <si>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</si>
  <si>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</si>
  <si>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</si>
  <si>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</si>
  <si>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</si>
  <si>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</si>
  <si>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</si>
  <si>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</si>
  <si>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</si>
  <si>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</si>
  <si>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</si>
  <si>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</si>
  <si>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</si>
  <si>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</si>
  <si>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</si>
  <si>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</si>
  <si>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</si>
  <si>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</si>
  <si>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</si>
  <si>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</si>
  <si>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</si>
  <si>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</si>
  <si>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</si>
  <si>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</si>
  <si>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</si>
  <si>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</si>
  <si>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</si>
  <si>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</si>
  <si>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</si>
  <si>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</si>
  <si>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</si>
  <si>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</si>
  <si>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</si>
  <si>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</si>
  <si>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</si>
  <si>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</si>
  <si>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</si>
  <si>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</si>
  <si>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</si>
  <si>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</si>
  <si>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</si>
  <si>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</si>
  <si>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</si>
  <si>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</si>
  <si>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</si>
  <si>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</si>
  <si>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</si>
  <si>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</si>
  <si>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</si>
  <si>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</si>
  <si>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</si>
  <si>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</si>
  <si>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</si>
  <si>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</si>
  <si>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</si>
  <si>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</si>
  <si>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</si>
  <si>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</si>
  <si>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</si>
  <si>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</si>
  <si>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</si>
  <si>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</si>
  <si>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</si>
  <si>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</si>
  <si>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</si>
  <si>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</si>
  <si>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</si>
  <si>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</si>
  <si>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</si>
  <si>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</si>
  <si>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</si>
  <si>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</si>
  <si>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</si>
  <si>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</si>
  <si>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</si>
  <si>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</si>
  <si>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</si>
  <si>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</si>
  <si>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</si>
  <si>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</si>
  <si>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</si>
  <si>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</si>
  <si>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</si>
  <si>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</si>
  <si>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</si>
  <si>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</si>
  <si>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</si>
  <si>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</si>
  <si>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</si>
  <si>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</si>
  <si>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</si>
  <si>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</si>
  <si>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</si>
  <si>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</si>
  <si>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</si>
  <si>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</si>
  <si>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</si>
  <si>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</si>
  <si>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</si>
  <si>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</si>
  <si>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</si>
  <si>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</si>
  <si>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</si>
  <si>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</si>
  <si>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</si>
  <si>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</si>
  <si>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</si>
  <si>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</si>
  <si>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</si>
  <si>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</si>
  <si>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</si>
  <si>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</si>
  <si>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</si>
  <si>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</si>
  <si>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</si>
  <si>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</si>
  <si>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</si>
  <si>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</si>
  <si>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</si>
  <si>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</si>
  <si>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</si>
  <si>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</si>
  <si>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</si>
  <si>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</si>
  <si>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</si>
  <si>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</si>
  <si>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</si>
  <si>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</si>
  <si>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</si>
  <si>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</si>
  <si>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</si>
  <si>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</si>
  <si>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</si>
  <si>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</si>
  <si>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</si>
  <si>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</si>
  <si>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</si>
  <si>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</si>
  <si>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</si>
  <si>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</si>
  <si>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</si>
  <si>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</si>
  <si>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</si>
  <si>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</si>
  <si>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</si>
  <si>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</si>
  <si>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</si>
  <si>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</si>
  <si>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</si>
  <si>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</si>
  <si>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</si>
  <si>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</si>
  <si>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</si>
  <si>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</si>
  <si>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</si>
  <si>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</si>
  <si>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</si>
  <si>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</si>
  <si>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</si>
  <si>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</si>
  <si>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</si>
  <si>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</si>
  <si>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</si>
  <si>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</si>
  <si>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</si>
  <si>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</si>
  <si>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</si>
  <si>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</si>
  <si>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</si>
  <si>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</si>
  <si>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</si>
  <si>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</si>
  <si>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</si>
  <si>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</si>
  <si>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</si>
  <si>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</si>
  <si>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</si>
  <si>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</si>
  <si>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</si>
  <si>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</si>
  <si>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</si>
  <si>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</si>
  <si>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</si>
  <si>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</si>
  <si>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</si>
  <si>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</si>
  <si>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</si>
  <si>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</si>
  <si>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</si>
  <si>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</si>
  <si>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</si>
  <si>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</si>
  <si>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</si>
  <si>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</si>
  <si>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</si>
  <si>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</si>
  <si>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</si>
  <si>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</si>
  <si>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</si>
  <si>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</si>
  <si>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</si>
  <si>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</si>
  <si>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</si>
  <si>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</si>
  <si>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</si>
  <si>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</si>
  <si>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</si>
  <si>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</si>
  <si>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</si>
  <si>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</si>
  <si>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</si>
  <si>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</si>
  <si>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</si>
  <si>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</si>
  <si>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</si>
  <si>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</si>
  <si>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</si>
  <si>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</si>
  <si>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</si>
  <si>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</si>
  <si>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</si>
  <si>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</si>
  <si>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</si>
  <si>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</si>
  <si>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</si>
  <si>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</si>
  <si>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</si>
  <si>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</si>
  <si>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</si>
  <si>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</si>
  <si>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</si>
  <si>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</si>
  <si>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</si>
  <si>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</si>
  <si>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</si>
  <si>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</si>
  <si>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</si>
  <si>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</si>
  <si>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</si>
  <si>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</si>
  <si>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</si>
  <si>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</si>
  <si>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</si>
  <si>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</si>
  <si>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</si>
  <si>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</si>
  <si>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</si>
  <si>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</si>
  <si>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</si>
  <si>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</si>
  <si>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</si>
  <si>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</si>
  <si>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</si>
  <si>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</si>
  <si>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</si>
  <si>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</si>
  <si>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</si>
  <si>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</si>
  <si>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</si>
  <si>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</si>
  <si>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</si>
  <si>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</si>
  <si>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</si>
  <si>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</si>
  <si>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</si>
  <si>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</si>
  <si>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</si>
  <si>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</si>
  <si>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</si>
  <si>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</si>
  <si>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</si>
  <si>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</si>
  <si>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</si>
  <si>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</si>
  <si>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</si>
  <si>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</si>
  <si>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</si>
  <si>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</si>
  <si>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</si>
  <si>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</si>
  <si>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</si>
  <si>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</si>
  <si>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</si>
  <si>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</si>
  <si>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</si>
  <si>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</si>
  <si>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</si>
  <si>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</si>
  <si>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</si>
  <si>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</si>
  <si>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</si>
  <si>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</si>
  <si>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</si>
  <si>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</si>
  <si>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</si>
  <si>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</si>
  <si>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</si>
  <si>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</si>
  <si>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</si>
  <si>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</si>
  <si>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</si>
  <si>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</si>
  <si>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</si>
  <si>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</si>
  <si>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</si>
  <si>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</si>
  <si>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</si>
  <si>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</si>
  <si>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</si>
  <si>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</si>
  <si>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</si>
  <si>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</si>
  <si>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</si>
  <si>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</si>
  <si>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</si>
  <si>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</si>
  <si>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</si>
  <si>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</si>
  <si>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</si>
  <si>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</si>
  <si>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</si>
  <si>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</si>
  <si>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</si>
  <si>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</si>
  <si>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</si>
  <si>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</si>
  <si>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</si>
  <si>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</si>
  <si>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</si>
  <si>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</si>
  <si>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</si>
  <si>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</si>
  <si>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</si>
  <si>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</si>
  <si>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</si>
  <si>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</si>
  <si>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</si>
  <si>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</si>
  <si>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</si>
  <si>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</si>
  <si>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</si>
  <si>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</si>
  <si>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</si>
  <si>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</si>
  <si>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</si>
  <si>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</si>
  <si>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</si>
  <si>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</si>
  <si>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</si>
  <si>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</si>
  <si>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</si>
  <si>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</si>
  <si>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</si>
  <si>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</si>
  <si>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</si>
  <si>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</si>
  <si>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</si>
  <si>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</si>
  <si>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</si>
  <si>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</si>
  <si>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</si>
  <si>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</si>
  <si>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</si>
  <si>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</si>
  <si>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</si>
  <si>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</si>
  <si>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</si>
  <si>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</si>
  <si>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</si>
  <si>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</si>
  <si>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</si>
  <si>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</si>
  <si>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</si>
  <si>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</si>
  <si>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</si>
  <si>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</si>
  <si>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</si>
  <si>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</si>
  <si>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</si>
  <si>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</si>
  <si>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</si>
  <si>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</si>
  <si>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</si>
  <si>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</si>
  <si>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</si>
  <si>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</si>
  <si>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</si>
  <si>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</si>
  <si>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</si>
  <si>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</si>
  <si>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</si>
  <si>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</si>
  <si>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</si>
  <si>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</si>
  <si>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</si>
  <si>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</si>
  <si>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</si>
  <si>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</si>
  <si>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</si>
  <si>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</si>
  <si>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</si>
  <si>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</si>
  <si>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</si>
  <si>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</si>
  <si>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</si>
  <si>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</si>
  <si>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</si>
  <si>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</si>
  <si>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</si>
  <si>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</si>
  <si>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</si>
  <si>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</si>
  <si>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</si>
  <si>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</si>
  <si>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</si>
  <si>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</si>
  <si>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</si>
  <si>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</si>
  <si>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</si>
  <si>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</si>
  <si>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</si>
  <si>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</si>
  <si>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</si>
  <si>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</si>
  <si>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</si>
  <si>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</si>
  <si>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</si>
  <si>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</si>
  <si>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</si>
  <si>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</si>
  <si>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</si>
  <si>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</si>
  <si>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</si>
  <si>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</si>
  <si>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</si>
  <si>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</si>
  <si>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</si>
  <si>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</si>
  <si>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</si>
  <si>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</si>
  <si>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</si>
  <si>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</si>
  <si>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</si>
  <si>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</si>
  <si>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</si>
  <si>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</si>
  <si>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</si>
  <si>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</si>
  <si>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</si>
  <si>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</si>
  <si>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</si>
  <si>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</si>
  <si>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</si>
  <si>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</si>
  <si>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</si>
  <si>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</si>
  <si>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</si>
  <si>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</si>
  <si>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</si>
  <si>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</si>
  <si>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</si>
  <si>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</si>
  <si>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</si>
  <si>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</si>
  <si>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</si>
  <si>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</si>
  <si>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</si>
  <si>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</si>
  <si>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</si>
  <si>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</si>
  <si>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</si>
  <si>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</si>
  <si>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</si>
  <si>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</si>
  <si>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</si>
  <si>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</si>
  <si>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</si>
  <si>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</si>
  <si>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</si>
  <si>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</si>
  <si>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</si>
  <si>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</si>
  <si>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</si>
  <si>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</si>
  <si>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</si>
  <si>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</si>
  <si>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</si>
  <si>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</si>
  <si>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</si>
  <si>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</si>
  <si>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</si>
  <si>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</si>
  <si>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</si>
  <si>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</si>
  <si>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</si>
  <si>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</si>
  <si>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</si>
  <si>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</si>
  <si>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</si>
  <si>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</si>
  <si>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</si>
  <si>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</si>
  <si>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</si>
  <si>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</si>
  <si>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</si>
  <si>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</si>
  <si>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</si>
  <si>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</si>
  <si>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</si>
  <si>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</si>
  <si>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</si>
  <si>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</si>
  <si>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</si>
  <si>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</si>
  <si>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</si>
  <si>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</si>
  <si>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</si>
  <si>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</si>
  <si>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</si>
  <si>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</si>
  <si>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</si>
  <si>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</si>
  <si>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</si>
  <si>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</si>
  <si>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</si>
  <si>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</si>
  <si>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</si>
  <si>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</si>
  <si>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</si>
  <si>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</si>
  <si>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</si>
  <si>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</si>
  <si>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</si>
  <si>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</si>
  <si>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</si>
  <si>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</si>
  <si>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</si>
  <si>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</si>
  <si>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</si>
  <si>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</si>
  <si>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</si>
  <si>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</si>
  <si>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</si>
  <si>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</si>
  <si>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</si>
  <si>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</si>
  <si>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</si>
  <si>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</si>
  <si>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</si>
  <si>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</si>
  <si>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</si>
  <si>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</si>
  <si>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</si>
  <si>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</si>
  <si>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</si>
  <si>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</si>
  <si>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</si>
  <si>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</si>
  <si>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</si>
  <si>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</si>
  <si>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</si>
  <si>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</si>
  <si>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</si>
  <si>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</si>
  <si>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</si>
  <si>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</si>
  <si>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</si>
  <si>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</si>
  <si>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</si>
  <si>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</si>
  <si>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</si>
  <si>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</si>
  <si>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</si>
  <si>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</si>
  <si>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</si>
  <si>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</si>
  <si>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</si>
  <si>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</si>
  <si>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</si>
  <si>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</si>
  <si>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</si>
  <si>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</si>
  <si>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</si>
  <si>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</si>
  <si>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</si>
  <si>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</si>
  <si>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</si>
  <si>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</si>
  <si>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</si>
  <si>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</si>
  <si>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</si>
  <si>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</si>
  <si>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</si>
  <si>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</si>
  <si>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</si>
  <si>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</si>
  <si>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</si>
  <si>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</si>
  <si>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</si>
  <si>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</si>
  <si>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</si>
  <si>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</si>
  <si>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</si>
  <si>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</si>
  <si>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</si>
  <si>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</si>
  <si>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</si>
  <si>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</si>
  <si>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</si>
  <si>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</si>
  <si>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</si>
  <si>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</si>
  <si>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</si>
  <si>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</si>
  <si>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</si>
  <si>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</si>
  <si>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</si>
  <si>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</si>
  <si>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</si>
  <si>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</si>
  <si>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</si>
  <si>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</si>
  <si>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</si>
  <si>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</si>
  <si>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</si>
  <si>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</si>
  <si>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</si>
  <si>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</si>
  <si>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</si>
  <si>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</si>
  <si>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</si>
  <si>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</si>
  <si>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</si>
  <si>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</si>
  <si>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</si>
  <si>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</si>
  <si>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</si>
  <si>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</si>
  <si>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</si>
  <si>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</si>
  <si>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</si>
  <si>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</si>
  <si>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</si>
  <si>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</si>
  <si>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</si>
  <si>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</si>
  <si>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</si>
  <si>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</si>
  <si>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</si>
  <si>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</si>
  <si>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</si>
  <si>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</si>
  <si>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</si>
  <si>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</si>
  <si>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</si>
  <si>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</si>
  <si>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</si>
  <si>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</si>
  <si>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</si>
  <si>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</si>
  <si>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</si>
  <si>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</si>
  <si>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</si>
  <si>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</si>
  <si>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</si>
  <si>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</si>
  <si>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</si>
  <si>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</si>
  <si>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</si>
  <si>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</si>
  <si>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</si>
  <si>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</si>
  <si>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</si>
  <si>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</si>
  <si>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</si>
  <si>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</si>
  <si>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</si>
  <si>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</si>
  <si>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</si>
  <si>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</si>
  <si>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</si>
  <si>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</si>
  <si>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</si>
  <si>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</si>
  <si>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</si>
  <si>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</si>
  <si>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</si>
  <si>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</si>
  <si>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</si>
  <si>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</si>
  <si>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</si>
  <si>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</si>
  <si>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</si>
  <si>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</si>
  <si>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</si>
  <si>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</si>
  <si>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</si>
  <si>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</si>
  <si>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</si>
  <si>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</si>
  <si>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</si>
  <si>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</si>
  <si>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</si>
  <si>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</si>
  <si>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</si>
  <si>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</si>
  <si>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</si>
  <si>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</si>
  <si>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</si>
  <si>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</si>
  <si>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</si>
  <si>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</si>
  <si>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</si>
  <si>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</si>
  <si>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</si>
  <si>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</si>
  <si>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</si>
  <si>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</si>
  <si>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</si>
  <si>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</si>
  <si>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</si>
  <si>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</si>
  <si>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</si>
  <si>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</si>
  <si>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</si>
  <si>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</si>
  <si>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</si>
  <si>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</si>
  <si>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</si>
  <si>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</si>
  <si>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</si>
  <si>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</si>
  <si>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</si>
  <si>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</si>
  <si>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</si>
  <si>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</si>
  <si>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</si>
  <si>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</si>
  <si>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</si>
  <si>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</si>
  <si>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</si>
  <si>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</si>
  <si>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</si>
  <si>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</si>
  <si>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</si>
  <si>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</si>
  <si>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</si>
  <si>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</si>
  <si>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</si>
  <si>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</si>
  <si>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</si>
  <si>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</si>
  <si>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</si>
  <si>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</si>
  <si>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</si>
  <si>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</si>
  <si>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</si>
  <si>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</si>
  <si>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</si>
  <si>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</si>
  <si>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</si>
  <si>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</si>
  <si>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</si>
  <si>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</si>
  <si>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</si>
  <si>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</si>
  <si>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</si>
  <si>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</si>
  <si>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</si>
  <si>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</si>
  <si>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</si>
  <si>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</si>
  <si>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</si>
  <si>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</si>
  <si>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</si>
  <si>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</si>
  <si>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</si>
  <si>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</si>
  <si>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</si>
  <si>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</si>
  <si>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</si>
  <si>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</si>
  <si>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</si>
  <si>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</si>
  <si>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</si>
  <si>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</si>
  <si>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</si>
  <si>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</si>
  <si>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</si>
  <si>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</si>
  <si>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</si>
  <si>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</si>
  <si>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</si>
  <si>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</si>
  <si>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</si>
  <si>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</si>
  <si>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</si>
  <si>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</si>
  <si>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</si>
  <si>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</si>
  <si>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</si>
  <si>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</si>
  <si>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</si>
  <si>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</si>
  <si>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</si>
  <si>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</si>
  <si>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</si>
  <si>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</si>
  <si>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</si>
  <si>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</si>
  <si>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</si>
  <si>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</si>
  <si>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</si>
  <si>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</si>
  <si>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</si>
  <si>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</si>
  <si>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</si>
  <si>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</si>
  <si>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</si>
  <si>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</si>
  <si>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</si>
  <si>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</si>
  <si>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</si>
  <si>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</si>
  <si>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</si>
  <si>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</si>
  <si>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</si>
  <si>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</si>
  <si>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</si>
  <si>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</si>
  <si>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</si>
  <si>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</si>
  <si>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</si>
  <si>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</si>
  <si>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</si>
  <si>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</si>
  <si>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</si>
  <si>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</si>
  <si>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</si>
  <si>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</si>
  <si>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</si>
  <si>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</si>
  <si>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</si>
  <si>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</si>
  <si>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</si>
  <si>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</si>
  <si>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</si>
  <si>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</si>
  <si>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</si>
  <si>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</si>
  <si>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</si>
  <si>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</si>
  <si>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</si>
  <si>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</si>
  <si>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</si>
  <si>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</si>
  <si>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</si>
  <si>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</si>
  <si>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</si>
  <si>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</si>
  <si>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</si>
  <si>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</si>
  <si>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</si>
  <si>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</si>
  <si>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</si>
  <si>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</si>
  <si>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</si>
  <si>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</si>
  <si>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</si>
  <si>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</si>
  <si>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</si>
  <si>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</si>
  <si>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</si>
  <si>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</si>
  <si>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</si>
  <si>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</si>
  <si>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</si>
  <si>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</si>
  <si>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</si>
  <si>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</si>
  <si>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</si>
  <si>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</si>
  <si>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</si>
  <si>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</si>
  <si>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</si>
  <si>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</si>
  <si>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</si>
  <si>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</si>
  <si>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</si>
  <si>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</si>
  <si>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</si>
  <si>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</si>
  <si>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</si>
  <si>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</si>
  <si>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</si>
  <si>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</si>
  <si>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</si>
  <si>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</si>
  <si>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</si>
  <si>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</si>
  <si>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</si>
  <si>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</si>
  <si>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</si>
  <si>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</si>
  <si>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</si>
  <si>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</si>
  <si>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</si>
  <si>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</si>
  <si>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</si>
  <si>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</si>
  <si>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</si>
  <si>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</si>
  <si>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</si>
  <si>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</si>
  <si>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</si>
  <si>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</si>
  <si>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</si>
  <si>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</si>
  <si>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</si>
  <si>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</si>
  <si>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</si>
  <si>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</si>
  <si>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</si>
  <si>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</si>
  <si>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</si>
  <si>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</si>
  <si>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</si>
  <si>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</si>
  <si>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</si>
  <si>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</si>
  <si>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</si>
  <si>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</si>
  <si>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</si>
  <si>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</si>
  <si>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</si>
  <si>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</si>
  <si>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</si>
  <si>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</si>
  <si>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</si>
  <si>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</si>
  <si>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</si>
  <si>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</si>
  <si>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</si>
  <si>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</si>
  <si>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</si>
  <si>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</si>
  <si>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</si>
  <si>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</si>
  <si>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</si>
  <si>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</si>
  <si>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</si>
  <si>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</si>
  <si>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</si>
  <si>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</si>
  <si>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</si>
  <si>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</si>
  <si>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</si>
  <si>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</si>
  <si>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</si>
  <si>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</si>
  <si>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</si>
  <si>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</si>
  <si>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</si>
  <si>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</si>
  <si>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</si>
  <si>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</si>
  <si>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</si>
  <si>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</si>
  <si>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</si>
  <si>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</si>
  <si>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</si>
  <si>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</si>
  <si>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</si>
  <si>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</si>
  <si>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</si>
  <si>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</si>
  <si>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</si>
  <si>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</si>
  <si>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</si>
  <si>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</si>
  <si>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</si>
  <si>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</si>
  <si>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</si>
  <si>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</si>
  <si>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</si>
  <si>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</si>
  <si>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</si>
  <si>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</si>
  <si>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</si>
  <si>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</si>
  <si>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</si>
  <si>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</si>
  <si>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</si>
  <si>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</si>
  <si>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</si>
  <si>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</si>
  <si>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</si>
  <si>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</si>
  <si>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</si>
  <si>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</si>
  <si>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</si>
  <si>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</si>
  <si>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</si>
  <si>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</si>
  <si>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</si>
  <si>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</si>
  <si>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</si>
  <si>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</si>
  <si>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</si>
  <si>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</si>
  <si>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</si>
  <si>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</si>
  <si>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</si>
  <si>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</si>
  <si>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</si>
  <si>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</si>
  <si>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</si>
  <si>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</si>
  <si>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</si>
  <si>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</si>
  <si>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</si>
  <si>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</si>
  <si>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</si>
  <si>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</si>
  <si>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</si>
  <si>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</si>
  <si>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</si>
  <si>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</si>
  <si>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</si>
  <si>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</si>
  <si>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</si>
  <si>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</si>
  <si>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</si>
  <si>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</si>
  <si>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</si>
  <si>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</si>
  <si>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</si>
  <si>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</si>
  <si>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</si>
  <si>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</si>
  <si>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</si>
  <si>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</si>
  <si>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</si>
  <si>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</si>
  <si>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</si>
  <si>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</si>
  <si>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</si>
  <si>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</si>
  <si>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</si>
  <si>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</si>
  <si>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</si>
  <si>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</si>
  <si>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</si>
  <si>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</si>
  <si>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</si>
  <si>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</si>
  <si>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</si>
  <si>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</si>
  <si>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</si>
  <si>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</si>
  <si>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</si>
  <si>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</si>
  <si>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</si>
  <si>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</si>
  <si>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</si>
  <si>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</si>
  <si>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</si>
  <si>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</si>
  <si>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</si>
  <si>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</si>
  <si>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</si>
  <si>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</si>
  <si>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</si>
  <si>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</si>
  <si>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</si>
  <si>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</si>
  <si>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</si>
  <si>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</si>
  <si>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</si>
  <si>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</si>
  <si>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</si>
  <si>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</si>
  <si>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</si>
  <si>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</si>
  <si>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</si>
  <si>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</si>
  <si>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</si>
  <si>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</si>
  <si>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</si>
  <si>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</si>
  <si>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</si>
  <si>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</si>
  <si>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</si>
  <si>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</si>
  <si>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</si>
  <si>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</si>
  <si>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</si>
  <si>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</si>
  <si>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</si>
  <si>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</si>
  <si>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</si>
  <si>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</si>
  <si>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</si>
  <si>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</si>
  <si>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</si>
  <si>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</si>
  <si>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</si>
  <si>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</si>
  <si>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</si>
  <si>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</si>
  <si>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</si>
  <si>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</si>
  <si>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</si>
  <si>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</si>
  <si>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</si>
  <si>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</si>
  <si>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</si>
  <si>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</si>
  <si>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</si>
  <si>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</si>
  <si>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</si>
  <si>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</si>
  <si>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</si>
  <si>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</si>
  <si>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</si>
  <si>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</si>
  <si>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</si>
  <si>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</si>
  <si>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</si>
  <si>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</si>
  <si>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</si>
  <si>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</si>
  <si>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</si>
  <si>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</si>
  <si>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</si>
  <si>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</si>
  <si>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</si>
  <si>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</si>
  <si>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</si>
  <si>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</si>
  <si>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</si>
  <si>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</si>
  <si>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</si>
  <si>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</si>
  <si>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</si>
  <si>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</si>
  <si>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</si>
  <si>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</si>
  <si>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</si>
  <si>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</si>
  <si>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</si>
  <si>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</si>
  <si>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</si>
  <si>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</si>
  <si>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</si>
  <si>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</si>
  <si>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</si>
  <si>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</si>
  <si>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</si>
  <si>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</si>
  <si>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</si>
  <si>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</si>
  <si>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</si>
  <si>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</si>
  <si>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</si>
  <si>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</si>
  <si>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</si>
  <si>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</si>
  <si>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</si>
  <si>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</si>
  <si>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</si>
  <si>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</si>
  <si>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</si>
  <si>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</si>
  <si>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</si>
  <si>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</si>
  <si>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</si>
  <si>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</si>
  <si>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</si>
  <si>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</si>
  <si>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</si>
  <si>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</si>
  <si>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</si>
  <si>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</si>
  <si>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</si>
  <si>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</si>
  <si>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</si>
  <si>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</si>
  <si>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</si>
  <si>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</si>
  <si>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</si>
  <si>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</si>
  <si>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</si>
  <si>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</si>
  <si>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</si>
  <si>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</si>
  <si>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</si>
  <si>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</si>
  <si>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</si>
  <si>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</si>
  <si>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</si>
  <si>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</si>
  <si>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</si>
  <si>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</si>
  <si>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</si>
  <si>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</si>
  <si>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</si>
  <si>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</si>
  <si>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</si>
  <si>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</si>
  <si>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</si>
  <si>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</si>
  <si>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</si>
  <si>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</si>
  <si>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</si>
  <si>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</si>
  <si>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</si>
  <si>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</si>
  <si>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</si>
  <si>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</si>
  <si>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</si>
  <si>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</si>
  <si>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</si>
  <si>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</si>
  <si>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</si>
  <si>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</si>
  <si>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</si>
  <si>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</si>
  <si>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</si>
  <si>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</si>
  <si>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</si>
  <si>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</si>
  <si>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</si>
  <si>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</si>
  <si>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</si>
  <si>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</si>
  <si>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</si>
  <si>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</si>
  <si>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</si>
  <si>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</si>
  <si>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</si>
  <si>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</si>
  <si>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</si>
  <si>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</si>
  <si>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</si>
  <si>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</si>
  <si>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</si>
  <si>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</si>
  <si>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</si>
  <si>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</si>
  <si>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</si>
  <si>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</si>
  <si>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</si>
  <si>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</si>
  <si>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</si>
  <si>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</si>
  <si>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</si>
  <si>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</si>
  <si>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</si>
  <si>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</si>
  <si>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</si>
  <si>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</si>
  <si>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</si>
  <si>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</si>
  <si>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</si>
  <si>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</si>
  <si>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</si>
  <si>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</si>
  <si>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</si>
  <si>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</si>
  <si>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</si>
  <si>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</si>
  <si>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</si>
  <si>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</si>
  <si>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</si>
  <si>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</si>
  <si>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</si>
  <si>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</si>
  <si>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</si>
  <si>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</si>
  <si>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</si>
  <si>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</si>
  <si>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</si>
  <si>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</si>
  <si>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</si>
  <si>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</si>
  <si>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</si>
  <si>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</si>
  <si>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</si>
  <si>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</si>
  <si>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</si>
  <si>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</si>
  <si>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</si>
  <si>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</si>
  <si>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</si>
  <si>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</si>
  <si>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</si>
  <si>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</si>
  <si>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</si>
  <si>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</si>
  <si>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</si>
  <si>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</si>
  <si>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</si>
  <si>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</si>
  <si>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</si>
  <si>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</si>
  <si>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</si>
  <si>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</si>
  <si>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</si>
  <si>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</si>
  <si>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</si>
  <si>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</si>
  <si>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</si>
  <si>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</si>
  <si>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</si>
  <si>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</si>
  <si>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</si>
  <si>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</si>
  <si>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</si>
  <si>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</si>
  <si>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</si>
  <si>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</si>
  <si>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</si>
  <si>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</si>
  <si>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</si>
  <si>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</si>
  <si>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</si>
  <si>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</si>
  <si>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</si>
  <si>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</si>
  <si>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</si>
  <si>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</si>
  <si>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</si>
  <si>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</si>
  <si>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</si>
  <si>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</si>
  <si>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</si>
  <si>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</si>
  <si>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</si>
  <si>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</si>
  <si>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</si>
  <si>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</si>
  <si>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</si>
  <si>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</si>
  <si>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</si>
  <si>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</si>
  <si>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</si>
  <si>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</si>
  <si>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</si>
  <si>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</si>
  <si>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</si>
  <si>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</si>
  <si>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</si>
  <si>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</si>
  <si>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</si>
  <si>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</si>
  <si>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</si>
  <si>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</si>
  <si>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</si>
  <si>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</si>
  <si>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</si>
  <si>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</si>
  <si>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</si>
  <si>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</si>
  <si>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</si>
  <si>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</si>
  <si>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</si>
  <si>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</si>
  <si>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</si>
  <si>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</si>
  <si>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</si>
  <si>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</si>
  <si>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</si>
  <si>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</si>
  <si>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</si>
  <si>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</si>
  <si>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</si>
  <si>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</si>
  <si>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</si>
  <si>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</si>
  <si>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</si>
  <si>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</si>
  <si>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</si>
  <si>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</si>
  <si>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</si>
  <si>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</si>
  <si>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</si>
  <si>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</si>
  <si>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</si>
  <si>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</si>
  <si>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</si>
  <si>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</si>
  <si>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</si>
  <si>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</si>
  <si>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</si>
  <si>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</si>
  <si>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</si>
  <si>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</si>
  <si>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</si>
  <si>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</si>
  <si>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</si>
  <si>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</si>
  <si>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</si>
  <si>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</si>
  <si>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</si>
  <si>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</si>
  <si>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</si>
  <si>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</si>
  <si>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</si>
  <si>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</si>
  <si>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</si>
  <si>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</si>
  <si>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</si>
  <si>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</si>
  <si>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</si>
  <si>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</si>
  <si>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</si>
  <si>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</si>
  <si>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</si>
  <si>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</si>
  <si>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</si>
  <si>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</si>
  <si>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</si>
  <si>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</si>
  <si>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</si>
  <si>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</si>
  <si>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</si>
  <si>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</si>
  <si>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</si>
  <si>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</si>
  <si>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</si>
  <si>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</si>
  <si>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</si>
  <si>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</si>
  <si>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</si>
  <si>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</si>
  <si>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</si>
  <si>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</si>
  <si>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</si>
  <si>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</si>
  <si>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</si>
  <si>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</si>
  <si>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</si>
  <si>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</si>
  <si>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</si>
  <si>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</si>
  <si>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</si>
  <si>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</si>
  <si>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</si>
  <si>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</si>
  <si>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</si>
  <si>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</si>
  <si>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</si>
  <si>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</si>
  <si>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</si>
  <si>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</si>
  <si>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</si>
  <si>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</si>
  <si>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</si>
  <si>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</si>
  <si>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</si>
  <si>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</si>
  <si>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</si>
  <si>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</si>
  <si>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</si>
  <si>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</si>
  <si>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</si>
  <si>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</si>
  <si>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</si>
  <si>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</si>
  <si>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</si>
  <si>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</si>
  <si>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</si>
  <si>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</si>
  <si>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</si>
  <si>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</si>
  <si>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</si>
  <si>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</si>
  <si>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</si>
  <si>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</si>
  <si>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</si>
  <si>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</si>
  <si>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</si>
  <si>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</si>
  <si>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</si>
  <si>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</si>
  <si>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</si>
  <si>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</si>
  <si>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</si>
  <si>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</si>
  <si>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</si>
  <si>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</si>
  <si>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</si>
  <si>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</si>
  <si>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</si>
  <si>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</si>
  <si>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</si>
  <si>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</si>
  <si>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</si>
  <si>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</si>
  <si>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</si>
  <si>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</si>
  <si>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</si>
  <si>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</si>
  <si>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</si>
  <si>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</si>
  <si>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</si>
  <si>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</si>
  <si>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</si>
  <si>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</si>
  <si>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</si>
  <si>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</si>
  <si>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</si>
  <si>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</si>
  <si>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</si>
  <si>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</si>
  <si>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</si>
  <si>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</si>
  <si>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</si>
  <si>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</si>
  <si>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</si>
  <si>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</si>
  <si>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</si>
  <si>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</si>
  <si>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</si>
  <si>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</si>
  <si>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</si>
  <si>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</si>
  <si>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</si>
  <si>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</si>
  <si>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</si>
  <si>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</si>
  <si>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</si>
  <si>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</si>
  <si>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</si>
  <si>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</si>
  <si>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</si>
  <si>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</si>
  <si>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</si>
  <si>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</si>
  <si>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</si>
  <si>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</si>
  <si>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</si>
  <si>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</si>
  <si>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</si>
  <si>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</si>
  <si>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</si>
  <si>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</si>
  <si>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</si>
  <si>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</si>
  <si>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</si>
  <si>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</si>
  <si>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</si>
  <si>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</si>
  <si>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</si>
  <si>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</si>
  <si>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</si>
  <si>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</si>
  <si>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</si>
  <si>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</si>
  <si>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</si>
  <si>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</si>
  <si>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</si>
  <si>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</si>
  <si>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</si>
  <si>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</si>
  <si>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</si>
  <si>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</si>
  <si>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</si>
  <si>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</si>
  <si>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</si>
  <si>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</si>
  <si>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</si>
  <si>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</si>
  <si>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</si>
  <si>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</si>
  <si>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</si>
  <si>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</si>
  <si>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</si>
  <si>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</si>
  <si>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</si>
  <si>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</si>
  <si>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</si>
  <si>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</si>
  <si>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</si>
  <si>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</si>
  <si>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</si>
  <si>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</si>
  <si>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</si>
  <si>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</si>
  <si>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</si>
  <si>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</si>
  <si>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</si>
  <si>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</si>
  <si>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</si>
  <si>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</si>
  <si>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</si>
  <si>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</si>
  <si>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</si>
  <si>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</si>
  <si>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</si>
  <si>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</si>
  <si>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</si>
  <si>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</si>
  <si>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</si>
  <si>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</si>
  <si>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</si>
  <si>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</si>
  <si>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</si>
  <si>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</si>
  <si>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</si>
  <si>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</si>
  <si>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</si>
  <si>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</si>
  <si>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</si>
  <si>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</si>
  <si>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</si>
  <si>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</si>
  <si>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</si>
  <si>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</si>
  <si>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</si>
  <si>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</si>
  <si>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</si>
  <si>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</si>
  <si>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</si>
  <si>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</si>
  <si>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</si>
  <si>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</si>
  <si>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</si>
  <si>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</si>
  <si>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</si>
  <si>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</si>
  <si>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</si>
  <si>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</si>
  <si>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</si>
  <si>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</si>
  <si>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</si>
  <si>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</si>
  <si>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</si>
  <si>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</si>
  <si>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</si>
  <si>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</si>
  <si>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</si>
  <si>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</si>
  <si>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</si>
  <si>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</si>
  <si>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</si>
  <si>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</si>
  <si>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</si>
  <si>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</si>
  <si>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</si>
  <si>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</si>
  <si>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</si>
  <si>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</si>
  <si>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</si>
  <si>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</si>
  <si>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</si>
  <si>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</si>
  <si>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</si>
  <si>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</si>
  <si>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</si>
  <si>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</si>
  <si>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</si>
  <si>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</si>
  <si>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</si>
  <si>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</si>
  <si>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</si>
  <si>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</si>
  <si>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</si>
  <si>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</si>
  <si>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</si>
  <si>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</si>
  <si>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</si>
  <si>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</si>
  <si>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</si>
  <si>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</si>
  <si>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</si>
  <si>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</si>
  <si>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</si>
  <si>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</si>
  <si>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</si>
  <si>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</si>
  <si>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</si>
  <si>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</si>
  <si>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</si>
  <si>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</si>
  <si>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</si>
  <si>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</si>
  <si>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</si>
  <si>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</si>
  <si>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</si>
  <si>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</si>
  <si>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</si>
  <si>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</si>
  <si>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</si>
  <si>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</si>
  <si>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</si>
  <si>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</si>
  <si>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</si>
  <si>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</si>
  <si>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</si>
  <si>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</si>
  <si>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</si>
  <si>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</si>
  <si>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</si>
  <si>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</si>
  <si>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</si>
  <si>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</si>
  <si>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</si>
  <si>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</si>
  <si>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</si>
  <si>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</si>
  <si>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</si>
  <si>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</si>
  <si>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</si>
  <si>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</si>
  <si>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</si>
  <si>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</si>
  <si>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</si>
  <si>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</si>
  <si>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</si>
  <si>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</si>
  <si>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</si>
  <si>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</si>
  <si>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</si>
  <si>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</si>
  <si>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</si>
  <si>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</si>
  <si>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</si>
  <si>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</si>
  <si>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</si>
  <si>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</si>
  <si>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</si>
  <si>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</si>
  <si>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</si>
  <si>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</si>
  <si>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</si>
  <si>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</si>
  <si>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</si>
  <si>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</si>
  <si>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</si>
  <si>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</si>
  <si>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</si>
  <si>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</si>
  <si>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</si>
  <si>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</si>
  <si>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</si>
  <si>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</si>
  <si>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</si>
  <si>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</si>
  <si>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</si>
  <si>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</si>
  <si>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</si>
  <si>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</si>
  <si>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</si>
  <si>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</si>
  <si>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</si>
  <si>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</si>
  <si>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</si>
  <si>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</si>
  <si>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</si>
  <si>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</si>
  <si>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</si>
  <si>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</si>
  <si>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</si>
  <si>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</si>
  <si>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</si>
  <si>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</si>
  <si>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</si>
  <si>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</si>
  <si>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</si>
  <si>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</si>
  <si>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</si>
  <si>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</si>
  <si>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</si>
  <si>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</si>
  <si>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</si>
  <si>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</si>
  <si>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</si>
  <si>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</si>
  <si>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</si>
  <si>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</si>
  <si>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</si>
  <si>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</si>
  <si>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</si>
  <si>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</si>
  <si>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</si>
  <si>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</si>
  <si>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</si>
  <si>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</si>
  <si>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</si>
  <si>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</si>
  <si>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</si>
  <si>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</si>
  <si>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</si>
  <si>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</si>
  <si>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</si>
  <si>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</si>
  <si>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</si>
  <si>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</si>
  <si>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</si>
  <si>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</si>
  <si>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</si>
  <si>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</si>
  <si>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</si>
  <si>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</si>
  <si>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</si>
  <si>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</si>
  <si>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</si>
  <si>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</si>
  <si>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</si>
  <si>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</si>
  <si>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</si>
  <si>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</si>
  <si>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</si>
  <si>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</si>
  <si>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</si>
  <si>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</si>
  <si>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</si>
  <si>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</si>
  <si>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</si>
  <si>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</si>
  <si>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</si>
  <si>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</si>
  <si>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</si>
  <si>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</si>
  <si>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</si>
  <si>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</si>
  <si>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</si>
  <si>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</si>
  <si>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</si>
  <si>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</si>
  <si>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</si>
  <si>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</si>
  <si>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</si>
  <si>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</si>
  <si>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</si>
  <si>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</si>
  <si>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</si>
  <si>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</si>
  <si>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</si>
  <si>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</si>
  <si>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</si>
  <si>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</si>
  <si>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</si>
  <si>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</si>
  <si>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</si>
  <si>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</si>
  <si>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</si>
  <si>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</si>
  <si>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</si>
  <si>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</si>
  <si>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</si>
  <si>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</si>
  <si>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</si>
  <si>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</si>
  <si>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</si>
  <si>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</si>
  <si>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</si>
  <si>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</si>
  <si>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</si>
  <si>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</si>
  <si>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</si>
  <si>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</si>
  <si>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</si>
  <si>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</si>
  <si>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</si>
  <si>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</si>
  <si>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</si>
  <si>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</si>
  <si>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</si>
  <si>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</si>
  <si>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</si>
  <si>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</si>
  <si>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</si>
  <si>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</si>
  <si>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</si>
  <si>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</si>
  <si>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</si>
  <si>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</si>
  <si>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</si>
  <si>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</si>
  <si>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</si>
  <si>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</si>
  <si>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</si>
  <si>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</si>
  <si>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</si>
  <si>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</si>
  <si>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</si>
  <si>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</si>
  <si>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</si>
  <si>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</si>
  <si>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</si>
  <si>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</si>
  <si>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</si>
  <si>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</si>
  <si>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</si>
  <si>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</si>
  <si>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</si>
  <si>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</si>
  <si>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</si>
  <si>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</si>
  <si>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</si>
  <si>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</si>
  <si>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</si>
  <si>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</si>
  <si>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</si>
  <si>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</si>
  <si>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</si>
  <si>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</si>
  <si>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</si>
  <si>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</si>
  <si>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</si>
  <si>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</si>
  <si>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</si>
  <si>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</si>
  <si>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</si>
  <si>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</si>
  <si>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</si>
  <si>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</si>
  <si>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</si>
  <si>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</si>
  <si>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</si>
  <si>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</si>
  <si>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</si>
  <si>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</si>
  <si>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</si>
  <si>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</si>
  <si>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</si>
  <si>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</si>
  <si>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</si>
  <si>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</si>
  <si>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</si>
  <si>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</si>
  <si>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</si>
  <si>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</si>
  <si>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</si>
  <si>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</si>
  <si>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</si>
  <si>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</si>
  <si>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</si>
  <si>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</si>
  <si>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</si>
  <si>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</si>
  <si>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</si>
  <si>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</si>
  <si>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</si>
  <si>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</si>
  <si>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</si>
  <si>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</si>
  <si>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</si>
  <si>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</si>
  <si>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</si>
  <si>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</si>
  <si>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</si>
  <si>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</si>
  <si>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</si>
  <si>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</si>
  <si>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</si>
  <si>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</si>
  <si>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</si>
  <si>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</si>
  <si>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</si>
  <si>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</si>
  <si>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</si>
  <si>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</si>
  <si>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</si>
  <si>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</si>
  <si>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</si>
  <si>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</si>
  <si>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</si>
  <si>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</si>
  <si>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</si>
  <si>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</si>
  <si>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</si>
  <si>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</si>
  <si>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</si>
  <si>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</si>
  <si>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</si>
  <si>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</si>
  <si>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</si>
  <si>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</si>
  <si>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</si>
  <si>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</si>
  <si>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</si>
  <si>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</si>
  <si>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</si>
  <si>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</si>
  <si>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</si>
  <si>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</si>
  <si>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</si>
  <si>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</si>
  <si>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</si>
  <si>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</si>
  <si>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</si>
  <si>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</si>
  <si>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</si>
  <si>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</si>
  <si>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</si>
  <si>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</si>
  <si>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</si>
  <si>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</si>
  <si>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</si>
  <si>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</si>
  <si>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</si>
  <si>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</si>
  <si>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</si>
  <si>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</si>
  <si>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</si>
  <si>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</si>
  <si>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</si>
  <si>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</si>
  <si>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</si>
  <si>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</si>
  <si>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</si>
  <si>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</si>
  <si>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</si>
  <si>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</si>
  <si>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</si>
  <si>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</si>
  <si>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</si>
  <si>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</si>
  <si>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</si>
  <si>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</si>
  <si>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</si>
  <si>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</si>
  <si>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</si>
  <si>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</si>
  <si>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</si>
  <si>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</si>
  <si>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</si>
  <si>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</si>
  <si>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</si>
  <si>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</si>
  <si>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</si>
  <si>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</si>
  <si>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</si>
  <si>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</si>
  <si>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</si>
  <si>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</si>
  <si>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</si>
  <si>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</si>
  <si>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</si>
  <si>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</si>
  <si>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</si>
  <si>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</si>
  <si>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</si>
  <si>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</si>
  <si>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</si>
  <si>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</si>
  <si>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</si>
  <si>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</si>
  <si>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</si>
  <si>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</si>
  <si>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</si>
  <si>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</si>
  <si>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</si>
  <si>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</si>
  <si>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</si>
  <si>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</si>
  <si>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</si>
  <si>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</si>
  <si>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</si>
  <si>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</si>
  <si>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</si>
  <si>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</si>
  <si>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</si>
  <si>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</si>
  <si>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</si>
  <si>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</si>
  <si>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</si>
  <si>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</si>
  <si>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</si>
  <si>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</si>
  <si>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</si>
  <si>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</si>
  <si>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</si>
  <si>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</si>
  <si>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</si>
  <si>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</si>
  <si>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</si>
  <si>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</si>
  <si>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</si>
  <si>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</si>
  <si>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</si>
  <si>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</si>
  <si>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</si>
  <si>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</si>
  <si>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</si>
  <si>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</si>
  <si>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</si>
  <si>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</si>
  <si>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</si>
  <si>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</si>
  <si>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</si>
  <si>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</si>
  <si>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</si>
  <si>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</si>
  <si>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</si>
  <si>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</si>
  <si>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</si>
  <si>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</si>
  <si>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</si>
  <si>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</si>
  <si>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</si>
  <si>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</si>
  <si>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</si>
  <si>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</si>
  <si>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</si>
  <si>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</si>
  <si>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</si>
  <si>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</si>
  <si>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</si>
  <si>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</si>
  <si>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</si>
  <si>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</si>
  <si>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</si>
  <si>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</si>
  <si>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</si>
  <si>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</si>
  <si>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</si>
  <si>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</si>
  <si>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</si>
  <si>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</si>
  <si>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</si>
  <si>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</si>
  <si>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</si>
  <si>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</si>
  <si>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</si>
  <si>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</si>
  <si>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</si>
  <si>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</si>
  <si>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</si>
  <si>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</si>
  <si>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</si>
  <si>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</si>
  <si>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</si>
  <si>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</si>
  <si>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</si>
  <si>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</si>
  <si>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</si>
  <si>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</si>
  <si>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</si>
  <si>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</si>
  <si>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</si>
  <si>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</si>
  <si>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</si>
  <si>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</si>
  <si>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</si>
  <si>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</si>
  <si>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</si>
  <si>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</si>
  <si>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</si>
  <si>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</si>
  <si>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</si>
  <si>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</si>
  <si>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</si>
  <si>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</si>
  <si>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</si>
  <si>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</si>
  <si>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</si>
  <si>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</si>
  <si>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</si>
  <si>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</si>
  <si>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</si>
  <si>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</si>
  <si>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</si>
  <si>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</si>
  <si>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</si>
  <si>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</si>
  <si>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</si>
  <si>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</si>
  <si>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</si>
  <si>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</si>
  <si>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</si>
  <si>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</si>
  <si>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</si>
  <si>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</si>
  <si>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</si>
  <si>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</si>
  <si>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</si>
  <si>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</si>
  <si>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</si>
  <si>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</si>
  <si>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</si>
  <si>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</si>
  <si>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</si>
  <si>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</si>
  <si>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</si>
  <si>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</si>
  <si>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</si>
  <si>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</si>
  <si>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</si>
  <si>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</si>
  <si>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</si>
  <si>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</si>
  <si>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</si>
  <si>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</si>
  <si>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</si>
  <si>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</si>
  <si>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</si>
  <si>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</si>
  <si>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</si>
  <si>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</si>
  <si>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</si>
  <si>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</si>
  <si>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</si>
  <si>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</si>
  <si>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</si>
  <si>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</si>
  <si>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</si>
  <si>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</si>
  <si>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</si>
  <si>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</si>
  <si>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</si>
  <si>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</si>
  <si>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</si>
  <si>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</si>
  <si>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</si>
  <si>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</si>
  <si>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</si>
  <si>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</si>
  <si>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</si>
  <si>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</si>
  <si>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</si>
  <si>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</si>
  <si>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</si>
  <si>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</si>
  <si>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</si>
  <si>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</si>
  <si>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</si>
  <si>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</si>
  <si>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</si>
  <si>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</si>
  <si>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</si>
  <si>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</si>
  <si>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</si>
  <si>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</si>
  <si>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</si>
  <si>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</si>
  <si>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</si>
  <si>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</si>
  <si>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</si>
  <si>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</si>
  <si>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</si>
  <si>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</si>
  <si>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</si>
  <si>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</si>
  <si>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</si>
  <si>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</si>
  <si>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</si>
  <si>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</si>
  <si>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</si>
  <si>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</si>
  <si>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</si>
  <si>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</si>
  <si>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</si>
  <si>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</si>
  <si>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</si>
  <si>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</si>
  <si>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</si>
  <si>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</si>
  <si>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</si>
  <si>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</si>
  <si>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</si>
  <si>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</si>
  <si>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</si>
  <si>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</si>
  <si>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</si>
  <si>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</si>
  <si>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</si>
  <si>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</si>
  <si>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</si>
  <si>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</si>
  <si>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</si>
  <si>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</si>
  <si>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</si>
  <si>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</si>
  <si>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</si>
  <si>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</si>
  <si>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</si>
  <si>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</si>
  <si>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</si>
  <si>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</si>
  <si>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</si>
  <si>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</si>
  <si>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</si>
  <si>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</si>
  <si>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</si>
  <si>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</si>
  <si>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</si>
  <si>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</si>
  <si>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</si>
  <si>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</si>
  <si>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</si>
  <si>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</si>
  <si>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</si>
  <si>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</si>
  <si>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</si>
  <si>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</si>
  <si>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</si>
  <si>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</si>
  <si>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</si>
  <si>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</si>
  <si>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</si>
  <si>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</si>
  <si>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</si>
  <si>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</si>
  <si>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</si>
  <si>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</si>
  <si>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</si>
  <si>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</si>
  <si>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</si>
  <si>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</si>
  <si>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</si>
  <si>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</si>
  <si>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</si>
  <si>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</si>
  <si>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</si>
  <si>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</si>
  <si>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</si>
  <si>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</si>
  <si>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</si>
  <si>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</si>
  <si>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</si>
  <si>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</si>
  <si>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</si>
  <si>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</si>
  <si>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</si>
  <si>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</si>
  <si>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</si>
  <si>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</si>
  <si>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</si>
  <si>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</si>
  <si>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</si>
  <si>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</si>
  <si>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</si>
  <si>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</si>
  <si>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</si>
  <si>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</si>
  <si>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</si>
  <si>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</si>
  <si>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</si>
  <si>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</si>
  <si>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</si>
  <si>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</si>
  <si>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</si>
  <si>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</si>
  <si>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</si>
  <si>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</si>
  <si>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</si>
  <si>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</si>
  <si>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</si>
  <si>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</si>
  <si>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</si>
  <si>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</si>
  <si>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</si>
  <si>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</si>
  <si>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</si>
  <si>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</si>
  <si>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</si>
  <si>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</si>
  <si>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</si>
  <si>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</si>
  <si>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</si>
  <si>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</si>
  <si>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</si>
  <si>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</si>
  <si>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</si>
  <si>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</si>
  <si>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</si>
  <si>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</si>
  <si>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</si>
  <si>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</si>
  <si>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</si>
  <si>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</si>
  <si>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</si>
  <si>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</si>
  <si>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</si>
  <si>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</si>
  <si>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</si>
  <si>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</si>
  <si>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</si>
  <si>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</si>
  <si>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</si>
  <si>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</si>
  <si>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</si>
  <si>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</si>
  <si>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</si>
  <si>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</si>
  <si>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</si>
  <si>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</si>
  <si>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</si>
  <si>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</si>
  <si>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</si>
  <si>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</si>
  <si>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</si>
  <si>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</si>
  <si>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</si>
  <si>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</si>
  <si>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</si>
  <si>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</si>
  <si>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</si>
  <si>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</si>
  <si>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</si>
  <si>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</si>
  <si>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</si>
  <si>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</si>
  <si>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</si>
  <si>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</si>
  <si>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</si>
  <si>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</si>
  <si>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</si>
  <si>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</si>
  <si>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</si>
  <si>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</si>
  <si>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</si>
  <si>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</si>
  <si>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</si>
  <si>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</si>
  <si>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</si>
  <si>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</si>
  <si>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</si>
  <si>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</si>
  <si>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</si>
  <si>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</si>
  <si>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</si>
  <si>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</si>
  <si>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</si>
  <si>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</si>
  <si>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</si>
  <si>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</si>
  <si>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</si>
  <si>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</si>
  <si>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</si>
  <si>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</si>
  <si>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</si>
  <si>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</si>
  <si>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</si>
  <si>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</si>
  <si>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</si>
  <si>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</si>
  <si>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</si>
  <si>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</si>
  <si>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</si>
  <si>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</si>
  <si>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</si>
  <si>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</si>
  <si>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</si>
  <si>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</si>
  <si>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</si>
  <si>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</si>
  <si>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</si>
  <si>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</si>
  <si>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</si>
  <si>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</si>
  <si>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</si>
  <si>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</si>
  <si>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</si>
  <si>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</si>
  <si>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</si>
  <si>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</si>
  <si>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</si>
  <si>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</si>
  <si>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</si>
  <si>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</si>
  <si>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</si>
  <si>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</si>
  <si>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</si>
  <si>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</si>
  <si>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</si>
  <si>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</si>
  <si>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</si>
  <si>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</si>
  <si>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</si>
  <si>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</si>
  <si>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</si>
  <si>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</si>
  <si>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</si>
  <si>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</si>
  <si>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</si>
  <si>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</si>
  <si>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</si>
  <si>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</si>
  <si>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</si>
  <si>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</si>
  <si>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</si>
  <si>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</si>
  <si>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</si>
  <si>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</si>
  <si>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</si>
  <si>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</si>
  <si>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</si>
  <si>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</si>
  <si>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</si>
  <si>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</si>
  <si>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</si>
  <si>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</si>
  <si>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</si>
  <si>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</si>
  <si>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</si>
  <si>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</si>
  <si>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</si>
  <si>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</si>
  <si>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</si>
  <si>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</si>
  <si>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</si>
  <si>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</si>
  <si>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</si>
  <si>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</si>
  <si>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</si>
  <si>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</si>
  <si>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</si>
  <si>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</si>
  <si>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</si>
  <si>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</si>
  <si>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</si>
  <si>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</si>
  <si>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</si>
  <si>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</si>
  <si>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</si>
  <si>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</si>
  <si>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</si>
  <si>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</si>
  <si>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</si>
  <si>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</si>
  <si>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</si>
  <si>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</si>
  <si>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</si>
  <si>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</si>
  <si>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</si>
  <si>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</si>
  <si>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</si>
  <si>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</si>
  <si>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</si>
  <si>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</si>
  <si>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</si>
  <si>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</si>
  <si>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</si>
  <si>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</si>
  <si>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</si>
  <si>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</si>
  <si>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</si>
  <si>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</si>
  <si>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</si>
  <si>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</si>
  <si>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</si>
  <si>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</si>
  <si>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</si>
  <si>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</si>
  <si>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</si>
  <si>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</si>
  <si>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</si>
  <si>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</si>
  <si>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</si>
  <si>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</si>
  <si>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</si>
  <si>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</si>
  <si>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</si>
  <si>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</si>
  <si>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</si>
  <si>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</si>
  <si>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</si>
  <si>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</si>
  <si>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</si>
  <si>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</si>
  <si>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</si>
  <si>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</si>
  <si>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</si>
  <si>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</si>
  <si>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</si>
  <si>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</si>
  <si>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</si>
  <si>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</si>
  <si>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</si>
  <si>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</si>
  <si>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</si>
  <si>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</si>
  <si>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</si>
  <si>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</si>
  <si>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</si>
  <si>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</si>
  <si>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</si>
  <si>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</si>
  <si>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</si>
  <si>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</si>
  <si>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</si>
  <si>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</si>
  <si>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</si>
  <si>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</si>
  <si>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</si>
  <si>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</si>
  <si>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</si>
  <si>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</si>
  <si>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</si>
  <si>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</si>
  <si>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</si>
  <si>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</si>
  <si>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</si>
  <si>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</si>
  <si>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</si>
  <si>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</si>
  <si>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</si>
  <si>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</si>
  <si>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</si>
  <si>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</si>
  <si>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</si>
  <si>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</si>
  <si>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</si>
  <si>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</si>
  <si>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</si>
  <si>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</si>
  <si>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</si>
  <si>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</si>
  <si>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</si>
  <si>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</si>
  <si>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</si>
  <si>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</si>
  <si>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</si>
  <si>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</si>
  <si>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</si>
  <si>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</si>
  <si>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</si>
  <si>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</si>
  <si>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</si>
  <si>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</si>
  <si>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</si>
  <si>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</si>
  <si>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</si>
  <si>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</si>
  <si>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</si>
  <si>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</si>
  <si>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</si>
  <si>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</si>
  <si>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</si>
  <si>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</si>
  <si>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</si>
  <si>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</si>
  <si>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</si>
  <si>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</si>
  <si>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</si>
  <si>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</si>
  <si>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</si>
  <si>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</si>
  <si>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</si>
  <si>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</si>
  <si>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</si>
  <si>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</si>
  <si>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</si>
  <si>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</si>
  <si>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</si>
  <si>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</si>
  <si>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</si>
  <si>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</si>
  <si>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</si>
  <si>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</si>
  <si>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</si>
  <si>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</si>
  <si>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</si>
  <si>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</si>
  <si>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</si>
  <si>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</si>
  <si>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</si>
  <si>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</si>
  <si>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</si>
  <si>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</si>
  <si>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</si>
  <si>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</si>
  <si>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</si>
  <si>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</si>
  <si>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</si>
  <si>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</si>
  <si>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</si>
  <si>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</si>
  <si>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</si>
  <si>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</si>
  <si>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</si>
  <si>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</si>
  <si>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</si>
  <si>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</si>
  <si>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</si>
  <si>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</si>
  <si>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</si>
  <si>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</si>
  <si>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</si>
  <si>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</si>
  <si>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</si>
  <si>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</si>
  <si>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</si>
  <si>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</si>
  <si>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</si>
  <si>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</si>
  <si>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</si>
  <si>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</si>
  <si>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</si>
  <si>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</si>
  <si>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</si>
  <si>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</si>
  <si>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</si>
  <si>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</si>
  <si>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</si>
  <si>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</si>
  <si>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</si>
  <si>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</si>
  <si>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</si>
  <si>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</si>
  <si>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</si>
  <si>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</si>
  <si>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</si>
  <si>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</si>
  <si>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</si>
  <si>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</si>
  <si>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</si>
  <si>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</si>
  <si>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</si>
  <si>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</si>
  <si>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</si>
  <si>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</si>
  <si>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</si>
  <si>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</si>
  <si>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</si>
  <si>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</si>
  <si>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</si>
  <si>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</si>
  <si>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</si>
  <si>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</si>
  <si>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</si>
  <si>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</si>
  <si>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</si>
  <si>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</si>
  <si>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</si>
  <si>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</si>
  <si>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</si>
  <si>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</si>
  <si>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</si>
  <si>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</si>
  <si>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</si>
  <si>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</si>
  <si>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</si>
  <si>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</si>
  <si>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</si>
  <si>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</si>
  <si>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</si>
  <si>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</si>
  <si>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</si>
  <si>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</si>
  <si>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</si>
  <si>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</si>
  <si>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</si>
  <si>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</si>
  <si>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</si>
  <si>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</si>
  <si>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</si>
  <si>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</si>
  <si>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</si>
  <si>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</si>
  <si>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</si>
  <si>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</si>
  <si>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</si>
  <si>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</si>
  <si>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</si>
  <si>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</si>
  <si>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</si>
  <si>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</si>
  <si>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</si>
  <si>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</si>
  <si>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</si>
  <si>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</si>
  <si>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</si>
  <si>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</si>
  <si>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</si>
  <si>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</si>
  <si>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</si>
  <si>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</si>
  <si>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</si>
  <si>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</si>
  <si>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</si>
  <si>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</si>
  <si>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</si>
  <si>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</si>
  <si>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</si>
  <si>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</si>
  <si>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</si>
  <si>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</si>
  <si>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</si>
  <si>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</si>
  <si>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</si>
  <si>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</si>
  <si>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</si>
  <si>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</si>
  <si>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</si>
  <si>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</si>
  <si>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</si>
  <si>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</si>
  <si>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</si>
  <si>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</si>
  <si>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</si>
  <si>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</si>
  <si>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</si>
  <si>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</si>
  <si>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</si>
  <si>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</si>
  <si>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</si>
  <si>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</si>
  <si>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</si>
  <si>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</si>
  <si>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</si>
  <si>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</si>
  <si>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</si>
  <si>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</si>
  <si>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</si>
  <si>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</si>
  <si>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</si>
  <si>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</si>
  <si>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</si>
  <si>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</si>
  <si>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</si>
  <si>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</si>
  <si>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</si>
  <si>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</si>
  <si>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</si>
  <si>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</si>
  <si>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</si>
  <si>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</si>
  <si>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</si>
  <si>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</si>
  <si>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</si>
  <si>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</si>
  <si>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</si>
  <si>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</si>
  <si>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</si>
  <si>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</si>
  <si>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</si>
  <si>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</si>
  <si>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</si>
  <si>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</si>
  <si>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</si>
  <si>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</si>
  <si>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</si>
  <si>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</si>
  <si>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</si>
  <si>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</si>
  <si>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</si>
  <si>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</si>
  <si>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</si>
  <si>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</si>
  <si>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</si>
  <si>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</si>
  <si>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</si>
  <si>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</si>
  <si>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</si>
  <si>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</si>
  <si>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</si>
  <si>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</si>
  <si>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</si>
  <si>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</si>
  <si>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</si>
  <si>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</si>
  <si>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</si>
  <si>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</si>
  <si>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</si>
  <si>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</si>
  <si>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</si>
  <si>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</si>
  <si>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</si>
  <si>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</si>
  <si>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</si>
  <si>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</si>
  <si>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</si>
  <si>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</si>
  <si>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</si>
  <si>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</si>
  <si>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</si>
  <si>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</si>
  <si>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</si>
  <si>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</si>
  <si>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</si>
  <si>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</si>
  <si>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</si>
  <si>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</si>
  <si>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</si>
  <si>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</si>
  <si>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</si>
  <si>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</si>
  <si>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</si>
  <si>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</si>
  <si>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</si>
  <si>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</si>
  <si>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</si>
  <si>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</si>
  <si>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</si>
  <si>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</si>
  <si>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</si>
  <si>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</si>
  <si>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</si>
  <si>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</si>
  <si>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</si>
  <si>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</si>
  <si>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</si>
  <si>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</si>
  <si>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</si>
  <si>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</si>
  <si>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</si>
  <si>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</si>
  <si>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</si>
  <si>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</si>
  <si>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</si>
  <si>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</si>
  <si>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</si>
  <si>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</si>
  <si>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</si>
  <si>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</si>
  <si>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</si>
  <si>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</si>
  <si>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</si>
  <si>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</si>
  <si>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</si>
  <si>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</si>
  <si>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</si>
  <si>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</si>
  <si>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</si>
  <si>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</si>
  <si>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</si>
  <si>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</si>
  <si>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</si>
  <si>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</si>
  <si>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</si>
  <si>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</si>
  <si>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</si>
  <si>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</si>
  <si>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</si>
  <si>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</si>
  <si>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</si>
  <si>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</si>
  <si>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</si>
  <si>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</si>
  <si>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</si>
  <si>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</si>
  <si>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</si>
  <si>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</si>
  <si>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</si>
  <si>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</si>
  <si>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</si>
  <si>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</si>
  <si>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</si>
  <si>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</si>
  <si>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</si>
  <si>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</si>
  <si>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</si>
  <si>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</si>
  <si>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</si>
  <si>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</si>
  <si>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</si>
  <si>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</si>
  <si>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</si>
  <si>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</si>
  <si>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</si>
  <si>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</si>
  <si>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</si>
  <si>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</si>
  <si>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</si>
  <si>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</si>
  <si>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</si>
  <si>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</si>
  <si>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</si>
  <si>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</si>
  <si>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</si>
  <si>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</si>
  <si>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</si>
  <si>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</si>
  <si>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</si>
  <si>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</si>
  <si>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</si>
  <si>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</si>
  <si>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</si>
  <si>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</si>
  <si>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</si>
  <si>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</si>
  <si>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</si>
  <si>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</si>
  <si>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</si>
  <si>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</si>
  <si>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</si>
  <si>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</si>
  <si>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</si>
  <si>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</si>
  <si>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</si>
  <si>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</si>
  <si>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</si>
  <si>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</si>
  <si>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</si>
  <si>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</si>
  <si>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</si>
  <si>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</si>
  <si>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</si>
  <si>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</si>
  <si>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</si>
  <si>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</si>
  <si>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</si>
  <si>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</si>
  <si>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</si>
  <si>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</si>
  <si>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</si>
  <si>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</si>
  <si>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</si>
  <si>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</si>
  <si>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</si>
  <si>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</si>
  <si>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</si>
  <si>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</si>
  <si>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</si>
  <si>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</si>
  <si>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</si>
  <si>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</si>
  <si>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</si>
  <si>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</si>
  <si>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</si>
  <si>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</si>
  <si>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</si>
  <si>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</si>
  <si>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</si>
  <si>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</si>
  <si>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</si>
  <si>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</si>
  <si>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</si>
  <si>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</si>
  <si>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</si>
  <si>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</si>
  <si>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</si>
  <si>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</si>
  <si>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</si>
  <si>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</si>
  <si>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</si>
  <si>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</si>
  <si>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</si>
  <si>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</si>
  <si>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</si>
  <si>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</si>
  <si>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</si>
  <si>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</si>
  <si>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</si>
  <si>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</si>
  <si>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</si>
  <si>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</si>
  <si>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</si>
  <si>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</si>
  <si>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</si>
  <si>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</si>
  <si>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</si>
  <si>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</si>
  <si>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</si>
  <si>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</si>
  <si>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</si>
  <si>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</si>
  <si>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</si>
  <si>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</si>
  <si>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</si>
  <si>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</si>
  <si>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</si>
  <si>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</si>
  <si>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</si>
  <si>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</si>
  <si>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</si>
  <si>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</si>
  <si>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</si>
  <si>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</si>
  <si>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</si>
  <si>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</si>
  <si>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</si>
  <si>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</si>
  <si>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</si>
  <si>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</si>
  <si>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</si>
  <si>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</si>
  <si>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</si>
  <si>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</si>
  <si>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</si>
  <si>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</si>
  <si>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</si>
  <si>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</si>
  <si>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</si>
  <si>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</si>
  <si>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</si>
  <si>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</si>
  <si>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</si>
  <si>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</si>
  <si>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</si>
  <si>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</si>
  <si>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</si>
  <si>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</si>
  <si>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</si>
  <si>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</si>
  <si>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</si>
  <si>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</si>
  <si>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</si>
  <si>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</si>
  <si>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</si>
  <si>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</si>
  <si>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</si>
  <si>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</si>
  <si>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</si>
  <si>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</si>
  <si>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</si>
  <si>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</si>
  <si>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</si>
  <si>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</si>
  <si>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</si>
  <si>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</si>
  <si>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</si>
  <si>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</si>
  <si>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</si>
  <si>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</si>
  <si>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</si>
  <si>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</si>
  <si>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</si>
  <si>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</si>
  <si>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</si>
  <si>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</si>
  <si>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</si>
  <si>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</si>
  <si>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</si>
  <si>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</si>
  <si>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</si>
  <si>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</si>
  <si>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</si>
  <si>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</si>
  <si>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</si>
  <si>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</si>
  <si>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</si>
  <si>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</si>
  <si>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</si>
  <si>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</si>
  <si>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</si>
  <si>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</si>
  <si>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</si>
  <si>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</si>
  <si>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</si>
  <si>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</si>
  <si>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</si>
  <si>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</si>
  <si>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</si>
  <si>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</si>
  <si>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</si>
  <si>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</si>
  <si>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</si>
  <si>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</si>
  <si>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</si>
  <si>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</si>
  <si>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</si>
  <si>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</si>
  <si>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</si>
  <si>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</si>
  <si>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</si>
  <si>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</si>
  <si>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</si>
  <si>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</si>
  <si>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</si>
  <si>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</si>
  <si>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</si>
  <si>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</si>
  <si>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</si>
  <si>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</si>
  <si>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</si>
  <si>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</si>
  <si>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</si>
  <si>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</si>
  <si>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</si>
  <si>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</si>
  <si>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</si>
  <si>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</si>
  <si>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</si>
  <si>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</si>
  <si>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</si>
  <si>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</si>
  <si>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</si>
  <si>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</si>
  <si>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</si>
  <si>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</si>
  <si>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</si>
  <si>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</si>
  <si>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</si>
  <si>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</si>
  <si>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</si>
  <si>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</si>
  <si>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</si>
  <si>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</si>
  <si>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</si>
  <si>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</si>
  <si>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</si>
  <si>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</si>
  <si>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</si>
  <si>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</si>
  <si>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</si>
  <si>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</si>
  <si>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</si>
  <si>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</si>
  <si>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</si>
  <si>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</si>
  <si>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</si>
  <si>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</si>
  <si>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</si>
  <si>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</si>
  <si>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</si>
  <si>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</si>
  <si>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</si>
  <si>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</si>
  <si>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</si>
  <si>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</si>
  <si>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</si>
  <si>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</si>
  <si>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</si>
  <si>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</si>
  <si>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</si>
  <si>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</si>
  <si>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</si>
  <si>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</si>
  <si>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</si>
  <si>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</si>
  <si>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</si>
  <si>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</si>
  <si>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</si>
  <si>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</si>
  <si>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</si>
  <si>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</si>
  <si>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</si>
  <si>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</si>
  <si>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</si>
  <si>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</si>
  <si>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</si>
  <si>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</si>
  <si>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</si>
  <si>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</si>
  <si>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</si>
  <si>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</si>
  <si>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</si>
  <si>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</si>
  <si>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</si>
  <si>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</si>
  <si>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</si>
  <si>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</si>
  <si>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</si>
  <si>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</si>
  <si>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</si>
  <si>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</si>
  <si>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</si>
  <si>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</si>
  <si>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</si>
  <si>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</si>
  <si>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</si>
  <si>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</si>
  <si>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</si>
  <si>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</si>
  <si>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</si>
  <si>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</si>
  <si>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</si>
  <si>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</si>
  <si>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</si>
  <si>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</si>
  <si>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</si>
  <si>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</si>
  <si>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</si>
  <si>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</si>
  <si>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</si>
  <si>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</si>
  <si>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</si>
  <si>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</si>
  <si>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</si>
  <si>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</si>
  <si>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</si>
  <si>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</si>
  <si>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</si>
  <si>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</si>
  <si>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</si>
  <si>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</si>
  <si>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</si>
  <si>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</si>
  <si>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</si>
  <si>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</si>
  <si>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</si>
  <si>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</si>
  <si>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</si>
  <si>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</si>
  <si>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</si>
  <si>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</si>
  <si>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</si>
  <si>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</si>
  <si>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</si>
  <si>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</si>
  <si>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</si>
  <si>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</si>
  <si>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</si>
  <si>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</si>
  <si>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</si>
  <si>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</si>
  <si>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</si>
  <si>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</si>
  <si>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</si>
  <si>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</si>
  <si>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</si>
  <si>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</si>
  <si>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</si>
  <si>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</si>
  <si>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</si>
  <si>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</si>
  <si>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</si>
  <si>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</si>
  <si>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</si>
  <si>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</si>
  <si>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</si>
  <si>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</si>
  <si>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</si>
  <si>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</si>
  <si>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</si>
  <si>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</si>
  <si>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</si>
  <si>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</si>
  <si>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</si>
  <si>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</si>
  <si>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</si>
  <si>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</si>
  <si>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</si>
  <si>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</si>
  <si>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</si>
  <si>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</si>
  <si>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</si>
  <si>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</si>
  <si>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</si>
  <si>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</si>
  <si>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</si>
  <si>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</si>
  <si>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</si>
  <si>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</si>
  <si>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</si>
  <si>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</si>
  <si>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</si>
  <si>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</si>
  <si>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</si>
  <si>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</si>
  <si>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</si>
  <si>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</si>
  <si>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</si>
  <si>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</si>
  <si>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</si>
  <si>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</si>
  <si>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</si>
  <si>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</si>
  <si>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</si>
  <si>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</si>
  <si>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</si>
  <si>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</si>
  <si>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</si>
  <si>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</si>
  <si>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</si>
  <si>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</si>
  <si>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</si>
  <si>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</si>
  <si>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</si>
  <si>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</si>
  <si>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</si>
  <si>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</si>
  <si>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</si>
  <si>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</si>
  <si>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</si>
  <si>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</si>
  <si>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</si>
  <si>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</si>
  <si>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</si>
  <si>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</si>
  <si>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</si>
  <si>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</si>
  <si>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</si>
  <si>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</si>
  <si>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</si>
  <si>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</si>
  <si>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</si>
  <si>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</si>
  <si>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</si>
  <si>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</si>
  <si>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</si>
  <si>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</si>
  <si>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</si>
  <si>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</si>
  <si>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</si>
  <si>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</si>
  <si>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</si>
  <si>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</si>
  <si>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</si>
  <si>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</si>
  <si>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</si>
  <si>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</si>
  <si>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</si>
  <si>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</si>
  <si>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</si>
  <si>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</si>
  <si>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</si>
  <si>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</si>
  <si>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</si>
  <si>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</si>
  <si>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</si>
  <si>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</si>
  <si>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</si>
  <si>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</si>
  <si>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</si>
  <si>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</si>
  <si>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</si>
  <si>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</si>
  <si>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</si>
  <si>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</si>
  <si>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</si>
  <si>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</si>
  <si>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</si>
  <si>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</si>
  <si>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</si>
  <si>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</si>
  <si>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</si>
  <si>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</si>
  <si>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</si>
  <si>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</si>
  <si>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</si>
  <si>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</si>
  <si>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</si>
  <si>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</si>
  <si>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</si>
  <si>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</si>
  <si>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</si>
  <si>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</si>
  <si>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</si>
  <si>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</si>
  <si>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</si>
  <si>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</si>
  <si>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</si>
  <si>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</si>
  <si>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</si>
  <si>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</si>
  <si>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</si>
  <si>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</si>
  <si>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</si>
  <si>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</si>
  <si>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</si>
  <si>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</si>
  <si>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</si>
  <si>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</si>
  <si>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</si>
  <si>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</si>
  <si>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</si>
  <si>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</si>
  <si>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</si>
  <si>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</si>
  <si>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</si>
  <si>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</si>
  <si>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</si>
  <si>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</si>
  <si>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</si>
  <si>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</si>
  <si>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</si>
  <si>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</si>
  <si>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</si>
  <si>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</si>
  <si>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</si>
  <si>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</si>
  <si>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</si>
  <si>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</si>
  <si>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</si>
  <si>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</si>
  <si>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</si>
  <si>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</si>
  <si>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</si>
  <si>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</si>
  <si>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</si>
  <si>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</si>
  <si>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</si>
  <si>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</si>
  <si>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</si>
  <si>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</si>
  <si>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</si>
  <si>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</si>
  <si>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</si>
  <si>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</si>
  <si>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</si>
  <si>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</si>
  <si>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</si>
  <si>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</si>
  <si>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</si>
  <si>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</si>
  <si>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</si>
  <si>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</si>
  <si>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</si>
  <si>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</si>
  <si>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</si>
  <si>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</si>
  <si>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</si>
  <si>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</si>
  <si>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</si>
  <si>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</si>
  <si>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</si>
  <si>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</si>
  <si>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</si>
  <si>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</si>
  <si>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</si>
  <si>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</si>
  <si>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</si>
  <si>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</si>
  <si>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</si>
  <si>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</si>
  <si>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</si>
  <si>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</si>
  <si>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</si>
  <si>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</si>
  <si>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</si>
  <si>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</si>
  <si>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</si>
  <si>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</si>
  <si>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</si>
  <si>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</si>
  <si>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</si>
  <si>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</si>
  <si>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</si>
  <si>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</si>
  <si>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</si>
  <si>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</si>
  <si>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</si>
  <si>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</si>
  <si>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</si>
  <si>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</si>
  <si>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</si>
  <si>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</si>
  <si>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</si>
  <si>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</si>
  <si>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</si>
  <si>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</si>
  <si>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</si>
  <si>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</si>
  <si>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</si>
  <si>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</si>
  <si>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</si>
  <si>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</si>
  <si>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</si>
  <si>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</si>
  <si>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</si>
  <si>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</si>
  <si>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</si>
  <si>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</si>
  <si>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</si>
  <si>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</si>
  <si>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</si>
  <si>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</si>
  <si>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</si>
  <si>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</si>
  <si>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</si>
  <si>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</si>
  <si>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</si>
  <si>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</si>
  <si>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</si>
  <si>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</si>
  <si>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</si>
  <si>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</si>
  <si>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</si>
  <si>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</si>
  <si>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</si>
  <si>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</si>
  <si>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</si>
  <si>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</si>
  <si>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</si>
  <si>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</si>
  <si>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</si>
  <si>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</si>
  <si>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</si>
  <si>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</si>
  <si>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</si>
  <si>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</si>
  <si>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</si>
  <si>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</si>
  <si>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</si>
  <si>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</si>
  <si>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</si>
  <si>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</si>
  <si>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</si>
  <si>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</si>
  <si>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</si>
  <si>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</si>
  <si>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</si>
  <si>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</si>
  <si>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</si>
  <si>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</si>
  <si>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</si>
  <si>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</si>
  <si>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</si>
  <si>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</si>
  <si>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</si>
  <si>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</si>
  <si>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</si>
  <si>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</si>
  <si>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</si>
  <si>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</si>
  <si>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</si>
  <si>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</si>
  <si>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</si>
  <si>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</si>
  <si>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</si>
  <si>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</si>
  <si>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</si>
  <si>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</si>
  <si>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</si>
  <si>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</si>
  <si>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</si>
  <si>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</si>
  <si>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</si>
  <si>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</si>
  <si>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</si>
  <si>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</si>
  <si>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</si>
  <si>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</si>
  <si>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</si>
  <si>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</si>
  <si>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</si>
  <si>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</si>
  <si>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</si>
  <si>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</si>
  <si>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</si>
  <si>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</si>
  <si>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</si>
  <si>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</si>
  <si>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</si>
  <si>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</si>
  <si>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</si>
  <si>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</si>
  <si>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</si>
  <si>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</si>
  <si>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</si>
  <si>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</si>
  <si>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</si>
  <si>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</si>
  <si>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</si>
  <si>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</si>
  <si>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</si>
  <si>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</si>
  <si>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</si>
  <si>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</si>
  <si>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</si>
  <si>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</si>
  <si>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</si>
  <si>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</si>
  <si>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</si>
  <si>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</si>
  <si>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</si>
  <si>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</si>
  <si>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</si>
  <si>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</si>
  <si>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</si>
  <si>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</si>
  <si>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</si>
  <si>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</si>
  <si>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</si>
  <si>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</si>
  <si>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</si>
  <si>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</si>
  <si>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</si>
  <si>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</si>
  <si>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</si>
  <si>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</si>
  <si>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</si>
  <si>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</si>
  <si>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</si>
  <si>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</si>
  <si>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</si>
  <si>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</si>
  <si>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</si>
  <si>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</si>
  <si>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</si>
  <si>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</si>
  <si>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</si>
  <si>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</si>
  <si>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</si>
  <si>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</si>
  <si>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</si>
  <si>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</si>
  <si>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</si>
  <si>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</si>
  <si>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</si>
  <si>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</si>
  <si>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</si>
  <si>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</si>
  <si>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</si>
  <si>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</si>
  <si>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</si>
  <si>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</si>
  <si>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</si>
  <si>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</si>
  <si>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</si>
  <si>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</si>
  <si>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</si>
  <si>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</si>
  <si>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</si>
  <si>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</si>
  <si>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</si>
  <si>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</si>
  <si>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</si>
  <si>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</si>
  <si>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</si>
  <si>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</si>
  <si>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</si>
  <si>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</si>
  <si>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</si>
  <si>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</si>
  <si>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</si>
  <si>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</si>
  <si>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</si>
  <si>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</si>
  <si>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</si>
  <si>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</si>
  <si>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</si>
  <si>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</si>
  <si>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</si>
  <si>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</si>
  <si>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</si>
  <si>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</si>
  <si>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</si>
  <si>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</si>
  <si>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</si>
  <si>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</si>
  <si>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</si>
  <si>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</si>
  <si>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</si>
  <si>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</si>
  <si>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</si>
  <si>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</si>
  <si>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</si>
  <si>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</si>
  <si>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</si>
  <si>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</si>
  <si>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</si>
  <si>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</si>
  <si>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</si>
  <si>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</si>
  <si>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</si>
  <si>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</si>
  <si>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</si>
  <si>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</si>
  <si>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</si>
  <si>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</si>
  <si>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</si>
  <si>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</si>
  <si>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</si>
  <si>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</si>
  <si>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</si>
  <si>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</si>
  <si>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</si>
  <si>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</si>
  <si>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</si>
  <si>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</si>
  <si>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</si>
  <si>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</si>
  <si>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</si>
  <si>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</si>
  <si>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</si>
  <si>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</si>
  <si>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</si>
  <si>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</si>
  <si>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</si>
  <si>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</si>
  <si>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</si>
  <si>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</si>
  <si>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</si>
  <si>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</si>
  <si>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</si>
  <si>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</si>
  <si>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</si>
  <si>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</si>
  <si>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</si>
  <si>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</si>
  <si>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</si>
  <si>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</si>
  <si>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</si>
  <si>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</si>
  <si>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</si>
  <si>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</si>
  <si>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</si>
  <si>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</si>
  <si>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</si>
  <si>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</si>
  <si>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</si>
  <si>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</si>
  <si>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</si>
  <si>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</si>
  <si>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</si>
  <si>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</si>
  <si>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</si>
  <si>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</si>
  <si>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</si>
  <si>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</si>
  <si>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</si>
  <si>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</si>
  <si>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</si>
  <si>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</si>
  <si>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</si>
  <si>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</si>
  <si>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</si>
  <si>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</si>
  <si>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</si>
  <si>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</si>
  <si>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</si>
  <si>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</si>
  <si>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</si>
  <si>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</si>
  <si>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</si>
  <si>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</si>
  <si>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</si>
  <si>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</si>
  <si>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</si>
  <si>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</si>
  <si>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</si>
  <si>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</si>
  <si>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</si>
  <si>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</si>
  <si>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</si>
  <si>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</si>
  <si>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</si>
  <si>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</si>
  <si>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</si>
  <si>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</si>
  <si>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</si>
  <si>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</si>
  <si>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</si>
  <si>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</si>
  <si>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</si>
  <si>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</si>
  <si>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</si>
  <si>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</si>
  <si>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</si>
  <si>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</si>
  <si>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</si>
  <si>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</si>
  <si>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</si>
  <si>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</si>
  <si>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</si>
  <si>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</si>
  <si>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</si>
  <si>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</si>
  <si>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</si>
  <si>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</si>
  <si>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</si>
  <si>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</si>
  <si>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</si>
  <si>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</si>
  <si>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</si>
  <si>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</si>
  <si>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</si>
  <si>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</si>
  <si>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</si>
  <si>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</si>
  <si>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</si>
  <si>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</si>
  <si>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</si>
  <si>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</si>
  <si>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</si>
  <si>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</si>
  <si>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</si>
  <si>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</si>
  <si>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</si>
  <si>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</si>
  <si>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</si>
  <si>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</si>
  <si>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</si>
  <si>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</si>
  <si>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</si>
  <si>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</si>
  <si>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</si>
  <si>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</si>
  <si>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</si>
  <si>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</si>
  <si>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</si>
  <si>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</si>
  <si>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</si>
  <si>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</si>
  <si>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</si>
  <si>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</si>
  <si>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</si>
  <si>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</si>
  <si>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</si>
  <si>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</si>
  <si>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</si>
  <si>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</si>
  <si>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</si>
  <si>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</si>
  <si>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</si>
  <si>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</si>
  <si>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</si>
  <si>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</si>
  <si>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</si>
  <si>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</si>
  <si>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</si>
  <si>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</si>
  <si>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</si>
  <si>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</si>
  <si>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</si>
  <si>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</si>
  <si>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</si>
  <si>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</si>
  <si>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</si>
  <si>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</si>
  <si>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</si>
  <si>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</si>
  <si>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</si>
  <si>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</si>
  <si>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</si>
  <si>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</si>
  <si>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</si>
  <si>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</si>
  <si>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</si>
  <si>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</si>
  <si>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</si>
  <si>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</si>
  <si>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</si>
  <si>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</si>
  <si>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</si>
  <si>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</si>
  <si>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</si>
  <si>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</si>
  <si>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</si>
  <si>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</si>
  <si>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</si>
  <si>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</si>
  <si>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</si>
  <si>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</si>
  <si>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</si>
  <si>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</si>
  <si>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</si>
  <si>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</si>
  <si>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</si>
  <si>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</si>
  <si>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</si>
  <si>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</si>
  <si>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</si>
  <si>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</si>
  <si>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</si>
  <si>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</si>
  <si>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</si>
  <si>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</si>
  <si>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</si>
  <si>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</si>
  <si>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</si>
  <si>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</si>
  <si>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</si>
  <si>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</si>
  <si>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</si>
  <si>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</si>
  <si>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</si>
  <si>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</si>
  <si>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</si>
  <si>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</si>
  <si>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</si>
  <si>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</si>
  <si>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</si>
  <si>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</si>
  <si>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</si>
  <si>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</si>
  <si>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</si>
  <si>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</si>
  <si>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</si>
  <si>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</si>
  <si>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</si>
  <si>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</si>
  <si>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</si>
  <si>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</si>
  <si>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</si>
  <si>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</si>
  <si>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</si>
  <si>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</si>
  <si>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</si>
  <si>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</si>
  <si>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</si>
  <si>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</si>
  <si>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</si>
  <si>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</si>
  <si>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</si>
  <si>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</si>
  <si>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</si>
  <si>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</si>
  <si>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</si>
  <si>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</si>
  <si>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</si>
  <si>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</si>
  <si>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</si>
  <si>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</si>
  <si>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</si>
  <si>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</si>
  <si>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</si>
  <si>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</si>
  <si>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</si>
  <si>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</si>
  <si>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</si>
  <si>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</si>
  <si>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</si>
  <si>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</si>
  <si>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</si>
  <si>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</si>
  <si>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</si>
  <si>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</si>
  <si>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</si>
  <si>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</si>
  <si>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</si>
  <si>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</si>
  <si>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</si>
  <si>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</si>
  <si>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</si>
  <si>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</si>
  <si>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</si>
  <si>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</si>
  <si>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</si>
  <si>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</si>
  <si>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</si>
  <si>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</si>
  <si>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</si>
  <si>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</si>
  <si>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</si>
  <si>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</si>
  <si>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</si>
  <si>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</si>
  <si>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</si>
  <si>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</si>
  <si>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</si>
  <si>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</si>
  <si>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</si>
  <si>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</si>
  <si>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</si>
  <si>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</si>
  <si>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</si>
  <si>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</si>
  <si>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</si>
  <si>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</si>
  <si>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</si>
  <si>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</si>
  <si>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</si>
  <si>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</si>
  <si>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</si>
  <si>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</si>
  <si>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</si>
  <si>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</si>
  <si>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</si>
  <si>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</si>
  <si>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</si>
  <si>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</si>
  <si>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</si>
  <si>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</si>
  <si>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</si>
  <si>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</si>
  <si>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</si>
  <si>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</si>
  <si>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</si>
  <si>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</si>
  <si>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</si>
  <si>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</si>
  <si>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</si>
  <si>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</si>
  <si>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</si>
  <si>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</si>
  <si>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</si>
  <si>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</si>
  <si>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</si>
  <si>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</si>
  <si>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</si>
  <si>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</si>
  <si>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</si>
  <si>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</si>
  <si>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</si>
  <si>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</si>
  <si>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</si>
  <si>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</si>
  <si>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</si>
  <si>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</si>
  <si>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</si>
  <si>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</si>
  <si>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</si>
  <si>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</si>
  <si>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</si>
  <si>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</si>
  <si>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</si>
  <si>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</si>
  <si>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</si>
  <si>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</si>
  <si>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</si>
  <si>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</si>
  <si>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</si>
  <si>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</si>
  <si>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</si>
  <si>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</si>
  <si>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</si>
  <si>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</si>
  <si>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</si>
  <si>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</si>
  <si>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</si>
  <si>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</si>
  <si>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</si>
  <si>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</si>
  <si>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</si>
  <si>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</si>
  <si>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</si>
  <si>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</si>
  <si>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</si>
  <si>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</si>
  <si>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</si>
  <si>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</si>
  <si>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</si>
  <si>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</si>
  <si>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</si>
  <si>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</si>
  <si>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</si>
  <si>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</si>
  <si>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</si>
  <si>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</si>
  <si>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</si>
  <si>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</si>
  <si>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</si>
  <si>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</si>
  <si>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</si>
  <si>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</si>
  <si>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</si>
  <si>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</si>
  <si>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</si>
  <si>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</si>
  <si>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</si>
  <si>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</si>
  <si>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</si>
  <si>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</si>
  <si>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</si>
  <si>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</si>
  <si>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</si>
  <si>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</si>
  <si>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</si>
  <si>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</si>
  <si>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</si>
  <si>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</si>
  <si>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</si>
  <si>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</si>
  <si>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</si>
  <si>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</si>
  <si>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</si>
  <si>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</si>
  <si>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</si>
  <si>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</si>
  <si>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</si>
  <si>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</si>
  <si>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</si>
  <si>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</si>
  <si>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</si>
  <si>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</si>
  <si>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</si>
  <si>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</si>
  <si>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</si>
  <si>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</si>
  <si>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</si>
  <si>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</si>
  <si>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</si>
  <si>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</si>
  <si>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</si>
  <si>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</si>
  <si>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</si>
  <si>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</si>
  <si>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</si>
  <si>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</si>
  <si>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</si>
  <si>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</si>
  <si>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</si>
  <si>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</si>
  <si>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</si>
  <si>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</si>
  <si>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</si>
  <si>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</si>
  <si>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</si>
  <si>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</si>
  <si>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</si>
  <si>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</si>
  <si>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</si>
  <si>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</si>
  <si>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</si>
  <si>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</si>
  <si>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</si>
  <si>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</si>
  <si>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</si>
  <si>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</si>
  <si>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</si>
  <si>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</si>
  <si>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</si>
  <si>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</si>
  <si>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</si>
  <si>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</si>
  <si>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</si>
  <si>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</si>
  <si>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</si>
  <si>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</si>
  <si>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</si>
  <si>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</si>
  <si>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</si>
  <si>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</si>
  <si>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</si>
  <si>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</si>
  <si>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</si>
  <si>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</si>
  <si>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</si>
  <si>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</si>
  <si>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</si>
  <si>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</si>
  <si>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</si>
  <si>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</si>
  <si>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</si>
  <si>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</si>
  <si>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</si>
  <si>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</si>
  <si>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</si>
  <si>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</si>
  <si>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</si>
  <si>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</si>
  <si>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</si>
  <si>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</si>
  <si>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</si>
  <si>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</si>
  <si>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</si>
  <si>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</si>
  <si>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</si>
  <si>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</si>
  <si>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</si>
  <si>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</si>
  <si>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</si>
  <si>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</si>
  <si>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</si>
  <si>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</si>
  <si>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</si>
  <si>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</si>
  <si>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</si>
  <si>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</si>
  <si>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</si>
  <si>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</si>
  <si>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</si>
  <si>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</si>
  <si>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</si>
  <si>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</si>
  <si>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</si>
  <si>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</si>
  <si>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</si>
  <si>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</si>
  <si>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</si>
  <si>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</si>
  <si>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</si>
  <si>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</si>
  <si>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</si>
  <si>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</si>
  <si>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</si>
  <si>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</si>
  <si>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</si>
  <si>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</si>
  <si>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</si>
  <si>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</si>
  <si>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</si>
  <si>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</si>
  <si>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</si>
  <si>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</si>
  <si>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</si>
  <si>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</si>
  <si>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</si>
  <si>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</si>
  <si>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</si>
  <si>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</si>
  <si>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</si>
  <si>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</si>
  <si>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</si>
  <si>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</si>
  <si>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</si>
  <si>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</si>
  <si>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</si>
  <si>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</si>
  <si>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</si>
  <si>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</si>
  <si>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</si>
  <si>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</si>
  <si>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</si>
  <si>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</si>
  <si>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</si>
  <si>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</si>
  <si>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</si>
  <si>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</si>
  <si>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</si>
  <si>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</si>
  <si>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</si>
  <si>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</si>
  <si>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</si>
  <si>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</si>
  <si>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</si>
  <si>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</si>
  <si>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</si>
  <si>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</si>
  <si>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</si>
  <si>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</si>
  <si>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</si>
  <si>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</si>
  <si>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</si>
  <si>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</si>
  <si>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</si>
  <si>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</si>
  <si>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</si>
  <si>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</si>
  <si>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</si>
  <si>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</si>
  <si>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</si>
  <si>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</si>
  <si>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</si>
  <si>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</si>
  <si>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</si>
  <si>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</si>
  <si>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</si>
  <si>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</si>
  <si>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</si>
  <si>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</si>
  <si>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</si>
  <si>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</si>
  <si>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</si>
  <si>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</si>
  <si>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</si>
  <si>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</si>
  <si>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</si>
  <si>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</si>
  <si>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</si>
  <si>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</si>
  <si>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</si>
  <si>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</si>
  <si>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</si>
  <si>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</si>
  <si>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</si>
  <si>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</si>
  <si>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</si>
  <si>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</si>
  <si>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</si>
  <si>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</si>
  <si>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</si>
  <si>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</si>
  <si>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</si>
  <si>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</si>
  <si>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</si>
  <si>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</si>
  <si>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</si>
  <si>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</si>
  <si>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</si>
  <si>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</si>
  <si>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</si>
  <si>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</si>
  <si>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</si>
  <si>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</si>
  <si>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</si>
  <si>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</si>
  <si>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</si>
  <si>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</si>
  <si>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</si>
  <si>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</si>
  <si>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</si>
  <si>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</si>
  <si>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</si>
  <si>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</si>
  <si>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</si>
  <si>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</si>
  <si>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</si>
  <si>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</si>
  <si>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</si>
  <si>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</si>
  <si>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</si>
  <si>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</si>
  <si>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</si>
  <si>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</si>
  <si>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</si>
  <si>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</si>
  <si>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</si>
  <si>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</si>
  <si>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</si>
  <si>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</si>
  <si>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</si>
  <si>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</si>
  <si>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</si>
  <si>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</si>
  <si>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</si>
  <si>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</si>
  <si>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</si>
  <si>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</si>
  <si>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</si>
  <si>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</si>
  <si>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</si>
  <si>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</si>
  <si>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</si>
  <si>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</si>
  <si>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</si>
  <si>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</si>
  <si>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</si>
  <si>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</si>
  <si>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</si>
  <si>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</si>
  <si>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</si>
  <si>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</si>
  <si>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</si>
  <si>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</si>
  <si>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</si>
  <si>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</si>
  <si>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</si>
  <si>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</si>
  <si>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</si>
  <si>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</si>
  <si>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</si>
  <si>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</si>
  <si>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</si>
  <si>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</si>
  <si>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</si>
  <si>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</si>
  <si>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</si>
  <si>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</si>
  <si>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</si>
  <si>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</si>
  <si>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</si>
  <si>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</si>
  <si>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</si>
  <si>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</si>
  <si>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</si>
  <si>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</si>
  <si>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</si>
  <si>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</si>
  <si>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</si>
  <si>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</si>
  <si>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</si>
  <si>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</si>
  <si>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</si>
  <si>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</si>
  <si>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</si>
  <si>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</si>
  <si>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</si>
  <si>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</si>
  <si>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</si>
  <si>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</si>
  <si>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</si>
  <si>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</si>
  <si>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</si>
  <si>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</si>
  <si>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</si>
  <si>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</si>
  <si>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</si>
  <si>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</si>
  <si>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</si>
  <si>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</si>
  <si>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</si>
  <si>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</si>
  <si>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</si>
  <si>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</si>
  <si>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</si>
  <si>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</si>
  <si>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</si>
  <si>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</si>
  <si>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</si>
  <si>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</si>
  <si>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</si>
  <si>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</si>
  <si>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</si>
  <si>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</si>
  <si>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</si>
  <si>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</si>
  <si>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</si>
  <si>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</si>
  <si>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</si>
  <si>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</si>
  <si>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</si>
  <si>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</si>
  <si>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</si>
  <si>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</si>
  <si>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</si>
  <si>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</si>
  <si>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</si>
  <si>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</si>
  <si>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</si>
  <si>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</si>
  <si>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</si>
  <si>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</si>
  <si>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</si>
  <si>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</si>
  <si>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</si>
  <si>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</si>
  <si>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</si>
  <si>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</si>
  <si>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</si>
  <si>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</si>
  <si>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</si>
  <si>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</si>
  <si>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</si>
  <si>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</si>
  <si>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</si>
  <si>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</si>
  <si>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</si>
  <si>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</si>
  <si>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</si>
  <si>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</si>
  <si>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</si>
  <si>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</si>
  <si>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</si>
  <si>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</si>
  <si>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</si>
  <si>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</si>
  <si>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</si>
  <si>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</si>
  <si>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</si>
  <si>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</si>
  <si>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</si>
  <si>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</si>
  <si>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</si>
  <si>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</si>
  <si>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</si>
  <si>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</si>
  <si>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</si>
  <si>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</si>
  <si>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</si>
  <si>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</si>
  <si>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</si>
  <si>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</si>
  <si>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</si>
  <si>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</si>
  <si>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</si>
  <si>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</si>
  <si>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</si>
  <si>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</si>
  <si>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</si>
  <si>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</si>
  <si>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</si>
  <si>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</si>
  <si>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</si>
  <si>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</si>
  <si>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</si>
  <si>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</si>
  <si>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</si>
  <si>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</si>
  <si>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</si>
  <si>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</si>
  <si>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</si>
  <si>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</si>
  <si>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</si>
  <si>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</si>
  <si>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</si>
  <si>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</si>
  <si>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</si>
  <si>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</si>
  <si>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</si>
  <si>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</si>
  <si>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</si>
  <si>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</si>
  <si>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</si>
  <si>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</si>
  <si>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</si>
  <si>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</si>
  <si>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</si>
  <si>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</si>
  <si>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</si>
  <si>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</si>
  <si>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</si>
  <si>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</si>
  <si>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</si>
  <si>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</si>
  <si>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</si>
  <si>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</si>
  <si>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</si>
  <si>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</si>
  <si>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</si>
  <si>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</si>
  <si>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</si>
  <si>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</si>
  <si>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</si>
  <si>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</si>
  <si>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</si>
  <si>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</si>
  <si>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</si>
  <si>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</si>
  <si>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</si>
  <si>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</si>
  <si>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</si>
  <si>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</si>
  <si>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</si>
  <si>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</si>
  <si>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</si>
  <si>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</si>
  <si>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</si>
  <si>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</si>
  <si>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</si>
  <si>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</si>
  <si>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</si>
  <si>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</si>
  <si>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</si>
  <si>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</si>
  <si>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</si>
  <si>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</si>
  <si>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</si>
  <si>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</si>
  <si>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</si>
  <si>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</si>
  <si>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</si>
  <si>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</si>
  <si>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</si>
  <si>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</si>
  <si>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</si>
  <si>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</si>
  <si>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</si>
  <si>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</si>
  <si>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</si>
  <si>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</si>
  <si>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</si>
  <si>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</si>
  <si>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</si>
  <si>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</si>
  <si>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</si>
  <si>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</si>
  <si>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</si>
  <si>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</si>
  <si>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</si>
  <si>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</si>
  <si>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</si>
  <si>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</si>
  <si>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</si>
  <si>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</si>
  <si>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</si>
  <si>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</si>
  <si>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</si>
  <si>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</si>
  <si>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</si>
  <si>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</si>
  <si>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</si>
  <si>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</si>
  <si>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</si>
  <si>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</si>
  <si>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</si>
  <si>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</si>
  <si>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</si>
  <si>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</si>
  <si>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</si>
  <si>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</si>
  <si>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</si>
  <si>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</si>
  <si>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</si>
  <si>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</si>
  <si>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</si>
  <si>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</si>
  <si>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</si>
  <si>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</si>
  <si>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</si>
  <si>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</si>
  <si>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</si>
  <si>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</si>
  <si>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</si>
  <si>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</si>
  <si>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</si>
  <si>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</si>
  <si>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</si>
  <si>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</si>
  <si>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</si>
  <si>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</si>
  <si>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</si>
  <si>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</si>
  <si>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</si>
  <si>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</si>
  <si>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</si>
  <si>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</si>
  <si>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</si>
  <si>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</si>
  <si>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</si>
  <si>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</si>
  <si>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</si>
  <si>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</si>
  <si>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</si>
  <si>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</si>
  <si>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</si>
  <si>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</si>
  <si>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</si>
  <si>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</si>
  <si>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</si>
  <si>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</si>
  <si>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</si>
  <si>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</si>
  <si>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</si>
  <si>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</si>
  <si>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</si>
  <si>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</si>
  <si>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</si>
  <si>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</si>
  <si>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</si>
  <si>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</si>
  <si>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</si>
  <si>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</si>
  <si>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</si>
  <si>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</si>
  <si>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</si>
  <si>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</si>
  <si>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</si>
  <si>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</si>
  <si>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</si>
  <si>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</si>
  <si>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</si>
  <si>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</si>
  <si>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</si>
  <si>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</si>
  <si>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</si>
  <si>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</si>
  <si>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</si>
  <si>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</si>
  <si>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</si>
  <si>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</si>
  <si>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</si>
  <si>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</si>
  <si>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</si>
  <si>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</si>
  <si>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</si>
  <si>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</si>
  <si>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</si>
  <si>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</si>
  <si>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</si>
  <si>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</si>
  <si>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</si>
  <si>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</si>
  <si>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</si>
  <si>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</si>
  <si>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</si>
  <si>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</si>
  <si>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</si>
  <si>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</si>
  <si>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</si>
  <si>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</si>
  <si>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</si>
  <si>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</si>
  <si>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</si>
  <si>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</si>
  <si>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</si>
  <si>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</si>
  <si>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</si>
  <si>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</si>
  <si>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</si>
  <si>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</si>
  <si>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</si>
  <si>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</si>
  <si>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</si>
  <si>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</si>
  <si>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</si>
  <si>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</si>
  <si>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</si>
  <si>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</si>
  <si>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</si>
  <si>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</si>
  <si>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</si>
  <si>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</si>
  <si>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</si>
  <si>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</si>
  <si>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</si>
  <si>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</si>
  <si>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</si>
  <si>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</si>
  <si>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</si>
  <si>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</si>
  <si>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</si>
  <si>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</si>
  <si>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</si>
  <si>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</si>
  <si>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</si>
  <si>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</si>
  <si>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</si>
  <si>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</si>
  <si>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</si>
  <si>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</si>
  <si>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</si>
  <si>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</si>
  <si>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</si>
  <si>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</si>
  <si>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</si>
  <si>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</si>
  <si>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</si>
  <si>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</si>
  <si>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</si>
  <si>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</si>
  <si>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</si>
  <si>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</si>
  <si>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</si>
  <si>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</si>
  <si>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</si>
  <si>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</si>
  <si>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</si>
  <si>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</si>
  <si>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</si>
  <si>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</si>
  <si>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</si>
  <si>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</si>
  <si>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</si>
  <si>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</si>
  <si>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</si>
  <si>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</si>
  <si>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</si>
  <si>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</si>
  <si>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</si>
  <si>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</si>
  <si>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</si>
  <si>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</si>
  <si>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</si>
  <si>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</si>
  <si>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</si>
  <si>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</si>
  <si>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</si>
  <si>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</si>
  <si>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</si>
  <si>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</si>
  <si>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</si>
  <si>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</si>
  <si>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</si>
  <si>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</si>
  <si>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</si>
  <si>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</si>
  <si>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</si>
  <si>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</si>
  <si>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</si>
  <si>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</si>
  <si>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</si>
  <si>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</si>
  <si>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</si>
  <si>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</si>
  <si>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</si>
  <si>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</si>
  <si>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</si>
  <si>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</si>
  <si>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</si>
  <si>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</si>
  <si>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</si>
  <si>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</si>
  <si>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</si>
  <si>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</si>
  <si>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</si>
  <si>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</si>
  <si>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</si>
  <si>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</si>
  <si>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</si>
  <si>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</si>
  <si>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</si>
  <si>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</si>
  <si>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</si>
  <si>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</si>
  <si>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</si>
  <si>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</si>
  <si>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</si>
  <si>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</si>
  <si>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</si>
  <si>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</si>
  <si>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</si>
  <si>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</si>
  <si>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</si>
  <si>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</si>
  <si>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</si>
  <si>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</si>
  <si>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</si>
  <si>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</si>
  <si>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</si>
  <si>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</si>
  <si>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</si>
  <si>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</si>
  <si>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</si>
  <si>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</si>
  <si>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</si>
  <si>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</si>
  <si>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</si>
  <si>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</si>
  <si>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</si>
  <si>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</si>
  <si>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</si>
  <si>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</si>
  <si>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</si>
  <si>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</si>
  <si>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</si>
  <si>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</si>
  <si>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</si>
  <si>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</si>
  <si>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</si>
  <si>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</si>
  <si>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</si>
  <si>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</si>
  <si>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</si>
  <si>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</si>
  <si>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</si>
  <si>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</si>
  <si>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</si>
  <si>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</si>
  <si>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</si>
  <si>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</si>
  <si>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</si>
  <si>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</si>
  <si>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</si>
  <si>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</si>
  <si>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</si>
  <si>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</si>
  <si>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</si>
  <si>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</si>
  <si>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</si>
  <si>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</si>
  <si>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</si>
  <si>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</si>
  <si>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</si>
  <si>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</si>
  <si>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</si>
  <si>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</si>
  <si>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</si>
  <si>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</si>
  <si>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</si>
  <si>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</si>
  <si>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</si>
  <si>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</si>
  <si>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</si>
  <si>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</si>
  <si>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</si>
  <si>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</si>
  <si>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</si>
  <si>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</si>
  <si>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</si>
  <si>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</si>
  <si>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</si>
  <si>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</si>
  <si>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</si>
  <si>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</si>
  <si>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</si>
  <si>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</si>
  <si>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</si>
  <si>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</si>
  <si>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</si>
  <si>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</si>
  <si>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</si>
  <si>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</si>
  <si>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</si>
  <si>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</si>
  <si>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</si>
  <si>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</si>
  <si>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</si>
  <si>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</si>
  <si>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</si>
  <si>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</si>
  <si>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</si>
  <si>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</si>
  <si>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</si>
  <si>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</si>
  <si>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</si>
  <si>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</si>
  <si>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</si>
  <si>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</si>
  <si>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</si>
  <si>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</si>
  <si>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</si>
  <si>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</si>
  <si>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</si>
  <si>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</si>
  <si>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</si>
  <si>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</si>
  <si>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</si>
  <si>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</si>
  <si>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</si>
  <si>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</si>
  <si>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</si>
  <si>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</si>
  <si>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</si>
  <si>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</si>
  <si>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</si>
  <si>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</si>
  <si>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</si>
  <si>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</si>
  <si>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</si>
  <si>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</si>
  <si>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</si>
  <si>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</si>
  <si>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</si>
  <si>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</si>
  <si>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</si>
  <si>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</si>
  <si>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</si>
  <si>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</si>
  <si>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</si>
  <si>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</si>
  <si>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</si>
  <si>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</si>
  <si>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</si>
  <si>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</si>
  <si>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</si>
  <si>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</si>
  <si>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</si>
  <si>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</si>
  <si>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</si>
  <si>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</si>
  <si>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</si>
  <si>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</si>
  <si>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</si>
  <si>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</si>
  <si>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</si>
  <si>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</si>
  <si>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</si>
  <si>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</si>
  <si>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</si>
  <si>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</si>
  <si>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</si>
  <si>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</si>
  <si>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</si>
  <si>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</si>
  <si>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</si>
  <si>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</si>
  <si>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</si>
  <si>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</si>
  <si>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</si>
  <si>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</si>
  <si>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</si>
  <si>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</si>
  <si>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</si>
  <si>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</si>
  <si>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</si>
  <si>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</si>
  <si>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</si>
  <si>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</si>
  <si>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</si>
  <si>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</si>
  <si>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</si>
  <si>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</si>
  <si>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</si>
  <si>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</si>
  <si>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</si>
  <si>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</si>
  <si>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</si>
  <si>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</si>
  <si>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</si>
  <si>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</si>
  <si>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</si>
  <si>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</si>
  <si>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</si>
  <si>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</si>
  <si>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</si>
  <si>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</si>
  <si>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</si>
  <si>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</si>
  <si>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</si>
  <si>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</si>
  <si>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</si>
  <si>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</si>
  <si>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</si>
  <si>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</si>
  <si>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</si>
  <si>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</si>
  <si>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</si>
  <si>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</si>
  <si>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</si>
  <si>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</si>
  <si>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</si>
  <si>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</si>
  <si>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</si>
  <si>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</si>
  <si>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</si>
  <si>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</si>
  <si>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</si>
  <si>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</si>
  <si>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</si>
  <si>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</si>
  <si>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</si>
  <si>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</si>
  <si>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</si>
  <si>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</si>
  <si>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</si>
  <si>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</si>
  <si>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</si>
  <si>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</si>
  <si>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</si>
  <si>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</si>
  <si>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</si>
  <si>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</si>
  <si>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</si>
  <si>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</si>
  <si>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</si>
  <si>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</si>
  <si>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</si>
  <si>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</si>
  <si>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</si>
  <si>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</si>
  <si>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</si>
  <si>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</si>
  <si>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</si>
  <si>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</si>
  <si>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</si>
  <si>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</si>
  <si>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</si>
  <si>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</si>
  <si>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</si>
  <si>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</si>
  <si>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</si>
  <si>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</si>
  <si>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</si>
  <si>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</si>
  <si>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</si>
  <si>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</si>
  <si>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</si>
  <si>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</si>
  <si>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</si>
  <si>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</si>
  <si>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</si>
  <si>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</si>
  <si>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</si>
  <si>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</si>
  <si>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</si>
  <si>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</si>
  <si>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</si>
  <si>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</si>
  <si>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</si>
  <si>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</si>
  <si>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</si>
  <si>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</si>
  <si>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</si>
  <si>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</si>
  <si>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</si>
  <si>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</si>
  <si>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</si>
  <si>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</si>
  <si>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</si>
  <si>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</si>
  <si>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</si>
  <si>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</si>
  <si>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</si>
  <si>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</si>
  <si>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</si>
  <si>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</si>
  <si>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</si>
  <si>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</si>
  <si>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</si>
  <si>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</si>
  <si>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</si>
  <si>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</si>
  <si>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</si>
  <si>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</si>
  <si>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</si>
  <si>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</si>
  <si>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</si>
  <si>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</si>
  <si>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</si>
  <si>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</si>
  <si>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</si>
  <si>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</si>
  <si>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</si>
  <si>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</si>
  <si>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</si>
  <si>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</si>
  <si>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</si>
  <si>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</si>
  <si>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</si>
  <si>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</si>
  <si>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</si>
  <si>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</si>
  <si>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</si>
  <si>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</si>
  <si>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</si>
  <si>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</si>
  <si>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</si>
  <si>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</si>
  <si>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</si>
  <si>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</si>
  <si>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</si>
  <si>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</si>
  <si>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</si>
  <si>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</si>
  <si>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</si>
  <si>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</si>
  <si>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</si>
  <si>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</si>
  <si>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</si>
  <si>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</si>
  <si>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</si>
  <si>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</si>
  <si>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</si>
  <si>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</si>
  <si>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</si>
  <si>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</si>
  <si>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</si>
  <si>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</si>
  <si>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</si>
  <si>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</si>
  <si>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</si>
  <si>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</si>
  <si>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</si>
  <si>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</si>
  <si>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</si>
  <si>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</si>
  <si>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</si>
  <si>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</si>
  <si>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</si>
  <si>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</si>
  <si>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</si>
  <si>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</si>
  <si>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</si>
  <si>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</si>
  <si>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</si>
  <si>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</si>
  <si>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</si>
  <si>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</si>
  <si>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</si>
  <si>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</si>
  <si>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</si>
  <si>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</si>
  <si>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</si>
  <si>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</si>
  <si>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</si>
  <si>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</si>
  <si>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</si>
  <si>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</si>
  <si>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</si>
  <si>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</si>
  <si>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</si>
  <si>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</si>
  <si>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</si>
  <si>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</si>
  <si>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</si>
  <si>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</si>
  <si>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</si>
  <si>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</si>
  <si>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</si>
  <si>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</si>
  <si>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</si>
  <si>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</si>
  <si>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</si>
  <si>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</si>
  <si>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</si>
  <si>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</si>
  <si>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</si>
  <si>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</si>
  <si>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</si>
  <si>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</si>
  <si>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</si>
  <si>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</si>
  <si>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</si>
  <si>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</si>
  <si>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</si>
  <si>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</si>
  <si>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</si>
  <si>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</si>
  <si>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</si>
  <si>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</si>
  <si>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</si>
  <si>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</si>
  <si>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</si>
  <si>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</si>
  <si>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</si>
  <si>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</si>
  <si>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</si>
  <si>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</si>
  <si>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</si>
  <si>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</si>
  <si>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</si>
  <si>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</si>
  <si>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</si>
  <si>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</si>
  <si>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</si>
  <si>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</si>
  <si>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</si>
  <si>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</si>
  <si>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</si>
  <si>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</si>
  <si>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</si>
  <si>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</si>
  <si>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</si>
  <si>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</si>
  <si>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</si>
  <si>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</si>
  <si>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</si>
  <si>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</si>
  <si>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</si>
  <si>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</si>
  <si>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</si>
  <si>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</si>
  <si>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</si>
  <si>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</si>
  <si>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</si>
  <si>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</si>
  <si>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</si>
  <si>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</si>
  <si>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</si>
  <si>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</si>
  <si>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</si>
  <si>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</si>
  <si>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</si>
  <si>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</si>
  <si>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</si>
  <si>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</si>
  <si>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</si>
  <si>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</si>
  <si>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</si>
  <si>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</si>
  <si>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</si>
  <si>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</si>
  <si>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</si>
  <si>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</si>
  <si>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</si>
  <si>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</si>
  <si>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</si>
  <si>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</si>
  <si>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</si>
  <si>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</si>
  <si>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</si>
  <si>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</si>
  <si>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</si>
  <si>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</si>
  <si>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</si>
  <si>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</si>
  <si>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</si>
  <si>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</si>
  <si>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</si>
  <si>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</si>
  <si>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</si>
  <si>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</si>
  <si>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</si>
  <si>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</si>
  <si>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</si>
  <si>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</si>
  <si>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</si>
  <si>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</si>
  <si>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</si>
  <si>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</si>
  <si>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</si>
  <si>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</si>
  <si>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</si>
  <si>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</si>
  <si>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</si>
  <si>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</si>
  <si>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</si>
  <si>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</si>
  <si>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</si>
  <si>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</si>
  <si>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</si>
  <si>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</si>
  <si>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</si>
  <si>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</si>
  <si>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</si>
  <si>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</si>
  <si>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</si>
  <si>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</si>
  <si>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</si>
  <si>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</si>
  <si>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</si>
  <si>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</si>
  <si>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</si>
  <si>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</si>
  <si>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</si>
  <si>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</si>
  <si>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</si>
  <si>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</si>
  <si>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</si>
  <si>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</si>
  <si>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</si>
  <si>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</si>
  <si>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</si>
  <si>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</si>
  <si>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</si>
  <si>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</si>
  <si>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</si>
  <si>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</si>
  <si>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</si>
  <si>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</si>
  <si>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</si>
  <si>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</si>
  <si>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</si>
  <si>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</si>
  <si>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</si>
  <si>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</si>
  <si>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</si>
  <si>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</si>
  <si>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</si>
  <si>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</si>
  <si>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</si>
  <si>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</si>
  <si>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</si>
  <si>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</si>
  <si>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</si>
  <si>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</si>
  <si>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</si>
  <si>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</si>
  <si>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</si>
  <si>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</si>
  <si>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</si>
  <si>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</si>
  <si>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</si>
  <si>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</si>
  <si>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</si>
  <si>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</si>
  <si>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</si>
  <si>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</si>
  <si>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</si>
  <si>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</si>
  <si>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</si>
  <si>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</si>
  <si>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</si>
  <si>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</si>
  <si>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</si>
  <si>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</si>
  <si>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</si>
  <si>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</si>
  <si>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</si>
  <si>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</si>
  <si>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</si>
  <si>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</si>
  <si>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</si>
  <si>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</si>
  <si>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</si>
  <si>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</si>
  <si>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</si>
  <si>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</si>
  <si>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</si>
  <si>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</si>
  <si>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</si>
  <si>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</si>
  <si>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</si>
  <si>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</si>
  <si>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</si>
  <si>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</si>
  <si>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</si>
  <si>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</si>
  <si>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</si>
  <si>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</si>
  <si>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</si>
  <si>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</si>
  <si>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</si>
  <si>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</si>
  <si>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</si>
  <si>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</si>
  <si>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</si>
  <si>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</si>
  <si>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</si>
  <si>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</si>
  <si>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</si>
  <si>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</si>
  <si>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</si>
  <si>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</si>
  <si>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</si>
  <si>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</si>
  <si>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</si>
  <si>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</si>
  <si>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</si>
  <si>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</si>
  <si>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</si>
  <si>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</si>
  <si>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</si>
  <si>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</si>
  <si>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</si>
  <si>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</si>
  <si>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</si>
  <si>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</si>
  <si>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</si>
  <si>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</si>
  <si>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</si>
  <si>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</si>
  <si>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</si>
  <si>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</si>
  <si>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</si>
  <si>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</si>
  <si>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</si>
  <si>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</si>
  <si>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</si>
  <si>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</si>
  <si>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</si>
  <si>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</si>
  <si>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</si>
  <si>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</si>
  <si>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</si>
  <si>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</si>
  <si>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</si>
  <si>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</si>
  <si>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</si>
  <si>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</si>
  <si>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</si>
  <si>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</si>
  <si>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</si>
  <si>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</si>
  <si>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</si>
  <si>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</si>
  <si>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</si>
  <si>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</si>
  <si>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</si>
  <si>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</si>
  <si>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</si>
  <si>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</si>
  <si>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</si>
  <si>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</si>
  <si>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</si>
  <si>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</si>
  <si>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</si>
  <si>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</si>
  <si>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</si>
  <si>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</si>
  <si>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</si>
  <si>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</si>
  <si>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</si>
  <si>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</si>
  <si>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</si>
  <si>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</si>
  <si>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</si>
  <si>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</si>
  <si>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</si>
  <si>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</si>
  <si>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</si>
  <si>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</si>
  <si>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</si>
  <si>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</si>
  <si>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</si>
  <si>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</si>
  <si>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</si>
  <si>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</si>
  <si>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</si>
  <si>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</si>
  <si>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</si>
  <si>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</si>
  <si>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</si>
  <si>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</si>
  <si>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</si>
  <si>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</si>
  <si>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</si>
  <si>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</si>
  <si>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</si>
  <si>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</si>
  <si>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</si>
  <si>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</si>
  <si>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</si>
  <si>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</si>
  <si>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</si>
  <si>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</si>
  <si>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</si>
  <si>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</si>
  <si>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</si>
  <si>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</si>
  <si>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</si>
  <si>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</si>
  <si>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</si>
  <si>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</si>
  <si>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</si>
  <si>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</si>
  <si>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</si>
  <si>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</si>
  <si>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</si>
  <si>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</si>
  <si>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</si>
  <si>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</si>
  <si>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</si>
  <si>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</si>
  <si>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</si>
  <si>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</si>
  <si>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</si>
  <si>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</si>
  <si>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</si>
  <si>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</si>
  <si>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</si>
  <si>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</si>
  <si>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</si>
  <si>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</si>
  <si>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</si>
  <si>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</si>
  <si>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</si>
  <si>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</si>
  <si>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</si>
  <si>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</si>
  <si>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</si>
  <si>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</si>
  <si>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</si>
  <si>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</si>
  <si>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</si>
  <si>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</si>
  <si>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</si>
  <si>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</si>
  <si>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</si>
  <si>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</si>
  <si>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</si>
  <si>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</si>
  <si>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</si>
  <si>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</si>
  <si>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</si>
  <si>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</si>
  <si>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</si>
  <si>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</si>
  <si>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</si>
  <si>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</si>
  <si>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</si>
  <si>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</si>
  <si>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</si>
  <si>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</si>
  <si>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</si>
  <si>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</si>
  <si>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</si>
  <si>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</si>
  <si>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</si>
  <si>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</si>
  <si>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</si>
  <si>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</si>
  <si>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</si>
  <si>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</si>
  <si>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</si>
  <si>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</si>
  <si>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</si>
  <si>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</si>
  <si>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</si>
  <si>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</si>
  <si>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</si>
  <si>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</si>
  <si>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</si>
  <si>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</si>
  <si>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</si>
  <si>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</si>
  <si>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</si>
  <si>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</si>
  <si>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</si>
  <si>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</si>
  <si>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</si>
  <si>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</si>
  <si>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</si>
  <si>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</si>
  <si>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</si>
  <si>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</si>
  <si>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</si>
  <si>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</si>
  <si>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</si>
  <si>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</si>
  <si>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</si>
  <si>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</si>
  <si>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</si>
  <si>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</si>
  <si>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</si>
  <si>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</si>
  <si>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</si>
  <si>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</si>
  <si>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</si>
  <si>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</si>
  <si>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</si>
  <si>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</si>
  <si>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</si>
  <si>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</si>
  <si>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</si>
  <si>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</si>
  <si>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</si>
  <si>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</si>
  <si>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</si>
  <si>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</si>
  <si>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</si>
  <si>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</si>
  <si>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</si>
  <si>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</si>
  <si>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</si>
  <si>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</si>
  <si>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</si>
  <si>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</si>
  <si>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</si>
  <si>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</si>
  <si>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</si>
  <si>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</si>
  <si>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</si>
  <si>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</si>
  <si>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</si>
  <si>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</si>
  <si>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</si>
  <si>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</si>
  <si>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</si>
  <si>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</si>
  <si>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</si>
  <si>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</si>
  <si>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</si>
  <si>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</si>
  <si>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</si>
  <si>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</si>
  <si>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</si>
  <si>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</si>
  <si>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</si>
  <si>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</si>
  <si>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</si>
  <si>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</si>
  <si>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</si>
  <si>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</si>
  <si>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</si>
  <si>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</si>
  <si>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</si>
  <si>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</si>
  <si>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</si>
  <si>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</si>
  <si>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</si>
  <si>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</si>
  <si>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</si>
  <si>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</si>
  <si>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</si>
  <si>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</si>
  <si>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</si>
  <si>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</si>
  <si>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</si>
  <si>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</si>
  <si>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</si>
  <si>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</si>
  <si>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</si>
  <si>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</si>
  <si>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</si>
  <si>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</si>
  <si>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</si>
  <si>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</si>
  <si>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</si>
  <si>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</si>
  <si>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</si>
  <si>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</si>
  <si>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</si>
  <si>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</si>
  <si>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</si>
  <si>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</si>
  <si>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</si>
  <si>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</si>
  <si>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</si>
  <si>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</si>
  <si>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</si>
  <si>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</si>
  <si>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</si>
  <si>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</si>
  <si>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</si>
  <si>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</si>
  <si>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</si>
  <si>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</si>
  <si>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</si>
  <si>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</si>
  <si>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</si>
  <si>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</si>
  <si>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</si>
  <si>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</si>
  <si>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</si>
  <si>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</si>
  <si>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</si>
  <si>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</si>
  <si>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</si>
  <si>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</si>
  <si>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</si>
  <si>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</si>
  <si>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</si>
  <si>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</si>
  <si>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</si>
  <si>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</si>
  <si>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</si>
  <si>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</si>
  <si>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</si>
  <si>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</si>
  <si>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</si>
  <si>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</si>
  <si>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</si>
  <si>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</si>
  <si>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</si>
  <si>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</si>
  <si>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</si>
  <si>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</si>
  <si>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</si>
  <si>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</si>
  <si>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</si>
  <si>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</si>
  <si>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</si>
  <si>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</si>
  <si>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</si>
  <si>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</si>
  <si>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</si>
  <si>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</si>
  <si>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</si>
  <si>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</si>
  <si>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</si>
  <si>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</si>
  <si>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</si>
  <si>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</si>
  <si>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</si>
  <si>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</si>
  <si>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</si>
  <si>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</si>
  <si>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</si>
  <si>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</si>
  <si>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</si>
  <si>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</si>
  <si>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</si>
  <si>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</si>
  <si>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</si>
  <si>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</si>
  <si>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</si>
  <si>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</si>
  <si>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</si>
  <si>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</si>
  <si>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</si>
  <si>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</si>
  <si>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</si>
  <si>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</si>
  <si>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</si>
  <si>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</si>
  <si>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</si>
  <si>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</si>
  <si>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</si>
  <si>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</si>
  <si>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</si>
  <si>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</si>
  <si>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</si>
  <si>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</si>
  <si>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</si>
  <si>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</si>
  <si>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</si>
  <si>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</si>
  <si>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</si>
  <si>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</si>
  <si>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</si>
  <si>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</si>
  <si>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</si>
  <si>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</si>
  <si>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</si>
  <si>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</si>
  <si>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</si>
  <si>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</si>
  <si>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</si>
  <si>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</si>
  <si>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</si>
  <si>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</si>
  <si>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</si>
  <si>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</si>
  <si>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</si>
  <si>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</si>
  <si>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</si>
  <si>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</si>
  <si>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</si>
  <si>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</si>
  <si>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</si>
  <si>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</si>
  <si>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</si>
  <si>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</si>
  <si>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</si>
  <si>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</si>
  <si>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</si>
  <si>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</si>
  <si>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</si>
  <si>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</si>
  <si>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</si>
  <si>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</si>
  <si>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</si>
  <si>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</si>
  <si>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</si>
  <si>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</si>
  <si>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</si>
  <si>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</si>
  <si>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</si>
  <si>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</si>
  <si>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</si>
  <si>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</si>
  <si>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</si>
  <si>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</si>
  <si>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</si>
  <si>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</si>
  <si>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</si>
  <si>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</si>
  <si>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</si>
  <si>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</si>
  <si>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</si>
  <si>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</si>
  <si>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</si>
  <si>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</si>
  <si>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</si>
  <si>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</si>
  <si>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</si>
  <si>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</si>
  <si>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</si>
  <si>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</si>
  <si>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</si>
  <si>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</si>
  <si>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</si>
  <si>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</si>
  <si>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</si>
  <si>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</si>
  <si>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</si>
  <si>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</si>
  <si>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</si>
  <si>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</si>
  <si>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</si>
  <si>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</si>
  <si>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</si>
  <si>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</si>
  <si>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</si>
  <si>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</si>
  <si>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</si>
  <si>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</si>
  <si>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</si>
  <si>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</si>
  <si>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</si>
  <si>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</si>
  <si>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</si>
  <si>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</si>
  <si>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</si>
  <si>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</si>
  <si>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</si>
  <si>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</si>
  <si>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</si>
  <si>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</si>
  <si>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</si>
  <si>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</si>
  <si>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</si>
  <si>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</si>
  <si>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</si>
  <si>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</si>
  <si>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</si>
  <si>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</si>
  <si>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</si>
  <si>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</si>
  <si>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</si>
  <si>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</si>
  <si>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</si>
  <si>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</si>
  <si>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</si>
  <si>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</si>
  <si>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</si>
  <si>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</si>
  <si>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</si>
  <si>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</si>
  <si>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</si>
  <si>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</si>
  <si>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</si>
  <si>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</si>
  <si>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</si>
  <si>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</si>
  <si>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</si>
  <si>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</si>
  <si>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</si>
  <si>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</si>
  <si>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</si>
  <si>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</si>
  <si>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</si>
  <si>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</si>
  <si>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</si>
  <si>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</si>
  <si>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</si>
  <si>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</si>
  <si>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</si>
  <si>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</si>
  <si>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</si>
  <si>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</si>
  <si>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</si>
  <si>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</si>
  <si>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</si>
  <si>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</si>
  <si>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</si>
  <si>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</si>
  <si>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</si>
  <si>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</si>
  <si>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</si>
  <si>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</si>
  <si>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</si>
  <si>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</si>
  <si>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</si>
  <si>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</si>
  <si>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</si>
  <si>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</si>
  <si>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</si>
  <si>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</si>
  <si>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</si>
  <si>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</si>
  <si>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</si>
  <si>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</si>
  <si>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</si>
  <si>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</si>
  <si>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</si>
  <si>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</si>
  <si>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</si>
  <si>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</si>
  <si>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</si>
  <si>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</si>
  <si>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</si>
  <si>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</si>
  <si>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</si>
  <si>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</si>
  <si>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</si>
  <si>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</si>
  <si>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</si>
  <si>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</si>
  <si>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</si>
  <si>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</si>
  <si>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</si>
  <si>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</si>
  <si>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</si>
  <si>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</si>
  <si>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</si>
  <si>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</si>
  <si>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</si>
  <si>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</si>
  <si>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</si>
  <si>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</si>
  <si>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</si>
  <si>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</si>
  <si>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</si>
  <si>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</si>
  <si>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</si>
  <si>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</si>
  <si>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</si>
  <si>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</si>
  <si>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</si>
  <si>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</si>
  <si>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</si>
  <si>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</si>
  <si>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</si>
  <si>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</si>
  <si>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</si>
  <si>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</si>
  <si>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</si>
  <si>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</si>
  <si>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</si>
  <si>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</si>
  <si>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</si>
  <si>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</si>
  <si>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</si>
  <si>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</si>
  <si>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</si>
  <si>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</si>
  <si>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</si>
  <si>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</si>
  <si>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</si>
  <si>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</si>
  <si>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</si>
  <si>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</si>
  <si>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</si>
  <si>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</si>
  <si>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</si>
  <si>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</si>
  <si>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</si>
  <si>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</si>
  <si>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</si>
  <si>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</si>
  <si>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</si>
  <si>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</si>
  <si>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</si>
  <si>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</si>
  <si>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</si>
  <si>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</si>
  <si>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</si>
  <si>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</si>
  <si>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</si>
  <si>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</si>
  <si>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</si>
  <si>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</si>
  <si>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</si>
  <si>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</si>
  <si>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</si>
  <si>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</si>
  <si>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</si>
  <si>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</si>
  <si>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</si>
  <si>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</si>
  <si>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</si>
  <si>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</si>
  <si>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</si>
  <si>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</si>
  <si>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</si>
  <si>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</si>
  <si>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</si>
  <si>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</si>
  <si>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</si>
  <si>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</si>
  <si>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</si>
  <si>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</si>
  <si>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</si>
  <si>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</si>
  <si>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</si>
  <si>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</si>
  <si>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</si>
  <si>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</si>
  <si>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</si>
  <si>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</si>
  <si>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</si>
  <si>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</si>
  <si>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</si>
  <si>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</si>
  <si>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</si>
  <si>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</si>
  <si>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</si>
  <si>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</si>
  <si>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</si>
  <si>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</si>
  <si>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</si>
  <si>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</si>
  <si>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</si>
  <si>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</si>
  <si>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</si>
  <si>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</si>
  <si>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</si>
  <si>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</si>
  <si>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</si>
  <si>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</si>
  <si>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</si>
  <si>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</si>
  <si>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</si>
  <si>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</si>
  <si>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</si>
  <si>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</si>
  <si>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</si>
  <si>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</si>
  <si>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</si>
  <si>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</si>
  <si>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</si>
  <si>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</si>
  <si>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</si>
  <si>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</si>
  <si>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</si>
  <si>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</si>
  <si>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</si>
  <si>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</si>
  <si>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</si>
  <si>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</si>
  <si>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</si>
  <si>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</si>
  <si>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</si>
  <si>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</si>
  <si>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</si>
  <si>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</si>
  <si>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</si>
  <si>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</si>
  <si>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</si>
  <si>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</si>
  <si>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</si>
  <si>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</si>
  <si>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</si>
  <si>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</si>
  <si>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</si>
  <si>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</si>
  <si>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</si>
  <si>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</si>
  <si>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</si>
  <si>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</si>
  <si>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</si>
  <si>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</si>
  <si>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</si>
  <si>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</si>
  <si>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</si>
  <si>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</si>
  <si>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</si>
  <si>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</si>
  <si>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</si>
  <si>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</si>
  <si>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</si>
  <si>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</si>
  <si>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</si>
  <si>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</si>
  <si>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</si>
  <si>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</si>
  <si>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</si>
  <si>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</si>
  <si>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</si>
  <si>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</si>
  <si>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</si>
  <si>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</si>
  <si>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</si>
  <si>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</si>
  <si>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</si>
  <si>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</si>
  <si>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</si>
  <si>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</si>
  <si>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</si>
  <si>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</si>
  <si>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</si>
  <si>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</si>
  <si>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</si>
  <si>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</si>
  <si>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</si>
  <si>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</si>
  <si>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</si>
  <si>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</si>
  <si>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</si>
  <si>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</si>
  <si>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</si>
  <si>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</si>
  <si>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</si>
  <si>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</si>
  <si>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</si>
  <si>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</si>
  <si>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</si>
  <si>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</si>
  <si>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</si>
  <si>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</si>
  <si>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</si>
  <si>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(Multiple Items)</t>
  </si>
  <si>
    <t>Category of Project by State</t>
  </si>
  <si>
    <t>Filter Chart by Country Here</t>
  </si>
  <si>
    <t>Filter by Parent Category Here</t>
  </si>
  <si>
    <t>Filter by Country Here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</si>
  <si>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</si>
  <si>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</si>
  <si>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</si>
  <si>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</si>
  <si>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</si>
  <si>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</si>
  <si>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</si>
  <si>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</si>
  <si>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</si>
  <si>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</si>
  <si>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</si>
  <si>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</si>
  <si>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</si>
  <si>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</si>
  <si>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Filter by Year Created Here</t>
  </si>
  <si>
    <t>Sub Category</t>
  </si>
  <si>
    <t>Count of Project by State</t>
  </si>
  <si>
    <t>Sort Columns Here</t>
  </si>
  <si>
    <t>Parent Category</t>
  </si>
  <si>
    <t>State of Project, by Date</t>
  </si>
  <si>
    <t>Created on Date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</si>
  <si>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</si>
  <si>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</si>
  <si>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</si>
  <si>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</si>
  <si>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</si>
  <si>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</si>
  <si>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</si>
  <si>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</si>
  <si>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</si>
  <si>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</si>
  <si>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</si>
  <si>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</si>
  <si>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</si>
  <si>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</si>
  <si>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</si>
  <si>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</si>
  <si>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</si>
  <si>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</si>
  <si>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Less than $1000</t>
  </si>
  <si>
    <t>Greater than $50,000</t>
  </si>
  <si>
    <t>Sum of backers_count</t>
  </si>
  <si>
    <t>Backers per Succesful Project</t>
  </si>
  <si>
    <t>Backers per Canceled Projects</t>
  </si>
  <si>
    <t>Backers per Failed Projects</t>
  </si>
  <si>
    <t>Successful Projects</t>
  </si>
  <si>
    <t>Total Backers of Unsuccessful Projects</t>
  </si>
  <si>
    <t>Total Number of Backers</t>
  </si>
  <si>
    <t>Unsuccessful Projects</t>
  </si>
  <si>
    <t>Successful Projects with Backers</t>
  </si>
  <si>
    <t>Unsuccessful Projects with Backers</t>
  </si>
  <si>
    <t xml:space="preserve">Number of Projects </t>
  </si>
  <si>
    <t>Mean Number of Backers</t>
  </si>
  <si>
    <t>Median Number of Backers</t>
  </si>
  <si>
    <t>Used Pivot Table to Check Numbers</t>
  </si>
  <si>
    <t>Min Number of Backers</t>
  </si>
  <si>
    <t>Max Number of Backers</t>
  </si>
  <si>
    <t>Variance of Number of Backers</t>
  </si>
  <si>
    <t>Std. Dev. of Number of Backers</t>
  </si>
  <si>
    <t>Summary Statistics Table</t>
  </si>
  <si>
    <t>My answers to the bonus questions are also in the provided Word doc.</t>
  </si>
  <si>
    <t xml:space="preserve">I assumed unsuccessul = failed + canceled, as neither made their funding targets!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</si>
</sst>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pivotButton="1" applyFon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2" borderId="0" xfId="0" applyFill="1"/>
    <xf numFmtId="0" fontId="0" fillId="3" borderId="0" xfId="0" applyFill="1"/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  <color rgb="FF00206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u val="none"/>
        <color rgb="FF002060"/>
      </font>
      <fill>
        <patternFill>
          <bgColor theme="8"/>
        </patternFill>
      </fill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center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[StarterBook_Pascarella.xlsx]Pivot1 - State of Project!Projects by Country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State of Project - Filtered by Country</a:t>
            </a:r>
          </a:p>
        </c:rich>
      </c:tx>
      <c:layout>
        <c:manualLayout>
          <c:xMode val="edge"/>
          <c:yMode val="edge"/>
          <c:x val="0.27189351331083617"/>
          <c:y val="4.69483568075117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319126393604468E-2"/>
          <c:y val="0.12257439651029538"/>
          <c:w val="0.82857720470179597"/>
          <c:h val="0.82660148115288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'Pivot1 - State of Project'!$B$3:$B$4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9-8E40-8879-4F105B958AAB}"/>
            </c:ext>
          </c:extLst>
        </c:ser>
        <c:ser>
          <c:idx val="1"/>
          <c:order val="1"/>
          <c:tx>
            <c:strRef>
              <c:f>'Pivot1 - State of Project'!$C$3:$C$4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EC9-8E40-8879-4F105B958AAB}"/>
            </c:ext>
          </c:extLst>
        </c:ser>
        <c:ser>
          <c:idx val="2"/>
          <c:order val="2"/>
          <c:tx>
            <c:strRef>
              <c:f>'Pivot1 - State of Project'!$D$3:$D$4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EC9-8E40-8879-4F105B958AAB}"/>
            </c:ext>
          </c:extLst>
        </c:ser>
        <c:ser>
          <c:idx val="3"/>
          <c:order val="3"/>
          <c:tx>
            <c:strRef>
              <c:f>'Pivot1 - State of Project'!$E$3:$E$4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EC9-8E40-8879-4F105B958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3354800"/>
        <c:axId val="673356432"/>
      </c:barChart>
      <c:catAx>
        <c:axId val="67335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56432"/>
        <c:crosses val="autoZero"/>
        <c:auto val="1"/>
        <c:lblAlgn val="ctr"/>
        <c:lblOffset val="100"/>
        <c:noMultiLvlLbl val="0"/>
      </c:catAx>
      <c:valAx>
        <c:axId val="67335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5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64930530472686"/>
          <c:y val="0.30418579719788547"/>
          <c:w val="9.701124515398879E-2"/>
          <c:h val="0.22104925264623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[StarterBook_Pascarella.xlsx]Pivot2 - Project by SubCategory!Projects by Country or Parent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State of Project - Filtered by Country and/or Parent Category</a:t>
            </a:r>
          </a:p>
        </c:rich>
      </c:tx>
      <c:layout>
        <c:manualLayout>
          <c:xMode val="edge"/>
          <c:yMode val="edge"/>
          <c:x val="0.14723919915700737"/>
          <c:y val="2.2298456260720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rgbClr val="0070C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3.0062311757921723E-2"/>
          <c:y val="0.10291595197255575"/>
          <c:w val="0.86002597014677684"/>
          <c:h val="0.724653367728690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'Pivot2 - Project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D-C94D-B6A4-B4B3132AF887}"/>
            </c:ext>
          </c:extLst>
        </c:ser>
        <c:ser>
          <c:idx val="1"/>
          <c:order val="1"/>
          <c:tx>
            <c:strRef>
              <c:f>'Pivot2 - Project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37-1E40-B627-31A9B33A8CD3}"/>
            </c:ext>
          </c:extLst>
        </c:ser>
        <c:ser>
          <c:idx val="2"/>
          <c:order val="2"/>
          <c:tx>
            <c:strRef>
              <c:f>'Pivot2 - Project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37-1E40-B627-31A9B33A8CD3}"/>
            </c:ext>
          </c:extLst>
        </c:ser>
        <c:ser>
          <c:idx val="3"/>
          <c:order val="3"/>
          <c:tx>
            <c:strRef>
              <c:f>'Pivot2 - Project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37-1E40-B627-31A9B33A8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075408"/>
        <c:axId val="674251424"/>
      </c:barChart>
      <c:catAx>
        <c:axId val="70807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1424"/>
        <c:crosses val="autoZero"/>
        <c:auto val="1"/>
        <c:lblAlgn val="ctr"/>
        <c:lblOffset val="100"/>
        <c:noMultiLvlLbl val="0"/>
      </c:catAx>
      <c:valAx>
        <c:axId val="67425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7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589439360122137"/>
          <c:y val="0.31438594832592753"/>
          <c:w val="8.4621939380865055E-2"/>
          <c:h val="0.158535000877891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[StarterBook_Pascarella.xlsx]Pivot3 - Project by Date!Projects by Parent or Year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State of Project - Filtered by Parent Category and/or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5">
                <a:lumMod val="75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00B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8683571333244363E-2"/>
          <c:y val="0.21987980250183531"/>
          <c:w val="0.81605239499502713"/>
          <c:h val="0.70729289323295286"/>
        </c:manualLayout>
      </c:layout>
      <c:lineChart>
        <c:grouping val="standard"/>
        <c:varyColors val="0"/>
        <c:ser>
          <c:idx val="0"/>
          <c:order val="0"/>
          <c:tx>
            <c:strRef>
              <c:f>'Pivot3 - Project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2-614D-B159-49E323485D2E}"/>
            </c:ext>
          </c:extLst>
        </c:ser>
        <c:ser>
          <c:idx val="1"/>
          <c:order val="1"/>
          <c:tx>
            <c:strRef>
              <c:f>'Pivot3 - Project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5F-E74A-9B4D-9EAF8ED7D108}"/>
            </c:ext>
          </c:extLst>
        </c:ser>
        <c:ser>
          <c:idx val="2"/>
          <c:order val="2"/>
          <c:tx>
            <c:strRef>
              <c:f>'Pivot3 - Project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5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55F-E74A-9B4D-9EAF8ED7D108}"/>
            </c:ext>
          </c:extLst>
        </c:ser>
        <c:ser>
          <c:idx val="3"/>
          <c:order val="3"/>
          <c:tx>
            <c:strRef>
              <c:f>'Pivot3 - Project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'Pivot3 - Project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Project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5F-E74A-9B4D-9EAF8ED7D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554128"/>
        <c:axId val="784105872"/>
      </c:lineChart>
      <c:catAx>
        <c:axId val="78655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105872"/>
        <c:crosses val="autoZero"/>
        <c:auto val="1"/>
        <c:lblAlgn val="ctr"/>
        <c:lblOffset val="100"/>
        <c:noMultiLvlLbl val="0"/>
      </c:catAx>
      <c:valAx>
        <c:axId val="78410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55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983974010970634"/>
          <c:y val="0.68242597417553152"/>
          <c:w val="8.774077512634551E-2"/>
          <c:h val="0.16896874865047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400" baseline="0"/>
              <a:t> Project Success Based on Goal Size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% Successful</c:v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'Bonus1 Goal Size'!$B$3:$B$14</c:f>
              <c:strCache>
                <c:ptCount val="12"/>
                <c:pt idx="0">
                  <c:v>Less than $1000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$50,000</c:v>
                </c:pt>
              </c:strCache>
            </c:strRef>
          </c:cat>
          <c:val>
            <c:numRef>
              <c:f>'Bonus1 Goal Size'!$G$3:$G$14</c:f>
              <c:numCache>
                <c:formatCode>0.0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39.622641509433961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6-294C-BFC6-9C994F8D805E}"/>
            </c:ext>
          </c:extLst>
        </c:ser>
        <c:ser>
          <c:idx val="1"/>
          <c:order val="1"/>
          <c:tx>
            <c:v>% Failed</c:v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'Bonus1 Goal Size'!$H$3:$H$14</c:f>
              <c:numCache>
                <c:formatCode>0.0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30.188679245283019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96-294C-BFC6-9C994F8D805E}"/>
            </c:ext>
          </c:extLst>
        </c:ser>
        <c:ser>
          <c:idx val="2"/>
          <c:order val="2"/>
          <c:tx>
            <c:v>% Canceled</c:v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'Bonus1 Goal Size'!$I$3:$I$14</c:f>
              <c:numCache>
                <c:formatCode>0.0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30.188679245283019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96-294C-BFC6-9C994F8D8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3123216"/>
        <c:axId val="2083650015"/>
      </c:lineChart>
      <c:catAx>
        <c:axId val="243123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Project Size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650015"/>
        <c:crosses val="autoZero"/>
        <c:auto val="1"/>
        <c:lblAlgn val="ctr"/>
        <c:lblOffset val="100"/>
        <c:noMultiLvlLbl val="0"/>
      </c:catAx>
      <c:valAx>
        <c:axId val="208365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/>
                  <a:t>%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12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 Backers Per Successful</a:t>
            </a:r>
            <a:endParaRPr lang="en-US"/>
          </a:p>
        </cx:rich>
      </cx:tx>
    </cx:title>
    <cx:plotArea>
      <cx:plotAreaRegion>
        <cx:series layoutId="clusteredColumn" uniqueId="{C8FF455F-08F6-DD45-8BB1-8ADD12F67430}">
          <cx:dataId val="0"/>
          <cx:layoutPr>
            <cx:binning intervalClosed="r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692150</xdr:colOff>
      <xdr:row>16</xdr:row>
      <xdr:rowOff>88900</xdr:rowOff>
    </xdr:from>
    <xdr:to>
      <xdr:col>13</xdr:col>
      <xdr:colOff>177800</xdr:colOff>
      <xdr:row>59</xdr:row>
      <xdr:rowOff>12700</xdr:rowOff>
    </xdr:to>
    <xdr:graphicFrame macro="">
      <xdr:nvGraphicFramePr>
        <xdr:cNvPr id="2" name="Projects by Category">
          <a:extLst>
            <a:ext uri="{FF2B5EF4-FFF2-40B4-BE49-F238E27FC236}">
              <a16:creationId xmlns:a16="http://schemas.microsoft.com/office/drawing/2014/main" id="{7DE7D090-AC9E-1D47-8E55-C74E60D70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0.2367</cdr:x>
      <cdr:y>0.03599</cdr:y>
    </cdr:from>
    <cdr:to>
      <cdr:x>0.60367</cdr:x>
      <cdr:y>0.0939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8D7B112-A14B-2542-BBD5-CA0F6FD0D4BA}"/>
            </a:ext>
          </a:extLst>
        </cdr:cNvPr>
        <cdr:cNvSpPr txBox="1"/>
      </cdr:nvSpPr>
      <cdr:spPr>
        <a:xfrm xmlns:a="http://schemas.openxmlformats.org/drawingml/2006/main">
          <a:off x="2457450" y="292100"/>
          <a:ext cx="3810000" cy="469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6</xdr:row>
      <xdr:rowOff>12700</xdr:rowOff>
    </xdr:from>
    <xdr:to>
      <xdr:col>21</xdr:col>
      <xdr:colOff>342900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181E1-998A-6D4B-9E8C-1F1E884D9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730250</xdr:colOff>
      <xdr:row>19</xdr:row>
      <xdr:rowOff>127000</xdr:rowOff>
    </xdr:from>
    <xdr:to>
      <xdr:col>14</xdr:col>
      <xdr:colOff>723900</xdr:colOff>
      <xdr:row>56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9D430-393B-8146-A732-062DF671C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603250</xdr:colOff>
      <xdr:row>15</xdr:row>
      <xdr:rowOff>127000</xdr:rowOff>
    </xdr:from>
    <xdr:to>
      <xdr:col>11</xdr:col>
      <xdr:colOff>38100</xdr:colOff>
      <xdr:row>56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ECA287-6AF5-984D-8771-51744293D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977900</xdr:colOff>
      <xdr:row>67</xdr:row>
      <xdr:rowOff>177800</xdr:rowOff>
    </xdr:from>
    <xdr:to>
      <xdr:col>15</xdr:col>
      <xdr:colOff>660400</xdr:colOff>
      <xdr:row>91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1B85C6A-6A9B-5945-8B2B-31911B514B4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30300" y="12954000"/>
              <a:ext cx="6184900" cy="4394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482600</xdr:colOff>
      <xdr:row>22</xdr:row>
      <xdr:rowOff>76200</xdr:rowOff>
    </xdr:from>
    <xdr:to>
      <xdr:col>15</xdr:col>
      <xdr:colOff>393700</xdr:colOff>
      <xdr:row>48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F3CFF6-E73B-C841-9144-DCBC9AB6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00" y="4279900"/>
          <a:ext cx="6413500" cy="50165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ascarella" refreshedDate="44044.840884027777" createdVersion="6" refreshedVersion="6" minRefreshableVersion="3" recordCount="4115" xr:uid="{88FFF36C-0A88-9E46-B509-B22D3B47980B}">
  <cacheSource type="worksheet">
    <worksheetSource ref="A1:R104857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ascarella" refreshedDate="44045.293388310187" createdVersion="6" refreshedVersion="6" minRefreshableVersion="3" recordCount="4114" xr:uid="{049F08DE-4CCD-8C42-BF8F-18D04CD04DFD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165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D3DC5-405F-DE46-BD3E-5AFCDDD11368}" name="Projects by Country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Parent Category" colHeaderCaption="Sort Columns Her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Filter Chart by Country Here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tegory of Project by State" fld="5" subtotal="count" baseField="0" baseItem="0"/>
  </dataFields>
  <formats count="4">
    <format dxfId="19">
      <pivotArea field="6" type="button" dataOnly="0" labelOnly="1" outline="0" axis="axisPage" fieldPosition="0"/>
    </format>
    <format dxfId="18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17">
      <pivotArea collapsedLevelsAreSubtotals="1" fieldPosition="0">
        <references count="2">
          <reference field="5" count="4" selected="0">
            <x v="0"/>
            <x v="1"/>
            <x v="2"/>
            <x v="3"/>
          </reference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6">
      <pivotArea field="5" grandRow="1" outline="0" collapsedLevelsAreSubtotals="1" axis="axisCol" fieldPosition="0">
        <references count="1">
          <reference field="5" count="4" selected="0">
            <x v="0"/>
            <x v="1"/>
            <x v="2"/>
            <x v="3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ED35B-0D49-6445-A26A-1A83AF25DEEB}" name="Projects by Country or Parent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 Category" colHeaderCaption="Sort Columns Her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Filter by Country Here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Filter by Parent Category Here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roject by State" fld="5" subtotal="count" baseField="0" baseItem="0"/>
  </dataFields>
  <formats count="4">
    <format dxfId="15">
      <pivotArea field="6" type="button" dataOnly="0" labelOnly="1" outline="0" axis="axisPage" fieldPosition="0"/>
    </format>
    <format dxfId="14">
      <pivotArea field="16" type="button" dataOnly="0" labelOnly="1" outline="0" axis="axisPage" fieldPosition="1"/>
    </format>
    <format dxfId="13">
      <pivotArea outline="0" collapsedLevelsAreSubtotals="1" fieldPosition="0">
        <references count="1">
          <reference field="5" count="4" selected="0">
            <x v="0"/>
            <x v="1"/>
            <x v="2"/>
            <x v="3"/>
          </reference>
        </references>
      </pivotArea>
    </format>
    <format dxfId="12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DC362-0E62-3743-B076-0E4C3ABD8373}" name="Projects by Parent or Year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reated on Date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5" showAll="0"/>
    <pivotField name="Filter by Parent Category Here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Filter by Year Created Here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State of Project, by Date" fld="5" subtotal="count" baseField="0" baseItem="0"/>
  </dataFields>
  <formats count="4">
    <format dxfId="11">
      <pivotArea outline="0" collapsedLevelsAreSubtotals="1" fieldPosition="0">
        <references count="1">
          <reference field="5" count="0" selected="0"/>
        </references>
      </pivotArea>
    </format>
    <format dxfId="10">
      <pivotArea dataOnly="0" labelOnly="1" fieldPosition="0">
        <references count="1">
          <reference field="5" count="0"/>
        </references>
      </pivotArea>
    </format>
    <format dxfId="9">
      <pivotArea field="16" type="button" dataOnly="0" labelOnly="1" outline="0" axis="axisPage" fieldPosition="0"/>
    </format>
    <format dxfId="8">
      <pivotArea field="21" type="button" dataOnly="0" labelOnly="1" outline="0" axis="axisPage" fieldPosition="1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23D5BD-D90D-FC45-A5FB-A62554A261ED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64" showAll="0"/>
    <pivotField numFmtId="165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98D70-35B9-F445-86BF-214DCECFEC91}">
  <dimension ref="A1:F14"/>
  <sheetViews>
    <sheetView workbookViewId="0">
      <selection activeCell="B1" sqref="B1"/>
    </sheetView>
  </sheetViews>
  <sheetFormatPr baseColWidth="10" defaultRowHeight="15" x14ac:dyDescent="0.2"/>
  <cols>
    <col min="1" max="1" width="23" bestFit="1" customWidth="1"/>
    <col min="2" max="2" width="18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4.83203125" bestFit="1" customWidth="1"/>
    <col min="11" max="11" width="10" bestFit="1" customWidth="1"/>
  </cols>
  <sheetData>
    <row r="1" spans="1:6" x14ac:dyDescent="0.2">
      <c r="A1" s="12" t="s">
        <v>8366</v>
      </c>
      <c r="B1" t="s">
        <v>8364</v>
      </c>
    </row>
    <row r="3" spans="1:6" x14ac:dyDescent="0.2">
      <c r="A3" s="7" t="s">
        <v>8365</v>
      </c>
      <c r="B3" s="7" t="s">
        <v>8386</v>
      </c>
    </row>
    <row r="4" spans="1:6" x14ac:dyDescent="0.2">
      <c r="A4" s="7" t="s">
        <v>8387</v>
      </c>
      <c r="B4" s="13" t="s">
        <v>8220</v>
      </c>
      <c r="C4" s="13" t="s">
        <v>8221</v>
      </c>
      <c r="D4" s="13" t="s">
        <v>8222</v>
      </c>
      <c r="E4" s="13" t="s">
        <v>8219</v>
      </c>
      <c r="F4" t="s">
        <v>8362</v>
      </c>
    </row>
    <row r="5" spans="1:6" x14ac:dyDescent="0.2">
      <c r="A5" s="8" t="s">
        <v>8310</v>
      </c>
      <c r="B5" s="14">
        <v>40</v>
      </c>
      <c r="C5" s="14">
        <v>180</v>
      </c>
      <c r="D5" s="14"/>
      <c r="E5" s="14">
        <v>300</v>
      </c>
      <c r="F5" s="9">
        <v>520</v>
      </c>
    </row>
    <row r="6" spans="1:6" x14ac:dyDescent="0.2">
      <c r="A6" s="8" t="s">
        <v>8336</v>
      </c>
      <c r="B6" s="14">
        <v>20</v>
      </c>
      <c r="C6" s="14">
        <v>140</v>
      </c>
      <c r="D6" s="14">
        <v>6</v>
      </c>
      <c r="E6" s="14">
        <v>34</v>
      </c>
      <c r="F6" s="9">
        <v>200</v>
      </c>
    </row>
    <row r="7" spans="1:6" x14ac:dyDescent="0.2">
      <c r="A7" s="8" t="s">
        <v>8333</v>
      </c>
      <c r="B7" s="14"/>
      <c r="C7" s="14">
        <v>140</v>
      </c>
      <c r="D7" s="14"/>
      <c r="E7" s="14">
        <v>80</v>
      </c>
      <c r="F7" s="9">
        <v>220</v>
      </c>
    </row>
    <row r="8" spans="1:6" x14ac:dyDescent="0.2">
      <c r="A8" s="8" t="s">
        <v>8331</v>
      </c>
      <c r="B8" s="14">
        <v>24</v>
      </c>
      <c r="C8" s="14"/>
      <c r="D8" s="14"/>
      <c r="E8" s="14"/>
      <c r="F8" s="9">
        <v>24</v>
      </c>
    </row>
    <row r="9" spans="1:6" x14ac:dyDescent="0.2">
      <c r="A9" s="8" t="s">
        <v>8325</v>
      </c>
      <c r="B9" s="14">
        <v>20</v>
      </c>
      <c r="C9" s="14">
        <v>120</v>
      </c>
      <c r="D9" s="14">
        <v>20</v>
      </c>
      <c r="E9" s="14">
        <v>540</v>
      </c>
      <c r="F9" s="9">
        <v>700</v>
      </c>
    </row>
    <row r="10" spans="1:6" x14ac:dyDescent="0.2">
      <c r="A10" s="8" t="s">
        <v>8338</v>
      </c>
      <c r="B10" s="14"/>
      <c r="C10" s="14">
        <v>117</v>
      </c>
      <c r="D10" s="14"/>
      <c r="E10" s="14">
        <v>103</v>
      </c>
      <c r="F10" s="9">
        <v>220</v>
      </c>
    </row>
    <row r="11" spans="1:6" x14ac:dyDescent="0.2">
      <c r="A11" s="8" t="s">
        <v>8322</v>
      </c>
      <c r="B11" s="14">
        <v>30</v>
      </c>
      <c r="C11" s="14">
        <v>127</v>
      </c>
      <c r="D11" s="14"/>
      <c r="E11" s="14">
        <v>80</v>
      </c>
      <c r="F11" s="9">
        <v>237</v>
      </c>
    </row>
    <row r="12" spans="1:6" x14ac:dyDescent="0.2">
      <c r="A12" s="8" t="s">
        <v>8319</v>
      </c>
      <c r="B12" s="14">
        <v>178</v>
      </c>
      <c r="C12" s="14">
        <v>213</v>
      </c>
      <c r="D12" s="14"/>
      <c r="E12" s="14">
        <v>209</v>
      </c>
      <c r="F12" s="9">
        <v>600</v>
      </c>
    </row>
    <row r="13" spans="1:6" x14ac:dyDescent="0.2">
      <c r="A13" s="8" t="s">
        <v>8317</v>
      </c>
      <c r="B13" s="14">
        <v>37</v>
      </c>
      <c r="C13" s="14">
        <v>493</v>
      </c>
      <c r="D13" s="14">
        <v>24</v>
      </c>
      <c r="E13" s="14">
        <v>839</v>
      </c>
      <c r="F13" s="9">
        <v>1393</v>
      </c>
    </row>
    <row r="14" spans="1:6" x14ac:dyDescent="0.2">
      <c r="A14" s="8" t="s">
        <v>8362</v>
      </c>
      <c r="B14" s="14">
        <v>349</v>
      </c>
      <c r="C14" s="14">
        <v>1530</v>
      </c>
      <c r="D14" s="14">
        <v>50</v>
      </c>
      <c r="E14" s="14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1BE92-78A0-2041-A916-60ED854ADA9B}">
  <dimension ref="A1:F47"/>
  <sheetViews>
    <sheetView workbookViewId="0">
      <selection activeCell="B1" sqref="B1"/>
    </sheetView>
  </sheetViews>
  <sheetFormatPr baseColWidth="10" defaultRowHeight="15" x14ac:dyDescent="0.2"/>
  <cols>
    <col min="1" max="1" width="24.6640625" bestFit="1" customWidth="1"/>
    <col min="2" max="2" width="18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8368</v>
      </c>
      <c r="B1" t="s">
        <v>8364</v>
      </c>
    </row>
    <row r="2" spans="1:6" x14ac:dyDescent="0.2">
      <c r="A2" s="12" t="s">
        <v>8367</v>
      </c>
      <c r="B2" t="s">
        <v>8364</v>
      </c>
    </row>
    <row r="4" spans="1:6" x14ac:dyDescent="0.2">
      <c r="A4" s="7" t="s">
        <v>8385</v>
      </c>
      <c r="B4" s="7" t="s">
        <v>8386</v>
      </c>
    </row>
    <row r="5" spans="1:6" x14ac:dyDescent="0.2">
      <c r="A5" s="7" t="s">
        <v>8384</v>
      </c>
      <c r="B5" s="13" t="s">
        <v>8220</v>
      </c>
      <c r="C5" s="13" t="s">
        <v>8221</v>
      </c>
      <c r="D5" s="13" t="s">
        <v>8222</v>
      </c>
      <c r="E5" s="13" t="s">
        <v>8219</v>
      </c>
      <c r="F5" t="s">
        <v>8362</v>
      </c>
    </row>
    <row r="6" spans="1:6" x14ac:dyDescent="0.2">
      <c r="A6" s="8" t="s">
        <v>8316</v>
      </c>
      <c r="B6" s="14"/>
      <c r="C6" s="14">
        <v>100</v>
      </c>
      <c r="D6" s="14"/>
      <c r="E6" s="14"/>
      <c r="F6" s="9">
        <v>100</v>
      </c>
    </row>
    <row r="7" spans="1:6" x14ac:dyDescent="0.2">
      <c r="A7" s="8" t="s">
        <v>8344</v>
      </c>
      <c r="B7" s="14">
        <v>20</v>
      </c>
      <c r="C7" s="14"/>
      <c r="D7" s="14"/>
      <c r="E7" s="14"/>
      <c r="F7" s="9">
        <v>20</v>
      </c>
    </row>
    <row r="8" spans="1:6" x14ac:dyDescent="0.2">
      <c r="A8" s="8" t="s">
        <v>8332</v>
      </c>
      <c r="B8" s="14">
        <v>24</v>
      </c>
      <c r="C8" s="14"/>
      <c r="D8" s="14"/>
      <c r="E8" s="14"/>
      <c r="F8" s="9">
        <v>24</v>
      </c>
    </row>
    <row r="9" spans="1:6" x14ac:dyDescent="0.2">
      <c r="A9" s="8" t="s">
        <v>8358</v>
      </c>
      <c r="B9" s="14"/>
      <c r="C9" s="14">
        <v>40</v>
      </c>
      <c r="D9" s="14"/>
      <c r="E9" s="14"/>
      <c r="F9" s="9">
        <v>40</v>
      </c>
    </row>
    <row r="10" spans="1:6" x14ac:dyDescent="0.2">
      <c r="A10" s="8" t="s">
        <v>8354</v>
      </c>
      <c r="B10" s="14"/>
      <c r="C10" s="14"/>
      <c r="D10" s="14"/>
      <c r="E10" s="14">
        <v>40</v>
      </c>
      <c r="F10" s="9">
        <v>40</v>
      </c>
    </row>
    <row r="11" spans="1:6" x14ac:dyDescent="0.2">
      <c r="A11" s="8" t="s">
        <v>8315</v>
      </c>
      <c r="B11" s="14"/>
      <c r="C11" s="14"/>
      <c r="D11" s="14"/>
      <c r="E11" s="14">
        <v>180</v>
      </c>
      <c r="F11" s="9">
        <v>180</v>
      </c>
    </row>
    <row r="12" spans="1:6" x14ac:dyDescent="0.2">
      <c r="A12" s="8" t="s">
        <v>8314</v>
      </c>
      <c r="B12" s="14"/>
      <c r="C12" s="14">
        <v>80</v>
      </c>
      <c r="D12" s="14"/>
      <c r="E12" s="14"/>
      <c r="F12" s="9">
        <v>80</v>
      </c>
    </row>
    <row r="13" spans="1:6" x14ac:dyDescent="0.2">
      <c r="A13" s="8" t="s">
        <v>8330</v>
      </c>
      <c r="B13" s="14"/>
      <c r="C13" s="14"/>
      <c r="D13" s="14"/>
      <c r="E13" s="14">
        <v>40</v>
      </c>
      <c r="F13" s="9">
        <v>40</v>
      </c>
    </row>
    <row r="14" spans="1:6" x14ac:dyDescent="0.2">
      <c r="A14" s="8" t="s">
        <v>8347</v>
      </c>
      <c r="B14" s="14"/>
      <c r="C14" s="14">
        <v>40</v>
      </c>
      <c r="D14" s="14">
        <v>20</v>
      </c>
      <c r="E14" s="14"/>
      <c r="F14" s="9">
        <v>60</v>
      </c>
    </row>
    <row r="15" spans="1:6" x14ac:dyDescent="0.2">
      <c r="A15" s="8" t="s">
        <v>8324</v>
      </c>
      <c r="B15" s="14"/>
      <c r="C15" s="14">
        <v>40</v>
      </c>
      <c r="D15" s="14"/>
      <c r="E15" s="14"/>
      <c r="F15" s="9">
        <v>40</v>
      </c>
    </row>
    <row r="16" spans="1:6" x14ac:dyDescent="0.2">
      <c r="A16" s="8" t="s">
        <v>8337</v>
      </c>
      <c r="B16" s="14">
        <v>20</v>
      </c>
      <c r="C16" s="14">
        <v>120</v>
      </c>
      <c r="D16" s="14"/>
      <c r="E16" s="14"/>
      <c r="F16" s="9">
        <v>140</v>
      </c>
    </row>
    <row r="17" spans="1:6" x14ac:dyDescent="0.2">
      <c r="A17" s="8" t="s">
        <v>8348</v>
      </c>
      <c r="B17" s="14"/>
      <c r="C17" s="14">
        <v>20</v>
      </c>
      <c r="D17" s="14"/>
      <c r="E17" s="14"/>
      <c r="F17" s="9">
        <v>20</v>
      </c>
    </row>
    <row r="18" spans="1:6" x14ac:dyDescent="0.2">
      <c r="A18" s="8" t="s">
        <v>8349</v>
      </c>
      <c r="B18" s="14"/>
      <c r="C18" s="14"/>
      <c r="D18" s="14"/>
      <c r="E18" s="14">
        <v>140</v>
      </c>
      <c r="F18" s="9">
        <v>140</v>
      </c>
    </row>
    <row r="19" spans="1:6" x14ac:dyDescent="0.2">
      <c r="A19" s="8" t="s">
        <v>8329</v>
      </c>
      <c r="B19" s="14"/>
      <c r="C19" s="14">
        <v>20</v>
      </c>
      <c r="D19" s="14"/>
      <c r="E19" s="14">
        <v>140</v>
      </c>
      <c r="F19" s="9">
        <v>160</v>
      </c>
    </row>
    <row r="20" spans="1:6" x14ac:dyDescent="0.2">
      <c r="A20" s="8" t="s">
        <v>8328</v>
      </c>
      <c r="B20" s="14"/>
      <c r="C20" s="14">
        <v>60</v>
      </c>
      <c r="D20" s="14"/>
      <c r="E20" s="14"/>
      <c r="F20" s="9">
        <v>60</v>
      </c>
    </row>
    <row r="21" spans="1:6" x14ac:dyDescent="0.2">
      <c r="A21" s="8" t="s">
        <v>8356</v>
      </c>
      <c r="B21" s="14"/>
      <c r="C21" s="14">
        <v>11</v>
      </c>
      <c r="D21" s="14"/>
      <c r="E21" s="14">
        <v>9</v>
      </c>
      <c r="F21" s="9">
        <v>20</v>
      </c>
    </row>
    <row r="22" spans="1:6" x14ac:dyDescent="0.2">
      <c r="A22" s="8" t="s">
        <v>8327</v>
      </c>
      <c r="B22" s="14"/>
      <c r="C22" s="14"/>
      <c r="D22" s="14"/>
      <c r="E22" s="14">
        <v>20</v>
      </c>
      <c r="F22" s="9">
        <v>20</v>
      </c>
    </row>
    <row r="23" spans="1:6" x14ac:dyDescent="0.2">
      <c r="A23" s="8" t="s">
        <v>8335</v>
      </c>
      <c r="B23" s="14"/>
      <c r="C23" s="14">
        <v>40</v>
      </c>
      <c r="D23" s="14"/>
      <c r="E23" s="14"/>
      <c r="F23" s="9">
        <v>40</v>
      </c>
    </row>
    <row r="24" spans="1:6" x14ac:dyDescent="0.2">
      <c r="A24" s="8" t="s">
        <v>8359</v>
      </c>
      <c r="B24" s="14">
        <v>20</v>
      </c>
      <c r="C24" s="14">
        <v>60</v>
      </c>
      <c r="D24" s="14"/>
      <c r="E24" s="14">
        <v>60</v>
      </c>
      <c r="F24" s="9">
        <v>140</v>
      </c>
    </row>
    <row r="25" spans="1:6" x14ac:dyDescent="0.2">
      <c r="A25" s="8" t="s">
        <v>8343</v>
      </c>
      <c r="B25" s="14"/>
      <c r="C25" s="14">
        <v>20</v>
      </c>
      <c r="D25" s="14"/>
      <c r="E25" s="14"/>
      <c r="F25" s="9">
        <v>20</v>
      </c>
    </row>
    <row r="26" spans="1:6" x14ac:dyDescent="0.2">
      <c r="A26" s="8" t="s">
        <v>8323</v>
      </c>
      <c r="B26" s="14"/>
      <c r="C26" s="14"/>
      <c r="D26" s="14"/>
      <c r="E26" s="14">
        <v>60</v>
      </c>
      <c r="F26" s="9">
        <v>60</v>
      </c>
    </row>
    <row r="27" spans="1:6" x14ac:dyDescent="0.2">
      <c r="A27" s="8" t="s">
        <v>8350</v>
      </c>
      <c r="B27" s="14"/>
      <c r="C27" s="14">
        <v>20</v>
      </c>
      <c r="D27" s="14"/>
      <c r="E27" s="14"/>
      <c r="F27" s="9">
        <v>20</v>
      </c>
    </row>
    <row r="28" spans="1:6" x14ac:dyDescent="0.2">
      <c r="A28" s="8" t="s">
        <v>8339</v>
      </c>
      <c r="B28" s="14"/>
      <c r="C28" s="14">
        <v>57</v>
      </c>
      <c r="D28" s="14"/>
      <c r="E28" s="14">
        <v>103</v>
      </c>
      <c r="F28" s="9">
        <v>160</v>
      </c>
    </row>
    <row r="29" spans="1:6" x14ac:dyDescent="0.2">
      <c r="A29" s="8" t="s">
        <v>8345</v>
      </c>
      <c r="B29" s="14"/>
      <c r="C29" s="14">
        <v>20</v>
      </c>
      <c r="D29" s="14"/>
      <c r="E29" s="14"/>
      <c r="F29" s="9">
        <v>20</v>
      </c>
    </row>
    <row r="30" spans="1:6" x14ac:dyDescent="0.2">
      <c r="A30" s="8" t="s">
        <v>8318</v>
      </c>
      <c r="B30" s="14"/>
      <c r="C30" s="14">
        <v>353</v>
      </c>
      <c r="D30" s="14">
        <v>19</v>
      </c>
      <c r="E30" s="14">
        <v>694</v>
      </c>
      <c r="F30" s="9">
        <v>1066</v>
      </c>
    </row>
    <row r="31" spans="1:6" x14ac:dyDescent="0.2">
      <c r="A31" s="8" t="s">
        <v>8346</v>
      </c>
      <c r="B31" s="14"/>
      <c r="C31" s="14"/>
      <c r="D31" s="14"/>
      <c r="E31" s="14">
        <v>40</v>
      </c>
      <c r="F31" s="9">
        <v>40</v>
      </c>
    </row>
    <row r="32" spans="1:6" x14ac:dyDescent="0.2">
      <c r="A32" s="8" t="s">
        <v>8342</v>
      </c>
      <c r="B32" s="14"/>
      <c r="C32" s="14"/>
      <c r="D32" s="14"/>
      <c r="E32" s="14">
        <v>20</v>
      </c>
      <c r="F32" s="9">
        <v>20</v>
      </c>
    </row>
    <row r="33" spans="1:6" x14ac:dyDescent="0.2">
      <c r="A33" s="8" t="s">
        <v>8353</v>
      </c>
      <c r="B33" s="14"/>
      <c r="C33" s="14">
        <v>20</v>
      </c>
      <c r="D33" s="14"/>
      <c r="E33" s="14"/>
      <c r="F33" s="9">
        <v>20</v>
      </c>
    </row>
    <row r="34" spans="1:6" x14ac:dyDescent="0.2">
      <c r="A34" s="8" t="s">
        <v>8326</v>
      </c>
      <c r="B34" s="14"/>
      <c r="C34" s="14"/>
      <c r="D34" s="14"/>
      <c r="E34" s="14">
        <v>260</v>
      </c>
      <c r="F34" s="9">
        <v>260</v>
      </c>
    </row>
    <row r="35" spans="1:6" x14ac:dyDescent="0.2">
      <c r="A35" s="8" t="s">
        <v>8313</v>
      </c>
      <c r="B35" s="14">
        <v>40</v>
      </c>
      <c r="C35" s="14"/>
      <c r="D35" s="14"/>
      <c r="E35" s="14"/>
      <c r="F35" s="9">
        <v>40</v>
      </c>
    </row>
    <row r="36" spans="1:6" x14ac:dyDescent="0.2">
      <c r="A36" s="8" t="s">
        <v>8312</v>
      </c>
      <c r="B36" s="14"/>
      <c r="C36" s="14"/>
      <c r="D36" s="14"/>
      <c r="E36" s="14">
        <v>60</v>
      </c>
      <c r="F36" s="9">
        <v>60</v>
      </c>
    </row>
    <row r="37" spans="1:6" x14ac:dyDescent="0.2">
      <c r="A37" s="8" t="s">
        <v>8352</v>
      </c>
      <c r="B37" s="14"/>
      <c r="C37" s="14"/>
      <c r="D37" s="14">
        <v>6</v>
      </c>
      <c r="E37" s="14">
        <v>34</v>
      </c>
      <c r="F37" s="9">
        <v>40</v>
      </c>
    </row>
    <row r="38" spans="1:6" x14ac:dyDescent="0.2">
      <c r="A38" s="8" t="s">
        <v>8355</v>
      </c>
      <c r="B38" s="14">
        <v>18</v>
      </c>
      <c r="C38" s="14">
        <v>2</v>
      </c>
      <c r="D38" s="14"/>
      <c r="E38" s="14">
        <v>40</v>
      </c>
      <c r="F38" s="9">
        <v>60</v>
      </c>
    </row>
    <row r="39" spans="1:6" x14ac:dyDescent="0.2">
      <c r="A39" s="8" t="s">
        <v>8357</v>
      </c>
      <c r="B39" s="14">
        <v>17</v>
      </c>
      <c r="C39" s="14">
        <v>80</v>
      </c>
      <c r="D39" s="14">
        <v>5</v>
      </c>
      <c r="E39" s="14">
        <v>85</v>
      </c>
      <c r="F39" s="9">
        <v>187</v>
      </c>
    </row>
    <row r="40" spans="1:6" x14ac:dyDescent="0.2">
      <c r="A40" s="8" t="s">
        <v>8351</v>
      </c>
      <c r="B40" s="14"/>
      <c r="C40" s="14"/>
      <c r="D40" s="14"/>
      <c r="E40" s="14">
        <v>80</v>
      </c>
      <c r="F40" s="9">
        <v>80</v>
      </c>
    </row>
    <row r="41" spans="1:6" x14ac:dyDescent="0.2">
      <c r="A41" s="8" t="s">
        <v>8311</v>
      </c>
      <c r="B41" s="14"/>
      <c r="C41" s="14"/>
      <c r="D41" s="14"/>
      <c r="E41" s="14">
        <v>60</v>
      </c>
      <c r="F41" s="9">
        <v>60</v>
      </c>
    </row>
    <row r="42" spans="1:6" x14ac:dyDescent="0.2">
      <c r="A42" s="8" t="s">
        <v>8341</v>
      </c>
      <c r="B42" s="14">
        <v>10</v>
      </c>
      <c r="C42" s="14">
        <v>47</v>
      </c>
      <c r="D42" s="14"/>
      <c r="E42" s="14"/>
      <c r="F42" s="9">
        <v>57</v>
      </c>
    </row>
    <row r="43" spans="1:6" x14ac:dyDescent="0.2">
      <c r="A43" s="8" t="s">
        <v>8334</v>
      </c>
      <c r="B43" s="14"/>
      <c r="C43" s="14">
        <v>100</v>
      </c>
      <c r="D43" s="14"/>
      <c r="E43" s="14"/>
      <c r="F43" s="9">
        <v>100</v>
      </c>
    </row>
    <row r="44" spans="1:6" x14ac:dyDescent="0.2">
      <c r="A44" s="8" t="s">
        <v>8321</v>
      </c>
      <c r="B44" s="14">
        <v>60</v>
      </c>
      <c r="C44" s="14">
        <v>120</v>
      </c>
      <c r="D44" s="14"/>
      <c r="E44" s="14">
        <v>20</v>
      </c>
      <c r="F44" s="9">
        <v>200</v>
      </c>
    </row>
    <row r="45" spans="1:6" x14ac:dyDescent="0.2">
      <c r="A45" s="8" t="s">
        <v>8320</v>
      </c>
      <c r="B45" s="14">
        <v>100</v>
      </c>
      <c r="C45" s="14">
        <v>60</v>
      </c>
      <c r="D45" s="14"/>
      <c r="E45" s="14"/>
      <c r="F45" s="9">
        <v>160</v>
      </c>
    </row>
    <row r="46" spans="1:6" x14ac:dyDescent="0.2">
      <c r="A46" s="8" t="s">
        <v>8340</v>
      </c>
      <c r="B46" s="14">
        <v>20</v>
      </c>
      <c r="C46" s="14"/>
      <c r="D46" s="14"/>
      <c r="E46" s="14"/>
      <c r="F46" s="9">
        <v>20</v>
      </c>
    </row>
    <row r="47" spans="1:6" x14ac:dyDescent="0.2">
      <c r="A47" s="8" t="s">
        <v>8362</v>
      </c>
      <c r="B47" s="14">
        <v>349</v>
      </c>
      <c r="C47" s="14">
        <v>1530</v>
      </c>
      <c r="D47" s="14">
        <v>50</v>
      </c>
      <c r="E47" s="14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69AE4-787E-384C-9B09-967AC367824B}">
  <dimension ref="A1:F18"/>
  <sheetViews>
    <sheetView workbookViewId="0">
      <selection activeCell="E13" sqref="E13"/>
    </sheetView>
  </sheetViews>
  <sheetFormatPr baseColWidth="10" defaultRowHeight="15" x14ac:dyDescent="0.2"/>
  <cols>
    <col min="1" max="1" width="24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1" spans="1:6" x14ac:dyDescent="0.2">
      <c r="A1" s="12" t="s">
        <v>8367</v>
      </c>
      <c r="B1" t="s">
        <v>8360</v>
      </c>
    </row>
    <row r="2" spans="1:6" x14ac:dyDescent="0.2">
      <c r="A2" s="12" t="s">
        <v>8383</v>
      </c>
      <c r="B2" t="s">
        <v>8360</v>
      </c>
    </row>
    <row r="4" spans="1:6" x14ac:dyDescent="0.2">
      <c r="A4" s="7" t="s">
        <v>8388</v>
      </c>
      <c r="B4" s="7" t="s">
        <v>8361</v>
      </c>
    </row>
    <row r="5" spans="1:6" x14ac:dyDescent="0.2">
      <c r="A5" s="7" t="s">
        <v>8389</v>
      </c>
      <c r="B5" s="13" t="s">
        <v>8220</v>
      </c>
      <c r="C5" s="13" t="s">
        <v>8221</v>
      </c>
      <c r="D5" s="13" t="s">
        <v>8222</v>
      </c>
      <c r="E5" s="13" t="s">
        <v>8219</v>
      </c>
      <c r="F5" t="s">
        <v>8362</v>
      </c>
    </row>
    <row r="6" spans="1:6" x14ac:dyDescent="0.2">
      <c r="A6" s="11" t="s">
        <v>8377</v>
      </c>
      <c r="B6" s="14">
        <v>34</v>
      </c>
      <c r="C6" s="14">
        <v>149</v>
      </c>
      <c r="D6" s="14">
        <v>2</v>
      </c>
      <c r="E6" s="14">
        <v>182</v>
      </c>
      <c r="F6" s="9">
        <v>367</v>
      </c>
    </row>
    <row r="7" spans="1:6" x14ac:dyDescent="0.2">
      <c r="A7" s="11" t="s">
        <v>8378</v>
      </c>
      <c r="B7" s="14">
        <v>27</v>
      </c>
      <c r="C7" s="14">
        <v>106</v>
      </c>
      <c r="D7" s="14">
        <v>18</v>
      </c>
      <c r="E7" s="14">
        <v>202</v>
      </c>
      <c r="F7" s="9">
        <v>353</v>
      </c>
    </row>
    <row r="8" spans="1:6" x14ac:dyDescent="0.2">
      <c r="A8" s="11" t="s">
        <v>8379</v>
      </c>
      <c r="B8" s="14">
        <v>28</v>
      </c>
      <c r="C8" s="14">
        <v>108</v>
      </c>
      <c r="D8" s="14">
        <v>30</v>
      </c>
      <c r="E8" s="14">
        <v>180</v>
      </c>
      <c r="F8" s="9">
        <v>346</v>
      </c>
    </row>
    <row r="9" spans="1:6" x14ac:dyDescent="0.2">
      <c r="A9" s="11" t="s">
        <v>8380</v>
      </c>
      <c r="B9" s="14">
        <v>27</v>
      </c>
      <c r="C9" s="14">
        <v>102</v>
      </c>
      <c r="D9" s="14"/>
      <c r="E9" s="14">
        <v>192</v>
      </c>
      <c r="F9" s="9">
        <v>321</v>
      </c>
    </row>
    <row r="10" spans="1:6" x14ac:dyDescent="0.2">
      <c r="A10" s="11" t="s">
        <v>8371</v>
      </c>
      <c r="B10" s="14">
        <v>26</v>
      </c>
      <c r="C10" s="14">
        <v>126</v>
      </c>
      <c r="D10" s="14"/>
      <c r="E10" s="14">
        <v>234</v>
      </c>
      <c r="F10" s="9">
        <v>386</v>
      </c>
    </row>
    <row r="11" spans="1:6" x14ac:dyDescent="0.2">
      <c r="A11" s="11" t="s">
        <v>8381</v>
      </c>
      <c r="B11" s="14">
        <v>27</v>
      </c>
      <c r="C11" s="14">
        <v>147</v>
      </c>
      <c r="D11" s="14"/>
      <c r="E11" s="14">
        <v>211</v>
      </c>
      <c r="F11" s="9">
        <v>385</v>
      </c>
    </row>
    <row r="12" spans="1:6" x14ac:dyDescent="0.2">
      <c r="A12" s="11" t="s">
        <v>8372</v>
      </c>
      <c r="B12" s="14">
        <v>43</v>
      </c>
      <c r="C12" s="14">
        <v>150</v>
      </c>
      <c r="D12" s="14"/>
      <c r="E12" s="14">
        <v>194</v>
      </c>
      <c r="F12" s="9">
        <v>387</v>
      </c>
    </row>
    <row r="13" spans="1:6" x14ac:dyDescent="0.2">
      <c r="A13" s="11" t="s">
        <v>8373</v>
      </c>
      <c r="B13" s="14">
        <v>33</v>
      </c>
      <c r="C13" s="14">
        <v>134</v>
      </c>
      <c r="D13" s="14"/>
      <c r="E13" s="14">
        <v>166</v>
      </c>
      <c r="F13" s="9">
        <v>333</v>
      </c>
    </row>
    <row r="14" spans="1:6" x14ac:dyDescent="0.2">
      <c r="A14" s="11" t="s">
        <v>8374</v>
      </c>
      <c r="B14" s="14">
        <v>24</v>
      </c>
      <c r="C14" s="14">
        <v>127</v>
      </c>
      <c r="D14" s="14"/>
      <c r="E14" s="14">
        <v>147</v>
      </c>
      <c r="F14" s="9">
        <v>298</v>
      </c>
    </row>
    <row r="15" spans="1:6" x14ac:dyDescent="0.2">
      <c r="A15" s="11" t="s">
        <v>8375</v>
      </c>
      <c r="B15" s="14">
        <v>20</v>
      </c>
      <c r="C15" s="14">
        <v>149</v>
      </c>
      <c r="D15" s="14"/>
      <c r="E15" s="14">
        <v>183</v>
      </c>
      <c r="F15" s="9">
        <v>352</v>
      </c>
    </row>
    <row r="16" spans="1:6" x14ac:dyDescent="0.2">
      <c r="A16" s="11" t="s">
        <v>8376</v>
      </c>
      <c r="B16" s="14">
        <v>37</v>
      </c>
      <c r="C16" s="14">
        <v>114</v>
      </c>
      <c r="D16" s="14"/>
      <c r="E16" s="14">
        <v>183</v>
      </c>
      <c r="F16" s="9">
        <v>334</v>
      </c>
    </row>
    <row r="17" spans="1:6" x14ac:dyDescent="0.2">
      <c r="A17" s="11" t="s">
        <v>8382</v>
      </c>
      <c r="B17" s="14">
        <v>23</v>
      </c>
      <c r="C17" s="14">
        <v>118</v>
      </c>
      <c r="D17" s="14"/>
      <c r="E17" s="14">
        <v>111</v>
      </c>
      <c r="F17" s="9">
        <v>252</v>
      </c>
    </row>
    <row r="18" spans="1:6" x14ac:dyDescent="0.2">
      <c r="A18" s="11" t="s">
        <v>8362</v>
      </c>
      <c r="B18" s="14">
        <v>349</v>
      </c>
      <c r="C18" s="14">
        <v>1530</v>
      </c>
      <c r="D18" s="14">
        <v>50</v>
      </c>
      <c r="E18" s="14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CC0C-4C63-F940-B139-A28801A04798}">
  <dimension ref="B2:I14"/>
  <sheetViews>
    <sheetView workbookViewId="0">
      <selection activeCell="N39" sqref="N39"/>
    </sheetView>
  </sheetViews>
  <sheetFormatPr baseColWidth="10" defaultRowHeight="15" x14ac:dyDescent="0.2"/>
  <cols>
    <col min="2" max="2" width="17.6640625" bestFit="1" customWidth="1"/>
    <col min="3" max="3" width="16.5" customWidth="1"/>
    <col min="4" max="4" width="13.6640625" customWidth="1"/>
    <col min="5" max="5" width="15.83203125" customWidth="1"/>
    <col min="6" max="6" width="14" customWidth="1"/>
    <col min="7" max="7" width="19" customWidth="1"/>
    <col min="8" max="8" width="16.1640625" customWidth="1"/>
    <col min="9" max="9" width="18.83203125" customWidth="1"/>
  </cols>
  <sheetData>
    <row r="2" spans="2:9" x14ac:dyDescent="0.2">
      <c r="B2" s="1" t="s">
        <v>8390</v>
      </c>
      <c r="C2" s="1" t="s">
        <v>8391</v>
      </c>
      <c r="D2" s="1" t="s">
        <v>8392</v>
      </c>
      <c r="E2" s="1" t="s">
        <v>8393</v>
      </c>
      <c r="F2" s="1" t="s">
        <v>8394</v>
      </c>
      <c r="G2" s="1" t="s">
        <v>8395</v>
      </c>
      <c r="H2" s="1" t="s">
        <v>8396</v>
      </c>
      <c r="I2" s="1" t="s">
        <v>8397</v>
      </c>
    </row>
    <row r="3" spans="2:9" x14ac:dyDescent="0.2">
      <c r="B3" t="s">
        <v>8408</v>
      </c>
      <c r="C3" s="13">
        <f>COUNTIFS('Source Data'!$D$2:$D$4115,"&lt;1000",'Source Data'!$F$2:$F$4115,"successful")</f>
        <v>322</v>
      </c>
      <c r="D3" s="13">
        <f>COUNTIFS('Source Data'!$D$2:$D$4115,"&lt;1000",'Source Data'!$F$2:$F$4115,"failed")</f>
        <v>113</v>
      </c>
      <c r="E3" s="13">
        <f>COUNTIFS('Source Data'!$D$2:$D$4115,"&lt;1000",'Source Data'!$F$2:$F$4115,"canceled")</f>
        <v>18</v>
      </c>
      <c r="F3" s="13">
        <f>SUM(C3:E3)</f>
        <v>453</v>
      </c>
      <c r="G3" s="15">
        <f>(C3/F3)*100</f>
        <v>71.081677704194263</v>
      </c>
      <c r="H3" s="15">
        <f>(D3/F3)*100</f>
        <v>24.944812362030905</v>
      </c>
      <c r="I3" s="15">
        <f>(E3/F3)*100</f>
        <v>3.9735099337748347</v>
      </c>
    </row>
    <row r="4" spans="2:9" x14ac:dyDescent="0.2">
      <c r="B4" t="s">
        <v>8398</v>
      </c>
      <c r="C4" s="13">
        <f>COUNTIFS('Source Data'!$D$2:$D$4115,"&gt;=1000",'Source Data'!$D$2:$D$4115,"&lt;=4999",'Source Data'!$F$2:$F$4115,"successful")</f>
        <v>932</v>
      </c>
      <c r="D4" s="13">
        <f>COUNTIFS('Source Data'!$D$2:$D$4115,"&gt;=1000",'Source Data'!$D$2:$D$4115,"&lt;=4999",'Source Data'!$F$2:$F$4115,"failed")</f>
        <v>420</v>
      </c>
      <c r="E4" s="13">
        <f>COUNTIFS('Source Data'!$D$2:$D$4115,"&gt;=1000",'Source Data'!$D$2:$D$4115,"&lt;=4999",'Source Data'!$F$2:$F$4115,"canceled")</f>
        <v>60</v>
      </c>
      <c r="F4" s="13">
        <f t="shared" ref="F4:F14" si="0">SUM(C4:E4)</f>
        <v>1412</v>
      </c>
      <c r="G4" s="15">
        <f t="shared" ref="G4:G14" si="1">(C4/F4)*100</f>
        <v>66.005665722379604</v>
      </c>
      <c r="H4" s="15">
        <f t="shared" ref="H4:H14" si="2">(D4/F4)*100</f>
        <v>29.745042492917843</v>
      </c>
      <c r="I4" s="15">
        <f t="shared" ref="I4:I14" si="3">(E4/F4)*100</f>
        <v>4.2492917847025495</v>
      </c>
    </row>
    <row r="5" spans="2:9" x14ac:dyDescent="0.2">
      <c r="B5" t="s">
        <v>8399</v>
      </c>
      <c r="C5" s="13">
        <f>COUNTIFS('Source Data'!$D$2:$D$4115,"&gt;=5000",'Source Data'!$D$2:$D$4115,"&lt;=9999",'Source Data'!$F$2:$F$4115,"successful")</f>
        <v>381</v>
      </c>
      <c r="D5" s="13">
        <f>COUNTIFS('Source Data'!$D$2:$D$4115,"&gt;=5000",'Source Data'!$D$2:$D$4115,"&lt;=9999",'Source Data'!$F$2:$F$4115,"failed")</f>
        <v>283</v>
      </c>
      <c r="E5" s="13">
        <f>COUNTIFS('Source Data'!$D$2:$D$4115,"&gt;=5000",'Source Data'!$D$2:$D$4115,"&lt;=9999",'Source Data'!$F$2:$F$4115,"canceled")</f>
        <v>52</v>
      </c>
      <c r="F5" s="13">
        <f t="shared" si="0"/>
        <v>716</v>
      </c>
      <c r="G5" s="15">
        <f t="shared" si="1"/>
        <v>53.212290502793294</v>
      </c>
      <c r="H5" s="15">
        <f t="shared" si="2"/>
        <v>39.52513966480447</v>
      </c>
      <c r="I5" s="15">
        <f t="shared" si="3"/>
        <v>7.2625698324022352</v>
      </c>
    </row>
    <row r="6" spans="2:9" x14ac:dyDescent="0.2">
      <c r="B6" t="s">
        <v>8400</v>
      </c>
      <c r="C6" s="13">
        <f>COUNTIFS('Source Data'!$D$2:$D$4115,"&gt;=10000",'Source Data'!$D$2:$D$4115,"&lt;=14999",'Source Data'!$F$2:$F$4115,"successful")</f>
        <v>168</v>
      </c>
      <c r="D6" s="13">
        <f>COUNTIFS('Source Data'!$D$2:$D$4115,"&gt;=10000",'Source Data'!$D$2:$D$4115,"&lt;=14999",'Source Data'!$F$2:$F$4115,"failed")</f>
        <v>144</v>
      </c>
      <c r="E6" s="13">
        <f>COUNTIFS('Source Data'!$D$2:$D$4115,"&gt;=10000",'Source Data'!$D$2:$D$4115,"&lt;=14999",'Source Data'!$F$2:$F$4115,"canceled")</f>
        <v>40</v>
      </c>
      <c r="F6" s="13">
        <f t="shared" si="0"/>
        <v>352</v>
      </c>
      <c r="G6" s="15">
        <f t="shared" si="1"/>
        <v>47.727272727272727</v>
      </c>
      <c r="H6" s="15">
        <f t="shared" si="2"/>
        <v>40.909090909090914</v>
      </c>
      <c r="I6" s="15">
        <f t="shared" si="3"/>
        <v>11.363636363636363</v>
      </c>
    </row>
    <row r="7" spans="2:9" x14ac:dyDescent="0.2">
      <c r="B7" t="s">
        <v>8401</v>
      </c>
      <c r="C7" s="13">
        <f>COUNTIFS('Source Data'!$D$2:$D$4115,"&gt;=15000",'Source Data'!$D$2:$D$4115,"&lt;=19999",'Source Data'!$F$2:$F$4115,"successful")</f>
        <v>94</v>
      </c>
      <c r="D7" s="13">
        <f>COUNTIFS('Source Data'!$D$2:$D$4115,"&gt;=15000",'Source Data'!$D$2:$D$4115,"&lt;=19999",'Source Data'!$F$2:$F$4115,"failed")</f>
        <v>90</v>
      </c>
      <c r="E7" s="13">
        <f>COUNTIFS('Source Data'!$D$2:$D$4115,"&gt;=15000",'Source Data'!$D$2:$D$4115,"&lt;=19999",'Source Data'!$F$2:$F$4115,"canceled")</f>
        <v>17</v>
      </c>
      <c r="F7" s="13">
        <f t="shared" si="0"/>
        <v>201</v>
      </c>
      <c r="G7" s="15">
        <f t="shared" si="1"/>
        <v>46.766169154228855</v>
      </c>
      <c r="H7" s="15">
        <f t="shared" si="2"/>
        <v>44.776119402985074</v>
      </c>
      <c r="I7" s="15">
        <f t="shared" si="3"/>
        <v>8.4577114427860707</v>
      </c>
    </row>
    <row r="8" spans="2:9" x14ac:dyDescent="0.2">
      <c r="B8" t="s">
        <v>8402</v>
      </c>
      <c r="C8" s="13">
        <f>COUNTIFS('Source Data'!$D$2:$D$4115,"&gt;=20000",'Source Data'!$D$2:$D$4115,"&lt;=24999",'Source Data'!$F$2:$F$4115,"successful")</f>
        <v>62</v>
      </c>
      <c r="D8" s="13">
        <f>COUNTIFS('Source Data'!$D$2:$D$4115,"&gt;=20000",'Source Data'!$D$2:$D$4115,"&lt;=24999",'Source Data'!$F$2:$F$4115,"failed")</f>
        <v>72</v>
      </c>
      <c r="E8" s="13">
        <f>COUNTIFS('Source Data'!$D$2:$D$4115,"&gt;=20000",'Source Data'!$D$2:$D$4115,"&lt;=24999",'Source Data'!$F$2:$F$4115,"canceled")</f>
        <v>14</v>
      </c>
      <c r="F8" s="13">
        <f t="shared" si="0"/>
        <v>148</v>
      </c>
      <c r="G8" s="15">
        <f t="shared" si="1"/>
        <v>41.891891891891895</v>
      </c>
      <c r="H8" s="15">
        <f t="shared" si="2"/>
        <v>48.648648648648653</v>
      </c>
      <c r="I8" s="15">
        <f t="shared" si="3"/>
        <v>9.4594594594594597</v>
      </c>
    </row>
    <row r="9" spans="2:9" x14ac:dyDescent="0.2">
      <c r="B9" t="s">
        <v>8403</v>
      </c>
      <c r="C9" s="13">
        <f>COUNTIFS('Source Data'!$D$2:$D$4115,"&gt;=25000",'Source Data'!$D$2:$D$4115,"&lt;=29999",'Source Data'!$F$2:$F$4115,"successful")</f>
        <v>55</v>
      </c>
      <c r="D9" s="13">
        <f>COUNTIFS('Source Data'!$D$2:$D$4115,"&gt;=25000",'Source Data'!$D$2:$D$4115,"&lt;=29999",'Source Data'!$F$2:$F$4115,"failed")</f>
        <v>64</v>
      </c>
      <c r="E9" s="13">
        <f>COUNTIFS('Source Data'!$D$2:$D$4115,"&gt;=25000",'Source Data'!$D$2:$D$4115,"&lt;=29999",'Source Data'!$F$2:$F$4115,"canceled")</f>
        <v>18</v>
      </c>
      <c r="F9" s="13">
        <f t="shared" si="0"/>
        <v>137</v>
      </c>
      <c r="G9" s="15">
        <f t="shared" si="1"/>
        <v>40.145985401459853</v>
      </c>
      <c r="H9" s="15">
        <f t="shared" si="2"/>
        <v>46.715328467153284</v>
      </c>
      <c r="I9" s="15">
        <f t="shared" si="3"/>
        <v>13.138686131386862</v>
      </c>
    </row>
    <row r="10" spans="2:9" x14ac:dyDescent="0.2">
      <c r="B10" t="s">
        <v>8404</v>
      </c>
      <c r="C10" s="13">
        <f>COUNTIFS('Source Data'!$D$2:$D$4115,"&gt;=30000",'Source Data'!$D$2:$D$4115,"&lt;=34999",'Source Data'!$F$2:$F$4115,"successful")</f>
        <v>32</v>
      </c>
      <c r="D10" s="13">
        <f>COUNTIFS('Source Data'!$D$2:$D$4115,"&gt;=30000",'Source Data'!$D$2:$D$4115,"&lt;=34999",'Source Data'!$F$2:$F$4115,"failed")</f>
        <v>37</v>
      </c>
      <c r="E10" s="13">
        <f>COUNTIFS('Source Data'!$D$2:$D$4115,"&gt;=30000",'Source Data'!$D$2:$D$4115,"&lt;=34999",'Source Data'!$F$2:$F$4115,"canceled")</f>
        <v>13</v>
      </c>
      <c r="F10" s="13">
        <f t="shared" si="0"/>
        <v>82</v>
      </c>
      <c r="G10" s="15">
        <f t="shared" si="1"/>
        <v>39.024390243902438</v>
      </c>
      <c r="H10" s="15">
        <f t="shared" si="2"/>
        <v>45.121951219512198</v>
      </c>
      <c r="I10" s="15">
        <f t="shared" si="3"/>
        <v>15.853658536585366</v>
      </c>
    </row>
    <row r="11" spans="2:9" x14ac:dyDescent="0.2">
      <c r="B11" t="s">
        <v>8405</v>
      </c>
      <c r="C11" s="13">
        <f>COUNTIFS('Source Data'!$D$2:$D$4115,"&gt;=35000",'Source Data'!$D$2:$D$4115,"&lt;=39999",'Source Data'!$F$2:$F$4115,"successful")</f>
        <v>26</v>
      </c>
      <c r="D11" s="13">
        <f>COUNTIFS('Source Data'!$D$2:$D$4115,"&gt;=35000",'Source Data'!$D$2:$D$4115,"&lt;=39999",'Source Data'!$F$2:$F$4115,"failed")</f>
        <v>22</v>
      </c>
      <c r="E11" s="13">
        <f>COUNTIFS('Source Data'!$D$2:$D$4115,"&gt;=35000",'Source Data'!$D$2:$D$4115,"&lt;=39999",'Source Data'!$F$2:$F$4115,"canceled")</f>
        <v>7</v>
      </c>
      <c r="F11" s="13">
        <f t="shared" si="0"/>
        <v>55</v>
      </c>
      <c r="G11" s="15">
        <f t="shared" si="1"/>
        <v>47.272727272727273</v>
      </c>
      <c r="H11" s="15">
        <f t="shared" si="2"/>
        <v>40</v>
      </c>
      <c r="I11" s="15">
        <f t="shared" si="3"/>
        <v>12.727272727272727</v>
      </c>
    </row>
    <row r="12" spans="2:9" x14ac:dyDescent="0.2">
      <c r="B12" t="s">
        <v>8406</v>
      </c>
      <c r="C12" s="13">
        <f>COUNTIFS('Source Data'!$D$2:$D$4115,"&gt;=40000",'Source Data'!$D$2:$D$4115,"&lt;=44999",'Source Data'!$F$2:$F$4115,"successful")</f>
        <v>21</v>
      </c>
      <c r="D12" s="13">
        <f>COUNTIFS('Source Data'!$D$2:$D$4115,"&gt;=40000",'Source Data'!$D$2:$D$4115,"&lt;=44999",'Source Data'!$F$2:$F$4115,"failed")</f>
        <v>16</v>
      </c>
      <c r="E12" s="13">
        <f>COUNTIFS('Source Data'!$D$2:$D$4115,"&gt;=40000",'Source Data'!$D$2:$D$4115,"&lt;=44999",'Source Data'!$F$2:$F$4115,"failed")</f>
        <v>16</v>
      </c>
      <c r="F12" s="13">
        <f t="shared" si="0"/>
        <v>53</v>
      </c>
      <c r="G12" s="15">
        <f t="shared" si="1"/>
        <v>39.622641509433961</v>
      </c>
      <c r="H12" s="15">
        <f t="shared" si="2"/>
        <v>30.188679245283019</v>
      </c>
      <c r="I12" s="15">
        <f t="shared" si="3"/>
        <v>30.188679245283019</v>
      </c>
    </row>
    <row r="13" spans="2:9" x14ac:dyDescent="0.2">
      <c r="B13" t="s">
        <v>8407</v>
      </c>
      <c r="C13" s="13">
        <f>COUNTIFS('Source Data'!$D$2:$D$4115,"&gt;=45000",'Source Data'!$D$2:$D$4115,"&lt;=49999",'Source Data'!$F$2:$F$4115,"successful")</f>
        <v>6</v>
      </c>
      <c r="D13" s="13">
        <f>COUNTIFS('Source Data'!$D$2:$D$4115,"&gt;=45000",'Source Data'!$D$2:$D$4115,"&lt;=49999",'Source Data'!$F$2:$F$4115,"failed")</f>
        <v>11</v>
      </c>
      <c r="E13" s="13">
        <f>COUNTIFS('Source Data'!$D$2:$D$4115,"&gt;=45000",'Source Data'!$D$2:$D$4115,"&lt;=49999",'Source Data'!$F$2:$F$4115,"canceled")</f>
        <v>4</v>
      </c>
      <c r="F13" s="13">
        <f t="shared" si="0"/>
        <v>21</v>
      </c>
      <c r="G13" s="15">
        <f t="shared" si="1"/>
        <v>28.571428571428569</v>
      </c>
      <c r="H13" s="15">
        <f t="shared" si="2"/>
        <v>52.380952380952387</v>
      </c>
      <c r="I13" s="15">
        <f t="shared" si="3"/>
        <v>19.047619047619047</v>
      </c>
    </row>
    <row r="14" spans="2:9" x14ac:dyDescent="0.2">
      <c r="B14" t="s">
        <v>8409</v>
      </c>
      <c r="C14" s="13">
        <f>COUNTIFS('Source Data'!$D$2:$D$4115,"&gt;=50000",'Source Data'!$F$2:$F$4115,"successful")</f>
        <v>86</v>
      </c>
      <c r="D14" s="13">
        <f>COUNTIFS('Source Data'!$D$2:$D$4115,"&gt;=50000",'Source Data'!$F$2:$F$4115,"failed")</f>
        <v>258</v>
      </c>
      <c r="E14" s="13">
        <f>COUNTIFS('Source Data'!$D$2:$D$4115,"&gt;=50000",'Source Data'!$F$2:$F$4115,"canceled")</f>
        <v>100</v>
      </c>
      <c r="F14" s="13">
        <f t="shared" si="0"/>
        <v>444</v>
      </c>
      <c r="G14" s="15">
        <f t="shared" si="1"/>
        <v>19.36936936936937</v>
      </c>
      <c r="H14" s="15">
        <f t="shared" si="2"/>
        <v>58.108108108108105</v>
      </c>
      <c r="I14" s="15">
        <f t="shared" si="3"/>
        <v>22.522522522522522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1AA85-15EA-3A45-AE51-D1B3B300D43E}">
  <dimension ref="C1:N4116"/>
  <sheetViews>
    <sheetView workbookViewId="0">
      <selection activeCell="L19" sqref="L19"/>
    </sheetView>
  </sheetViews>
  <sheetFormatPr baseColWidth="10" defaultRowHeight="15" x14ac:dyDescent="0.2"/>
  <cols>
    <col min="1" max="1" width="5.6640625" customWidth="1"/>
    <col min="2" max="2" width="6.1640625" customWidth="1"/>
    <col min="3" max="3" width="23.1640625" bestFit="1" customWidth="1"/>
    <col min="4" max="4" width="25.5" bestFit="1" customWidth="1"/>
    <col min="5" max="5" width="1.83203125" customWidth="1"/>
    <col min="6" max="6" width="25.83203125" bestFit="1" customWidth="1"/>
    <col min="7" max="7" width="21.1640625" bestFit="1" customWidth="1"/>
    <col min="8" max="8" width="1.83203125" customWidth="1"/>
    <col min="9" max="9" width="29.83203125" bestFit="1" customWidth="1"/>
    <col min="10" max="10" width="27.6640625" bestFit="1" customWidth="1"/>
    <col min="11" max="11" width="15.1640625" customWidth="1"/>
    <col min="12" max="12" width="23.83203125" customWidth="1"/>
    <col min="13" max="13" width="16.6640625" customWidth="1"/>
    <col min="14" max="14" width="18.83203125" customWidth="1"/>
  </cols>
  <sheetData>
    <row r="1" spans="3:14" x14ac:dyDescent="0.2">
      <c r="C1" t="s">
        <v>8411</v>
      </c>
      <c r="D1" t="s">
        <v>8418</v>
      </c>
      <c r="F1" t="s">
        <v>8412</v>
      </c>
      <c r="G1" t="s">
        <v>8413</v>
      </c>
      <c r="I1" t="s">
        <v>8415</v>
      </c>
      <c r="J1" t="s">
        <v>8419</v>
      </c>
    </row>
    <row r="2" spans="3:14" x14ac:dyDescent="0.2">
      <c r="C2">
        <f>IF('Source Data'!F2="successful",'Source Data'!L2,0)</f>
        <v>182</v>
      </c>
      <c r="D2">
        <f>COUNTIF(C2:C4115,"&gt;0")</f>
        <v>2185</v>
      </c>
      <c r="F2">
        <f>IF('Source Data'!F2="canceled",'Source Data'!L2,0)</f>
        <v>0</v>
      </c>
      <c r="G2">
        <f>IF('Source Data'!F2="failed",'Source Data'!L2,0)</f>
        <v>0</v>
      </c>
      <c r="I2">
        <f>F2+G2</f>
        <v>0</v>
      </c>
      <c r="J2">
        <f>COUNTIF(I2:I4115,"&gt;0")</f>
        <v>1475</v>
      </c>
    </row>
    <row r="3" spans="3:14" x14ac:dyDescent="0.2">
      <c r="C3">
        <f>IF('Source Data'!F3="successful",'Source Data'!L3,0)</f>
        <v>79</v>
      </c>
      <c r="F3">
        <f>IF('Source Data'!F3="canceled",'Source Data'!L3,0)</f>
        <v>0</v>
      </c>
      <c r="G3">
        <f>IF('Source Data'!F3="failed",'Source Data'!L3,0)</f>
        <v>0</v>
      </c>
      <c r="I3">
        <f t="shared" ref="I3:I66" si="0">F3+G3</f>
        <v>0</v>
      </c>
    </row>
    <row r="4" spans="3:14" x14ac:dyDescent="0.2">
      <c r="C4">
        <f>IF('Source Data'!F4="successful",'Source Data'!L4,0)</f>
        <v>35</v>
      </c>
      <c r="F4">
        <f>IF('Source Data'!F4="canceled",'Source Data'!L4,0)</f>
        <v>0</v>
      </c>
      <c r="G4">
        <f>IF('Source Data'!F4="failed",'Source Data'!L4,0)</f>
        <v>0</v>
      </c>
      <c r="I4">
        <f t="shared" si="0"/>
        <v>0</v>
      </c>
      <c r="L4" s="23" t="s">
        <v>8428</v>
      </c>
      <c r="M4" s="23"/>
      <c r="N4" s="23"/>
    </row>
    <row r="5" spans="3:14" ht="16" customHeight="1" x14ac:dyDescent="0.2">
      <c r="C5">
        <f>IF('Source Data'!F5="successful",'Source Data'!L5,0)</f>
        <v>150</v>
      </c>
      <c r="F5">
        <f>IF('Source Data'!F5="canceled",'Source Data'!L5,0)</f>
        <v>0</v>
      </c>
      <c r="G5">
        <f>IF('Source Data'!F5="failed",'Source Data'!L5,0)</f>
        <v>0</v>
      </c>
      <c r="I5">
        <f t="shared" si="0"/>
        <v>0</v>
      </c>
      <c r="L5" s="23"/>
      <c r="M5" s="23"/>
      <c r="N5" s="23"/>
    </row>
    <row r="6" spans="3:14" x14ac:dyDescent="0.2">
      <c r="C6">
        <f>IF('Source Data'!F6="successful",'Source Data'!L6,0)</f>
        <v>284</v>
      </c>
      <c r="F6">
        <f>IF('Source Data'!F6="canceled",'Source Data'!L6,0)</f>
        <v>0</v>
      </c>
      <c r="G6">
        <f>IF('Source Data'!F6="failed",'Source Data'!L6,0)</f>
        <v>0</v>
      </c>
      <c r="I6">
        <f t="shared" si="0"/>
        <v>0</v>
      </c>
      <c r="M6" s="17" t="s">
        <v>8414</v>
      </c>
      <c r="N6" s="17" t="s">
        <v>8417</v>
      </c>
    </row>
    <row r="7" spans="3:14" x14ac:dyDescent="0.2">
      <c r="C7">
        <f>IF('Source Data'!F7="successful",'Source Data'!L7,0)</f>
        <v>47</v>
      </c>
      <c r="F7">
        <f>IF('Source Data'!F7="canceled",'Source Data'!L7,0)</f>
        <v>0</v>
      </c>
      <c r="G7">
        <f>IF('Source Data'!F7="failed",'Source Data'!L7,0)</f>
        <v>0</v>
      </c>
      <c r="I7">
        <f t="shared" si="0"/>
        <v>0</v>
      </c>
      <c r="L7" s="20" t="s">
        <v>8416</v>
      </c>
      <c r="M7" s="18">
        <f>SUM(C2:C4115)</f>
        <v>424819</v>
      </c>
      <c r="N7" s="19">
        <f>SUM(I2:I4115)</f>
        <v>36626</v>
      </c>
    </row>
    <row r="8" spans="3:14" x14ac:dyDescent="0.2">
      <c r="C8">
        <f>IF('Source Data'!F8="successful",'Source Data'!L8,0)</f>
        <v>58</v>
      </c>
      <c r="F8">
        <f>IF('Source Data'!F8="canceled",'Source Data'!L8,0)</f>
        <v>0</v>
      </c>
      <c r="G8">
        <f>IF('Source Data'!F8="failed",'Source Data'!L8,0)</f>
        <v>0</v>
      </c>
      <c r="I8">
        <f t="shared" si="0"/>
        <v>0</v>
      </c>
      <c r="L8" s="20" t="s">
        <v>8420</v>
      </c>
      <c r="M8" s="18">
        <f>D2</f>
        <v>2185</v>
      </c>
      <c r="N8" s="19">
        <f>J2</f>
        <v>1475</v>
      </c>
    </row>
    <row r="9" spans="3:14" x14ac:dyDescent="0.2">
      <c r="C9">
        <f>IF('Source Data'!F9="successful",'Source Data'!L9,0)</f>
        <v>57</v>
      </c>
      <c r="F9">
        <f>IF('Source Data'!F9="canceled",'Source Data'!L9,0)</f>
        <v>0</v>
      </c>
      <c r="G9">
        <f>IF('Source Data'!F9="failed",'Source Data'!L9,0)</f>
        <v>0</v>
      </c>
      <c r="I9">
        <f t="shared" si="0"/>
        <v>0</v>
      </c>
      <c r="L9" s="20" t="s">
        <v>8421</v>
      </c>
      <c r="M9" s="18">
        <f>AVERAGEIF(C2:C4115, "&lt;&gt;0")</f>
        <v>194.42517162471395</v>
      </c>
      <c r="N9" s="18">
        <f>AVERAGEIF(I2:I4115, "&lt;&gt;0")</f>
        <v>24.831186440677968</v>
      </c>
    </row>
    <row r="10" spans="3:14" x14ac:dyDescent="0.2">
      <c r="C10">
        <f>IF('Source Data'!F10="successful",'Source Data'!L10,0)</f>
        <v>12</v>
      </c>
      <c r="F10">
        <f>IF('Source Data'!F10="canceled",'Source Data'!L10,0)</f>
        <v>0</v>
      </c>
      <c r="G10">
        <f>IF('Source Data'!F10="failed",'Source Data'!L10,0)</f>
        <v>0</v>
      </c>
      <c r="I10">
        <f t="shared" si="0"/>
        <v>0</v>
      </c>
      <c r="L10" s="20" t="s">
        <v>8422</v>
      </c>
      <c r="M10" s="18" cm="1">
        <f t="array" ref="M10">MEDIAN(IF(C2:C4115&lt;&gt;0,C2:C4115))</f>
        <v>62</v>
      </c>
      <c r="N10" s="18" cm="1">
        <f t="array" ref="N10">MEDIAN(IF(I2:I4115&lt;&gt;0,I2:I4115))</f>
        <v>6</v>
      </c>
    </row>
    <row r="11" spans="3:14" x14ac:dyDescent="0.2">
      <c r="C11">
        <f>IF('Source Data'!F11="successful",'Source Data'!L11,0)</f>
        <v>20</v>
      </c>
      <c r="F11">
        <f>IF('Source Data'!F11="canceled",'Source Data'!L11,0)</f>
        <v>0</v>
      </c>
      <c r="G11">
        <f>IF('Source Data'!F11="failed",'Source Data'!L11,0)</f>
        <v>0</v>
      </c>
      <c r="I11">
        <f t="shared" si="0"/>
        <v>0</v>
      </c>
      <c r="L11" s="20" t="s">
        <v>8424</v>
      </c>
      <c r="M11" s="18">
        <f>SMALL(C2:C4115,COUNTIF(C2:C4115,0)+1)</f>
        <v>1</v>
      </c>
      <c r="N11" s="18">
        <v>0</v>
      </c>
    </row>
    <row r="12" spans="3:14" x14ac:dyDescent="0.2">
      <c r="C12">
        <f>IF('Source Data'!F12="successful",'Source Data'!L12,0)</f>
        <v>19</v>
      </c>
      <c r="F12">
        <f>IF('Source Data'!F12="canceled",'Source Data'!L12,0)</f>
        <v>0</v>
      </c>
      <c r="G12">
        <f>IF('Source Data'!F12="failed",'Source Data'!L12,0)</f>
        <v>0</v>
      </c>
      <c r="I12">
        <f t="shared" si="0"/>
        <v>0</v>
      </c>
      <c r="L12" s="20" t="s">
        <v>8425</v>
      </c>
      <c r="M12" s="18">
        <f>MAX(C2:C4115)</f>
        <v>26457</v>
      </c>
      <c r="N12" s="18">
        <f>MAX(I2:I4115)</f>
        <v>1501</v>
      </c>
    </row>
    <row r="13" spans="3:14" x14ac:dyDescent="0.2">
      <c r="C13">
        <f>IF('Source Data'!F13="successful",'Source Data'!L13,0)</f>
        <v>75</v>
      </c>
      <c r="F13">
        <f>IF('Source Data'!F13="canceled",'Source Data'!L13,0)</f>
        <v>0</v>
      </c>
      <c r="G13">
        <f>IF('Source Data'!F13="failed",'Source Data'!L13,0)</f>
        <v>0</v>
      </c>
      <c r="I13">
        <f t="shared" si="0"/>
        <v>0</v>
      </c>
      <c r="L13" s="20" t="s">
        <v>8426</v>
      </c>
      <c r="M13" s="18" cm="1">
        <f t="array" ref="M13">_xlfn.VAR.P((IF(C2:C4115&gt;0,C2:C4115)))</f>
        <v>712840.9867348104</v>
      </c>
      <c r="N13" s="18" cm="1">
        <f t="array" ref="N13">_xlfn.VAR.P((IF(I2:I4115&gt;0,I2:I4115)))</f>
        <v>6547.3362477449009</v>
      </c>
    </row>
    <row r="14" spans="3:14" x14ac:dyDescent="0.2">
      <c r="C14">
        <f>IF('Source Data'!F14="successful",'Source Data'!L14,0)</f>
        <v>827</v>
      </c>
      <c r="F14">
        <f>IF('Source Data'!F14="canceled",'Source Data'!L14,0)</f>
        <v>0</v>
      </c>
      <c r="G14">
        <f>IF('Source Data'!F14="failed",'Source Data'!L14,0)</f>
        <v>0</v>
      </c>
      <c r="I14">
        <f t="shared" si="0"/>
        <v>0</v>
      </c>
      <c r="L14" s="20" t="s">
        <v>8427</v>
      </c>
      <c r="M14" s="18" cm="1">
        <f t="array" ref="M14">_xlfn.STDEV.P((IF(C2:C4115&gt;0,C2:C4115)))</f>
        <v>844.29910975602149</v>
      </c>
      <c r="N14" s="18" cm="1">
        <f t="array" ref="N14">_xlfn.STDEV.P((IF(I2:I4115&gt;0,I2:I4115)))</f>
        <v>80.915611891308714</v>
      </c>
    </row>
    <row r="15" spans="3:14" x14ac:dyDescent="0.2">
      <c r="C15">
        <f>IF('Source Data'!F15="successful",'Source Data'!L15,0)</f>
        <v>51</v>
      </c>
      <c r="F15">
        <f>IF('Source Data'!F15="canceled",'Source Data'!L15,0)</f>
        <v>0</v>
      </c>
      <c r="G15">
        <f>IF('Source Data'!F15="failed",'Source Data'!L15,0)</f>
        <v>0</v>
      </c>
      <c r="I15">
        <f t="shared" si="0"/>
        <v>0</v>
      </c>
    </row>
    <row r="16" spans="3:14" x14ac:dyDescent="0.2">
      <c r="C16">
        <f>IF('Source Data'!F16="successful",'Source Data'!L16,0)</f>
        <v>41</v>
      </c>
      <c r="F16">
        <f>IF('Source Data'!F16="canceled",'Source Data'!L16,0)</f>
        <v>0</v>
      </c>
      <c r="G16">
        <f>IF('Source Data'!F16="failed",'Source Data'!L16,0)</f>
        <v>0</v>
      </c>
      <c r="I16">
        <f t="shared" si="0"/>
        <v>0</v>
      </c>
    </row>
    <row r="17" spans="3:14" x14ac:dyDescent="0.2">
      <c r="C17">
        <f>IF('Source Data'!F17="successful",'Source Data'!L17,0)</f>
        <v>98</v>
      </c>
      <c r="F17">
        <f>IF('Source Data'!F17="canceled",'Source Data'!L17,0)</f>
        <v>0</v>
      </c>
      <c r="G17">
        <f>IF('Source Data'!F17="failed",'Source Data'!L17,0)</f>
        <v>0</v>
      </c>
      <c r="I17">
        <f t="shared" si="0"/>
        <v>0</v>
      </c>
      <c r="M17" s="5"/>
      <c r="N17" s="5"/>
    </row>
    <row r="18" spans="3:14" x14ac:dyDescent="0.2">
      <c r="C18">
        <f>IF('Source Data'!F18="successful",'Source Data'!L18,0)</f>
        <v>70</v>
      </c>
      <c r="F18">
        <f>IF('Source Data'!F18="canceled",'Source Data'!L18,0)</f>
        <v>0</v>
      </c>
      <c r="G18">
        <f>IF('Source Data'!F18="failed",'Source Data'!L18,0)</f>
        <v>0</v>
      </c>
      <c r="I18">
        <f t="shared" si="0"/>
        <v>0</v>
      </c>
      <c r="M18" s="5"/>
      <c r="N18" s="5"/>
    </row>
    <row r="19" spans="3:14" x14ac:dyDescent="0.2">
      <c r="C19">
        <f>IF('Source Data'!F19="successful",'Source Data'!L19,0)</f>
        <v>36</v>
      </c>
      <c r="F19">
        <f>IF('Source Data'!F19="canceled",'Source Data'!L19,0)</f>
        <v>0</v>
      </c>
      <c r="G19">
        <f>IF('Source Data'!F19="failed",'Source Data'!L19,0)</f>
        <v>0</v>
      </c>
      <c r="I19">
        <f t="shared" si="0"/>
        <v>0</v>
      </c>
    </row>
    <row r="20" spans="3:14" x14ac:dyDescent="0.2">
      <c r="C20">
        <f>IF('Source Data'!F20="successful",'Source Data'!L20,0)</f>
        <v>342</v>
      </c>
      <c r="F20">
        <f>IF('Source Data'!F20="canceled",'Source Data'!L20,0)</f>
        <v>0</v>
      </c>
      <c r="G20">
        <f>IF('Source Data'!F20="failed",'Source Data'!L20,0)</f>
        <v>0</v>
      </c>
      <c r="I20">
        <f t="shared" si="0"/>
        <v>0</v>
      </c>
    </row>
    <row r="21" spans="3:14" x14ac:dyDescent="0.2">
      <c r="C21">
        <f>IF('Source Data'!F21="successful",'Source Data'!L21,0)</f>
        <v>22</v>
      </c>
      <c r="F21">
        <f>IF('Source Data'!F21="canceled",'Source Data'!L21,0)</f>
        <v>0</v>
      </c>
      <c r="G21">
        <f>IF('Source Data'!F21="failed",'Source Data'!L21,0)</f>
        <v>0</v>
      </c>
      <c r="I21">
        <f t="shared" si="0"/>
        <v>0</v>
      </c>
      <c r="L21" t="s">
        <v>8429</v>
      </c>
    </row>
    <row r="22" spans="3:14" x14ac:dyDescent="0.2">
      <c r="C22">
        <f>IF('Source Data'!F22="successful",'Source Data'!L22,0)</f>
        <v>25</v>
      </c>
      <c r="F22">
        <f>IF('Source Data'!F22="canceled",'Source Data'!L22,0)</f>
        <v>0</v>
      </c>
      <c r="G22">
        <f>IF('Source Data'!F22="failed",'Source Data'!L22,0)</f>
        <v>0</v>
      </c>
      <c r="I22">
        <f t="shared" si="0"/>
        <v>0</v>
      </c>
      <c r="L22" t="s">
        <v>8430</v>
      </c>
    </row>
    <row r="23" spans="3:14" x14ac:dyDescent="0.2">
      <c r="C23">
        <f>IF('Source Data'!F23="successful",'Source Data'!L23,0)</f>
        <v>101</v>
      </c>
      <c r="F23">
        <f>IF('Source Data'!F23="canceled",'Source Data'!L23,0)</f>
        <v>0</v>
      </c>
      <c r="G23">
        <f>IF('Source Data'!F23="failed",'Source Data'!L23,0)</f>
        <v>0</v>
      </c>
      <c r="I23">
        <f t="shared" si="0"/>
        <v>0</v>
      </c>
    </row>
    <row r="24" spans="3:14" x14ac:dyDescent="0.2">
      <c r="C24">
        <f>IF('Source Data'!F24="successful",'Source Data'!L24,0)</f>
        <v>8</v>
      </c>
      <c r="F24">
        <f>IF('Source Data'!F24="canceled",'Source Data'!L24,0)</f>
        <v>0</v>
      </c>
      <c r="G24">
        <f>IF('Source Data'!F24="failed",'Source Data'!L24,0)</f>
        <v>0</v>
      </c>
      <c r="I24">
        <f t="shared" si="0"/>
        <v>0</v>
      </c>
    </row>
    <row r="25" spans="3:14" x14ac:dyDescent="0.2">
      <c r="C25">
        <f>IF('Source Data'!F25="successful",'Source Data'!L25,0)</f>
        <v>23</v>
      </c>
      <c r="F25">
        <f>IF('Source Data'!F25="canceled",'Source Data'!L25,0)</f>
        <v>0</v>
      </c>
      <c r="G25">
        <f>IF('Source Data'!F25="failed",'Source Data'!L25,0)</f>
        <v>0</v>
      </c>
      <c r="I25">
        <f t="shared" si="0"/>
        <v>0</v>
      </c>
    </row>
    <row r="26" spans="3:14" x14ac:dyDescent="0.2">
      <c r="C26">
        <f>IF('Source Data'!F26="successful",'Source Data'!L26,0)</f>
        <v>574</v>
      </c>
      <c r="F26">
        <f>IF('Source Data'!F26="canceled",'Source Data'!L26,0)</f>
        <v>0</v>
      </c>
      <c r="G26">
        <f>IF('Source Data'!F26="failed",'Source Data'!L26,0)</f>
        <v>0</v>
      </c>
      <c r="I26">
        <f t="shared" si="0"/>
        <v>0</v>
      </c>
    </row>
    <row r="27" spans="3:14" x14ac:dyDescent="0.2">
      <c r="C27">
        <f>IF('Source Data'!F27="successful",'Source Data'!L27,0)</f>
        <v>14</v>
      </c>
      <c r="F27">
        <f>IF('Source Data'!F27="canceled",'Source Data'!L27,0)</f>
        <v>0</v>
      </c>
      <c r="G27">
        <f>IF('Source Data'!F27="failed",'Source Data'!L27,0)</f>
        <v>0</v>
      </c>
      <c r="I27">
        <f t="shared" si="0"/>
        <v>0</v>
      </c>
    </row>
    <row r="28" spans="3:14" x14ac:dyDescent="0.2">
      <c r="C28">
        <f>IF('Source Data'!F28="successful",'Source Data'!L28,0)</f>
        <v>19</v>
      </c>
      <c r="F28">
        <f>IF('Source Data'!F28="canceled",'Source Data'!L28,0)</f>
        <v>0</v>
      </c>
      <c r="G28">
        <f>IF('Source Data'!F28="failed",'Source Data'!L28,0)</f>
        <v>0</v>
      </c>
      <c r="I28">
        <f t="shared" si="0"/>
        <v>0</v>
      </c>
    </row>
    <row r="29" spans="3:14" x14ac:dyDescent="0.2">
      <c r="C29">
        <f>IF('Source Data'!F29="successful",'Source Data'!L29,0)</f>
        <v>150</v>
      </c>
      <c r="F29">
        <f>IF('Source Data'!F29="canceled",'Source Data'!L29,0)</f>
        <v>0</v>
      </c>
      <c r="G29">
        <f>IF('Source Data'!F29="failed",'Source Data'!L29,0)</f>
        <v>0</v>
      </c>
      <c r="I29">
        <f t="shared" si="0"/>
        <v>0</v>
      </c>
    </row>
    <row r="30" spans="3:14" x14ac:dyDescent="0.2">
      <c r="C30">
        <f>IF('Source Data'!F30="successful",'Source Data'!L30,0)</f>
        <v>71</v>
      </c>
      <c r="F30">
        <f>IF('Source Data'!F30="canceled",'Source Data'!L30,0)</f>
        <v>0</v>
      </c>
      <c r="G30">
        <f>IF('Source Data'!F30="failed",'Source Data'!L30,0)</f>
        <v>0</v>
      </c>
      <c r="I30">
        <f t="shared" si="0"/>
        <v>0</v>
      </c>
    </row>
    <row r="31" spans="3:14" x14ac:dyDescent="0.2">
      <c r="C31">
        <f>IF('Source Data'!F31="successful",'Source Data'!L31,0)</f>
        <v>117</v>
      </c>
      <c r="F31">
        <f>IF('Source Data'!F31="canceled",'Source Data'!L31,0)</f>
        <v>0</v>
      </c>
      <c r="G31">
        <f>IF('Source Data'!F31="failed",'Source Data'!L31,0)</f>
        <v>0</v>
      </c>
      <c r="I31">
        <f t="shared" si="0"/>
        <v>0</v>
      </c>
    </row>
    <row r="32" spans="3:14" x14ac:dyDescent="0.2">
      <c r="C32">
        <f>IF('Source Data'!F32="successful",'Source Data'!L32,0)</f>
        <v>53</v>
      </c>
      <c r="F32">
        <f>IF('Source Data'!F32="canceled",'Source Data'!L32,0)</f>
        <v>0</v>
      </c>
      <c r="G32">
        <f>IF('Source Data'!F32="failed",'Source Data'!L32,0)</f>
        <v>0</v>
      </c>
      <c r="I32">
        <f t="shared" si="0"/>
        <v>0</v>
      </c>
    </row>
    <row r="33" spans="3:9" x14ac:dyDescent="0.2">
      <c r="C33">
        <f>IF('Source Data'!F33="successful",'Source Data'!L33,0)</f>
        <v>1</v>
      </c>
      <c r="F33">
        <f>IF('Source Data'!F33="canceled",'Source Data'!L33,0)</f>
        <v>0</v>
      </c>
      <c r="G33">
        <f>IF('Source Data'!F33="failed",'Source Data'!L33,0)</f>
        <v>0</v>
      </c>
      <c r="I33">
        <f t="shared" si="0"/>
        <v>0</v>
      </c>
    </row>
    <row r="34" spans="3:9" x14ac:dyDescent="0.2">
      <c r="C34">
        <f>IF('Source Data'!F34="successful",'Source Data'!L34,0)</f>
        <v>89</v>
      </c>
      <c r="F34">
        <f>IF('Source Data'!F34="canceled",'Source Data'!L34,0)</f>
        <v>0</v>
      </c>
      <c r="G34">
        <f>IF('Source Data'!F34="failed",'Source Data'!L34,0)</f>
        <v>0</v>
      </c>
      <c r="I34">
        <f t="shared" si="0"/>
        <v>0</v>
      </c>
    </row>
    <row r="35" spans="3:9" x14ac:dyDescent="0.2">
      <c r="C35">
        <f>IF('Source Data'!F35="successful",'Source Data'!L35,0)</f>
        <v>64</v>
      </c>
      <c r="F35">
        <f>IF('Source Data'!F35="canceled",'Source Data'!L35,0)</f>
        <v>0</v>
      </c>
      <c r="G35">
        <f>IF('Source Data'!F35="failed",'Source Data'!L35,0)</f>
        <v>0</v>
      </c>
      <c r="I35">
        <f t="shared" si="0"/>
        <v>0</v>
      </c>
    </row>
    <row r="36" spans="3:9" x14ac:dyDescent="0.2">
      <c r="C36">
        <f>IF('Source Data'!F36="successful",'Source Data'!L36,0)</f>
        <v>68</v>
      </c>
      <c r="F36">
        <f>IF('Source Data'!F36="canceled",'Source Data'!L36,0)</f>
        <v>0</v>
      </c>
      <c r="G36">
        <f>IF('Source Data'!F36="failed",'Source Data'!L36,0)</f>
        <v>0</v>
      </c>
      <c r="I36">
        <f t="shared" si="0"/>
        <v>0</v>
      </c>
    </row>
    <row r="37" spans="3:9" x14ac:dyDescent="0.2">
      <c r="C37">
        <f>IF('Source Data'!F37="successful",'Source Data'!L37,0)</f>
        <v>28</v>
      </c>
      <c r="F37">
        <f>IF('Source Data'!F37="canceled",'Source Data'!L37,0)</f>
        <v>0</v>
      </c>
      <c r="G37">
        <f>IF('Source Data'!F37="failed",'Source Data'!L37,0)</f>
        <v>0</v>
      </c>
      <c r="I37">
        <f t="shared" si="0"/>
        <v>0</v>
      </c>
    </row>
    <row r="38" spans="3:9" x14ac:dyDescent="0.2">
      <c r="C38">
        <f>IF('Source Data'!F38="successful",'Source Data'!L38,0)</f>
        <v>44</v>
      </c>
      <c r="F38">
        <f>IF('Source Data'!F38="canceled",'Source Data'!L38,0)</f>
        <v>0</v>
      </c>
      <c r="G38">
        <f>IF('Source Data'!F38="failed",'Source Data'!L38,0)</f>
        <v>0</v>
      </c>
      <c r="I38">
        <f t="shared" si="0"/>
        <v>0</v>
      </c>
    </row>
    <row r="39" spans="3:9" x14ac:dyDescent="0.2">
      <c r="C39">
        <f>IF('Source Data'!F39="successful",'Source Data'!L39,0)</f>
        <v>253</v>
      </c>
      <c r="F39">
        <f>IF('Source Data'!F39="canceled",'Source Data'!L39,0)</f>
        <v>0</v>
      </c>
      <c r="G39">
        <f>IF('Source Data'!F39="failed",'Source Data'!L39,0)</f>
        <v>0</v>
      </c>
      <c r="I39">
        <f t="shared" si="0"/>
        <v>0</v>
      </c>
    </row>
    <row r="40" spans="3:9" x14ac:dyDescent="0.2">
      <c r="C40">
        <f>IF('Source Data'!F40="successful",'Source Data'!L40,0)</f>
        <v>66</v>
      </c>
      <c r="F40">
        <f>IF('Source Data'!F40="canceled",'Source Data'!L40,0)</f>
        <v>0</v>
      </c>
      <c r="G40">
        <f>IF('Source Data'!F40="failed",'Source Data'!L40,0)</f>
        <v>0</v>
      </c>
      <c r="I40">
        <f t="shared" si="0"/>
        <v>0</v>
      </c>
    </row>
    <row r="41" spans="3:9" x14ac:dyDescent="0.2">
      <c r="C41">
        <f>IF('Source Data'!F41="successful",'Source Data'!L41,0)</f>
        <v>217</v>
      </c>
      <c r="F41">
        <f>IF('Source Data'!F41="canceled",'Source Data'!L41,0)</f>
        <v>0</v>
      </c>
      <c r="G41">
        <f>IF('Source Data'!F41="failed",'Source Data'!L41,0)</f>
        <v>0</v>
      </c>
      <c r="I41">
        <f t="shared" si="0"/>
        <v>0</v>
      </c>
    </row>
    <row r="42" spans="3:9" x14ac:dyDescent="0.2">
      <c r="C42">
        <f>IF('Source Data'!F42="successful",'Source Data'!L42,0)</f>
        <v>16</v>
      </c>
      <c r="F42">
        <f>IF('Source Data'!F42="canceled",'Source Data'!L42,0)</f>
        <v>0</v>
      </c>
      <c r="G42">
        <f>IF('Source Data'!F42="failed",'Source Data'!L42,0)</f>
        <v>0</v>
      </c>
      <c r="I42">
        <f t="shared" si="0"/>
        <v>0</v>
      </c>
    </row>
    <row r="43" spans="3:9" x14ac:dyDescent="0.2">
      <c r="C43">
        <f>IF('Source Data'!F43="successful",'Source Data'!L43,0)</f>
        <v>19</v>
      </c>
      <c r="F43">
        <f>IF('Source Data'!F43="canceled",'Source Data'!L43,0)</f>
        <v>0</v>
      </c>
      <c r="G43">
        <f>IF('Source Data'!F43="failed",'Source Data'!L43,0)</f>
        <v>0</v>
      </c>
      <c r="I43">
        <f t="shared" si="0"/>
        <v>0</v>
      </c>
    </row>
    <row r="44" spans="3:9" x14ac:dyDescent="0.2">
      <c r="C44">
        <f>IF('Source Data'!F44="successful",'Source Data'!L44,0)</f>
        <v>169</v>
      </c>
      <c r="F44">
        <f>IF('Source Data'!F44="canceled",'Source Data'!L44,0)</f>
        <v>0</v>
      </c>
      <c r="G44">
        <f>IF('Source Data'!F44="failed",'Source Data'!L44,0)</f>
        <v>0</v>
      </c>
      <c r="I44">
        <f t="shared" si="0"/>
        <v>0</v>
      </c>
    </row>
    <row r="45" spans="3:9" x14ac:dyDescent="0.2">
      <c r="C45">
        <f>IF('Source Data'!F45="successful",'Source Data'!L45,0)</f>
        <v>263</v>
      </c>
      <c r="F45">
        <f>IF('Source Data'!F45="canceled",'Source Data'!L45,0)</f>
        <v>0</v>
      </c>
      <c r="G45">
        <f>IF('Source Data'!F45="failed",'Source Data'!L45,0)</f>
        <v>0</v>
      </c>
      <c r="I45">
        <f t="shared" si="0"/>
        <v>0</v>
      </c>
    </row>
    <row r="46" spans="3:9" x14ac:dyDescent="0.2">
      <c r="C46">
        <f>IF('Source Data'!F46="successful",'Source Data'!L46,0)</f>
        <v>15</v>
      </c>
      <c r="F46">
        <f>IF('Source Data'!F46="canceled",'Source Data'!L46,0)</f>
        <v>0</v>
      </c>
      <c r="G46">
        <f>IF('Source Data'!F46="failed",'Source Data'!L46,0)</f>
        <v>0</v>
      </c>
      <c r="I46">
        <f t="shared" si="0"/>
        <v>0</v>
      </c>
    </row>
    <row r="47" spans="3:9" x14ac:dyDescent="0.2">
      <c r="C47">
        <f>IF('Source Data'!F47="successful",'Source Data'!L47,0)</f>
        <v>61</v>
      </c>
      <c r="F47">
        <f>IF('Source Data'!F47="canceled",'Source Data'!L47,0)</f>
        <v>0</v>
      </c>
      <c r="G47">
        <f>IF('Source Data'!F47="failed",'Source Data'!L47,0)</f>
        <v>0</v>
      </c>
      <c r="I47">
        <f t="shared" si="0"/>
        <v>0</v>
      </c>
    </row>
    <row r="48" spans="3:9" x14ac:dyDescent="0.2">
      <c r="C48">
        <f>IF('Source Data'!F48="successful",'Source Data'!L48,0)</f>
        <v>45</v>
      </c>
      <c r="F48">
        <f>IF('Source Data'!F48="canceled",'Source Data'!L48,0)</f>
        <v>0</v>
      </c>
      <c r="G48">
        <f>IF('Source Data'!F48="failed",'Source Data'!L48,0)</f>
        <v>0</v>
      </c>
      <c r="I48">
        <f t="shared" si="0"/>
        <v>0</v>
      </c>
    </row>
    <row r="49" spans="3:9" x14ac:dyDescent="0.2">
      <c r="C49">
        <f>IF('Source Data'!F49="successful",'Source Data'!L49,0)</f>
        <v>70</v>
      </c>
      <c r="F49">
        <f>IF('Source Data'!F49="canceled",'Source Data'!L49,0)</f>
        <v>0</v>
      </c>
      <c r="G49">
        <f>IF('Source Data'!F49="failed",'Source Data'!L49,0)</f>
        <v>0</v>
      </c>
      <c r="I49">
        <f t="shared" si="0"/>
        <v>0</v>
      </c>
    </row>
    <row r="50" spans="3:9" x14ac:dyDescent="0.2">
      <c r="C50">
        <f>IF('Source Data'!F50="successful",'Source Data'!L50,0)</f>
        <v>38</v>
      </c>
      <c r="F50">
        <f>IF('Source Data'!F50="canceled",'Source Data'!L50,0)</f>
        <v>0</v>
      </c>
      <c r="G50">
        <f>IF('Source Data'!F50="failed",'Source Data'!L50,0)</f>
        <v>0</v>
      </c>
      <c r="I50">
        <f t="shared" si="0"/>
        <v>0</v>
      </c>
    </row>
    <row r="51" spans="3:9" x14ac:dyDescent="0.2">
      <c r="C51">
        <f>IF('Source Data'!F51="successful",'Source Data'!L51,0)</f>
        <v>87</v>
      </c>
      <c r="F51">
        <f>IF('Source Data'!F51="canceled",'Source Data'!L51,0)</f>
        <v>0</v>
      </c>
      <c r="G51">
        <f>IF('Source Data'!F51="failed",'Source Data'!L51,0)</f>
        <v>0</v>
      </c>
      <c r="I51">
        <f t="shared" si="0"/>
        <v>0</v>
      </c>
    </row>
    <row r="52" spans="3:9" x14ac:dyDescent="0.2">
      <c r="C52">
        <f>IF('Source Data'!F52="successful",'Source Data'!L52,0)</f>
        <v>22</v>
      </c>
      <c r="F52">
        <f>IF('Source Data'!F52="canceled",'Source Data'!L52,0)</f>
        <v>0</v>
      </c>
      <c r="G52">
        <f>IF('Source Data'!F52="failed",'Source Data'!L52,0)</f>
        <v>0</v>
      </c>
      <c r="I52">
        <f t="shared" si="0"/>
        <v>0</v>
      </c>
    </row>
    <row r="53" spans="3:9" x14ac:dyDescent="0.2">
      <c r="C53">
        <f>IF('Source Data'!F53="successful",'Source Data'!L53,0)</f>
        <v>119</v>
      </c>
      <c r="F53">
        <f>IF('Source Data'!F53="canceled",'Source Data'!L53,0)</f>
        <v>0</v>
      </c>
      <c r="G53">
        <f>IF('Source Data'!F53="failed",'Source Data'!L53,0)</f>
        <v>0</v>
      </c>
      <c r="I53">
        <f t="shared" si="0"/>
        <v>0</v>
      </c>
    </row>
    <row r="54" spans="3:9" x14ac:dyDescent="0.2">
      <c r="C54">
        <f>IF('Source Data'!F54="successful",'Source Data'!L54,0)</f>
        <v>52</v>
      </c>
      <c r="F54">
        <f>IF('Source Data'!F54="canceled",'Source Data'!L54,0)</f>
        <v>0</v>
      </c>
      <c r="G54">
        <f>IF('Source Data'!F54="failed",'Source Data'!L54,0)</f>
        <v>0</v>
      </c>
      <c r="I54">
        <f t="shared" si="0"/>
        <v>0</v>
      </c>
    </row>
    <row r="55" spans="3:9" x14ac:dyDescent="0.2">
      <c r="C55">
        <f>IF('Source Data'!F55="successful",'Source Data'!L55,0)</f>
        <v>117</v>
      </c>
      <c r="F55">
        <f>IF('Source Data'!F55="canceled",'Source Data'!L55,0)</f>
        <v>0</v>
      </c>
      <c r="G55">
        <f>IF('Source Data'!F55="failed",'Source Data'!L55,0)</f>
        <v>0</v>
      </c>
      <c r="I55">
        <f t="shared" si="0"/>
        <v>0</v>
      </c>
    </row>
    <row r="56" spans="3:9" x14ac:dyDescent="0.2">
      <c r="C56">
        <f>IF('Source Data'!F56="successful",'Source Data'!L56,0)</f>
        <v>52</v>
      </c>
      <c r="F56">
        <f>IF('Source Data'!F56="canceled",'Source Data'!L56,0)</f>
        <v>0</v>
      </c>
      <c r="G56">
        <f>IF('Source Data'!F56="failed",'Source Data'!L56,0)</f>
        <v>0</v>
      </c>
      <c r="I56">
        <f t="shared" si="0"/>
        <v>0</v>
      </c>
    </row>
    <row r="57" spans="3:9" x14ac:dyDescent="0.2">
      <c r="C57">
        <f>IF('Source Data'!F57="successful",'Source Data'!L57,0)</f>
        <v>86</v>
      </c>
      <c r="F57">
        <f>IF('Source Data'!F57="canceled",'Source Data'!L57,0)</f>
        <v>0</v>
      </c>
      <c r="G57">
        <f>IF('Source Data'!F57="failed",'Source Data'!L57,0)</f>
        <v>0</v>
      </c>
      <c r="I57">
        <f t="shared" si="0"/>
        <v>0</v>
      </c>
    </row>
    <row r="58" spans="3:9" x14ac:dyDescent="0.2">
      <c r="C58">
        <f>IF('Source Data'!F58="successful",'Source Data'!L58,0)</f>
        <v>174</v>
      </c>
      <c r="F58">
        <f>IF('Source Data'!F58="canceled",'Source Data'!L58,0)</f>
        <v>0</v>
      </c>
      <c r="G58">
        <f>IF('Source Data'!F58="failed",'Source Data'!L58,0)</f>
        <v>0</v>
      </c>
      <c r="I58">
        <f t="shared" si="0"/>
        <v>0</v>
      </c>
    </row>
    <row r="59" spans="3:9" x14ac:dyDescent="0.2">
      <c r="C59">
        <f>IF('Source Data'!F59="successful",'Source Data'!L59,0)</f>
        <v>69</v>
      </c>
      <c r="F59">
        <f>IF('Source Data'!F59="canceled",'Source Data'!L59,0)</f>
        <v>0</v>
      </c>
      <c r="G59">
        <f>IF('Source Data'!F59="failed",'Source Data'!L59,0)</f>
        <v>0</v>
      </c>
      <c r="I59">
        <f t="shared" si="0"/>
        <v>0</v>
      </c>
    </row>
    <row r="60" spans="3:9" x14ac:dyDescent="0.2">
      <c r="C60">
        <f>IF('Source Data'!F60="successful",'Source Data'!L60,0)</f>
        <v>75</v>
      </c>
      <c r="F60">
        <f>IF('Source Data'!F60="canceled",'Source Data'!L60,0)</f>
        <v>0</v>
      </c>
      <c r="G60">
        <f>IF('Source Data'!F60="failed",'Source Data'!L60,0)</f>
        <v>0</v>
      </c>
      <c r="I60">
        <f t="shared" si="0"/>
        <v>0</v>
      </c>
    </row>
    <row r="61" spans="3:9" x14ac:dyDescent="0.2">
      <c r="C61">
        <f>IF('Source Data'!F61="successful",'Source Data'!L61,0)</f>
        <v>33</v>
      </c>
      <c r="F61">
        <f>IF('Source Data'!F61="canceled",'Source Data'!L61,0)</f>
        <v>0</v>
      </c>
      <c r="G61">
        <f>IF('Source Data'!F61="failed",'Source Data'!L61,0)</f>
        <v>0</v>
      </c>
      <c r="I61">
        <f t="shared" si="0"/>
        <v>0</v>
      </c>
    </row>
    <row r="62" spans="3:9" x14ac:dyDescent="0.2">
      <c r="C62">
        <f>IF('Source Data'!F62="successful",'Source Data'!L62,0)</f>
        <v>108</v>
      </c>
      <c r="F62">
        <f>IF('Source Data'!F62="canceled",'Source Data'!L62,0)</f>
        <v>0</v>
      </c>
      <c r="G62">
        <f>IF('Source Data'!F62="failed",'Source Data'!L62,0)</f>
        <v>0</v>
      </c>
      <c r="I62">
        <f t="shared" si="0"/>
        <v>0</v>
      </c>
    </row>
    <row r="63" spans="3:9" x14ac:dyDescent="0.2">
      <c r="C63">
        <f>IF('Source Data'!F63="successful",'Source Data'!L63,0)</f>
        <v>23</v>
      </c>
      <c r="F63">
        <f>IF('Source Data'!F63="canceled",'Source Data'!L63,0)</f>
        <v>0</v>
      </c>
      <c r="G63">
        <f>IF('Source Data'!F63="failed",'Source Data'!L63,0)</f>
        <v>0</v>
      </c>
      <c r="I63">
        <f t="shared" si="0"/>
        <v>0</v>
      </c>
    </row>
    <row r="64" spans="3:9" x14ac:dyDescent="0.2">
      <c r="C64">
        <f>IF('Source Data'!F64="successful",'Source Data'!L64,0)</f>
        <v>48</v>
      </c>
      <c r="F64">
        <f>IF('Source Data'!F64="canceled",'Source Data'!L64,0)</f>
        <v>0</v>
      </c>
      <c r="G64">
        <f>IF('Source Data'!F64="failed",'Source Data'!L64,0)</f>
        <v>0</v>
      </c>
      <c r="I64">
        <f t="shared" si="0"/>
        <v>0</v>
      </c>
    </row>
    <row r="65" spans="3:9" x14ac:dyDescent="0.2">
      <c r="C65">
        <f>IF('Source Data'!F65="successful",'Source Data'!L65,0)</f>
        <v>64</v>
      </c>
      <c r="F65">
        <f>IF('Source Data'!F65="canceled",'Source Data'!L65,0)</f>
        <v>0</v>
      </c>
      <c r="G65">
        <f>IF('Source Data'!F65="failed",'Source Data'!L65,0)</f>
        <v>0</v>
      </c>
      <c r="I65">
        <f t="shared" si="0"/>
        <v>0</v>
      </c>
    </row>
    <row r="66" spans="3:9" x14ac:dyDescent="0.2">
      <c r="C66">
        <f>IF('Source Data'!F66="successful",'Source Data'!L66,0)</f>
        <v>24</v>
      </c>
      <c r="F66">
        <f>IF('Source Data'!F66="canceled",'Source Data'!L66,0)</f>
        <v>0</v>
      </c>
      <c r="G66">
        <f>IF('Source Data'!F66="failed",'Source Data'!L66,0)</f>
        <v>0</v>
      </c>
      <c r="I66">
        <f t="shared" si="0"/>
        <v>0</v>
      </c>
    </row>
    <row r="67" spans="3:9" x14ac:dyDescent="0.2">
      <c r="C67">
        <f>IF('Source Data'!F67="successful",'Source Data'!L67,0)</f>
        <v>57</v>
      </c>
      <c r="F67">
        <f>IF('Source Data'!F67="canceled",'Source Data'!L67,0)</f>
        <v>0</v>
      </c>
      <c r="G67">
        <f>IF('Source Data'!F67="failed",'Source Data'!L67,0)</f>
        <v>0</v>
      </c>
      <c r="I67">
        <f t="shared" ref="I67:I130" si="1">F67+G67</f>
        <v>0</v>
      </c>
    </row>
    <row r="68" spans="3:9" x14ac:dyDescent="0.2">
      <c r="C68">
        <f>IF('Source Data'!F68="successful",'Source Data'!L68,0)</f>
        <v>26</v>
      </c>
      <c r="F68">
        <f>IF('Source Data'!F68="canceled",'Source Data'!L68,0)</f>
        <v>0</v>
      </c>
      <c r="G68">
        <f>IF('Source Data'!F68="failed",'Source Data'!L68,0)</f>
        <v>0</v>
      </c>
      <c r="I68">
        <f t="shared" si="1"/>
        <v>0</v>
      </c>
    </row>
    <row r="69" spans="3:9" x14ac:dyDescent="0.2">
      <c r="C69">
        <f>IF('Source Data'!F69="successful",'Source Data'!L69,0)</f>
        <v>20</v>
      </c>
      <c r="F69">
        <f>IF('Source Data'!F69="canceled",'Source Data'!L69,0)</f>
        <v>0</v>
      </c>
      <c r="G69">
        <f>IF('Source Data'!F69="failed",'Source Data'!L69,0)</f>
        <v>0</v>
      </c>
      <c r="I69">
        <f t="shared" si="1"/>
        <v>0</v>
      </c>
    </row>
    <row r="70" spans="3:9" x14ac:dyDescent="0.2">
      <c r="C70">
        <f>IF('Source Data'!F70="successful",'Source Data'!L70,0)</f>
        <v>36</v>
      </c>
      <c r="F70">
        <f>IF('Source Data'!F70="canceled",'Source Data'!L70,0)</f>
        <v>0</v>
      </c>
      <c r="G70">
        <f>IF('Source Data'!F70="failed",'Source Data'!L70,0)</f>
        <v>0</v>
      </c>
      <c r="I70">
        <f t="shared" si="1"/>
        <v>0</v>
      </c>
    </row>
    <row r="71" spans="3:9" x14ac:dyDescent="0.2">
      <c r="C71">
        <f>IF('Source Data'!F71="successful",'Source Data'!L71,0)</f>
        <v>178</v>
      </c>
      <c r="F71">
        <f>IF('Source Data'!F71="canceled",'Source Data'!L71,0)</f>
        <v>0</v>
      </c>
      <c r="G71">
        <f>IF('Source Data'!F71="failed",'Source Data'!L71,0)</f>
        <v>0</v>
      </c>
      <c r="I71">
        <f t="shared" si="1"/>
        <v>0</v>
      </c>
    </row>
    <row r="72" spans="3:9" x14ac:dyDescent="0.2">
      <c r="C72">
        <f>IF('Source Data'!F72="successful",'Source Data'!L72,0)</f>
        <v>17</v>
      </c>
      <c r="F72">
        <f>IF('Source Data'!F72="canceled",'Source Data'!L72,0)</f>
        <v>0</v>
      </c>
      <c r="G72">
        <f>IF('Source Data'!F72="failed",'Source Data'!L72,0)</f>
        <v>0</v>
      </c>
      <c r="I72">
        <f t="shared" si="1"/>
        <v>0</v>
      </c>
    </row>
    <row r="73" spans="3:9" x14ac:dyDescent="0.2">
      <c r="C73">
        <f>IF('Source Data'!F73="successful",'Source Data'!L73,0)</f>
        <v>32</v>
      </c>
      <c r="F73">
        <f>IF('Source Data'!F73="canceled",'Source Data'!L73,0)</f>
        <v>0</v>
      </c>
      <c r="G73">
        <f>IF('Source Data'!F73="failed",'Source Data'!L73,0)</f>
        <v>0</v>
      </c>
      <c r="I73">
        <f t="shared" si="1"/>
        <v>0</v>
      </c>
    </row>
    <row r="74" spans="3:9" x14ac:dyDescent="0.2">
      <c r="C74">
        <f>IF('Source Data'!F74="successful",'Source Data'!L74,0)</f>
        <v>41</v>
      </c>
      <c r="F74">
        <f>IF('Source Data'!F74="canceled",'Source Data'!L74,0)</f>
        <v>0</v>
      </c>
      <c r="G74">
        <f>IF('Source Data'!F74="failed",'Source Data'!L74,0)</f>
        <v>0</v>
      </c>
      <c r="I74">
        <f t="shared" si="1"/>
        <v>0</v>
      </c>
    </row>
    <row r="75" spans="3:9" x14ac:dyDescent="0.2">
      <c r="C75">
        <f>IF('Source Data'!F75="successful",'Source Data'!L75,0)</f>
        <v>18</v>
      </c>
      <c r="F75">
        <f>IF('Source Data'!F75="canceled",'Source Data'!L75,0)</f>
        <v>0</v>
      </c>
      <c r="G75">
        <f>IF('Source Data'!F75="failed",'Source Data'!L75,0)</f>
        <v>0</v>
      </c>
      <c r="I75">
        <f t="shared" si="1"/>
        <v>0</v>
      </c>
    </row>
    <row r="76" spans="3:9" x14ac:dyDescent="0.2">
      <c r="C76">
        <f>IF('Source Data'!F76="successful",'Source Data'!L76,0)</f>
        <v>29</v>
      </c>
      <c r="F76">
        <f>IF('Source Data'!F76="canceled",'Source Data'!L76,0)</f>
        <v>0</v>
      </c>
      <c r="G76">
        <f>IF('Source Data'!F76="failed",'Source Data'!L76,0)</f>
        <v>0</v>
      </c>
      <c r="I76">
        <f t="shared" si="1"/>
        <v>0</v>
      </c>
    </row>
    <row r="77" spans="3:9" x14ac:dyDescent="0.2">
      <c r="C77">
        <f>IF('Source Data'!F77="successful",'Source Data'!L77,0)</f>
        <v>47</v>
      </c>
      <c r="F77">
        <f>IF('Source Data'!F77="canceled",'Source Data'!L77,0)</f>
        <v>0</v>
      </c>
      <c r="G77">
        <f>IF('Source Data'!F77="failed",'Source Data'!L77,0)</f>
        <v>0</v>
      </c>
      <c r="I77">
        <f t="shared" si="1"/>
        <v>0</v>
      </c>
    </row>
    <row r="78" spans="3:9" x14ac:dyDescent="0.2">
      <c r="C78">
        <f>IF('Source Data'!F78="successful",'Source Data'!L78,0)</f>
        <v>15</v>
      </c>
      <c r="F78">
        <f>IF('Source Data'!F78="canceled",'Source Data'!L78,0)</f>
        <v>0</v>
      </c>
      <c r="G78">
        <f>IF('Source Data'!F78="failed",'Source Data'!L78,0)</f>
        <v>0</v>
      </c>
      <c r="I78">
        <f t="shared" si="1"/>
        <v>0</v>
      </c>
    </row>
    <row r="79" spans="3:9" x14ac:dyDescent="0.2">
      <c r="C79">
        <f>IF('Source Data'!F79="successful",'Source Data'!L79,0)</f>
        <v>26</v>
      </c>
      <c r="F79">
        <f>IF('Source Data'!F79="canceled",'Source Data'!L79,0)</f>
        <v>0</v>
      </c>
      <c r="G79">
        <f>IF('Source Data'!F79="failed",'Source Data'!L79,0)</f>
        <v>0</v>
      </c>
      <c r="I79">
        <f t="shared" si="1"/>
        <v>0</v>
      </c>
    </row>
    <row r="80" spans="3:9" x14ac:dyDescent="0.2">
      <c r="C80">
        <f>IF('Source Data'!F80="successful",'Source Data'!L80,0)</f>
        <v>35</v>
      </c>
      <c r="F80">
        <f>IF('Source Data'!F80="canceled",'Source Data'!L80,0)</f>
        <v>0</v>
      </c>
      <c r="G80">
        <f>IF('Source Data'!F80="failed",'Source Data'!L80,0)</f>
        <v>0</v>
      </c>
      <c r="I80">
        <f t="shared" si="1"/>
        <v>0</v>
      </c>
    </row>
    <row r="81" spans="3:9" x14ac:dyDescent="0.2">
      <c r="C81">
        <f>IF('Source Data'!F81="successful",'Source Data'!L81,0)</f>
        <v>41</v>
      </c>
      <c r="F81">
        <f>IF('Source Data'!F81="canceled",'Source Data'!L81,0)</f>
        <v>0</v>
      </c>
      <c r="G81">
        <f>IF('Source Data'!F81="failed",'Source Data'!L81,0)</f>
        <v>0</v>
      </c>
      <c r="I81">
        <f t="shared" si="1"/>
        <v>0</v>
      </c>
    </row>
    <row r="82" spans="3:9" x14ac:dyDescent="0.2">
      <c r="C82">
        <f>IF('Source Data'!F82="successful",'Source Data'!L82,0)</f>
        <v>47</v>
      </c>
      <c r="F82">
        <f>IF('Source Data'!F82="canceled",'Source Data'!L82,0)</f>
        <v>0</v>
      </c>
      <c r="G82">
        <f>IF('Source Data'!F82="failed",'Source Data'!L82,0)</f>
        <v>0</v>
      </c>
      <c r="I82">
        <f t="shared" si="1"/>
        <v>0</v>
      </c>
    </row>
    <row r="83" spans="3:9" x14ac:dyDescent="0.2">
      <c r="C83">
        <f>IF('Source Data'!F83="successful",'Source Data'!L83,0)</f>
        <v>28</v>
      </c>
      <c r="F83">
        <f>IF('Source Data'!F83="canceled",'Source Data'!L83,0)</f>
        <v>0</v>
      </c>
      <c r="G83">
        <f>IF('Source Data'!F83="failed",'Source Data'!L83,0)</f>
        <v>0</v>
      </c>
      <c r="I83">
        <f t="shared" si="1"/>
        <v>0</v>
      </c>
    </row>
    <row r="84" spans="3:9" x14ac:dyDescent="0.2">
      <c r="C84">
        <f>IF('Source Data'!F84="successful",'Source Data'!L84,0)</f>
        <v>100</v>
      </c>
      <c r="F84">
        <f>IF('Source Data'!F84="canceled",'Source Data'!L84,0)</f>
        <v>0</v>
      </c>
      <c r="G84">
        <f>IF('Source Data'!F84="failed",'Source Data'!L84,0)</f>
        <v>0</v>
      </c>
      <c r="I84">
        <f t="shared" si="1"/>
        <v>0</v>
      </c>
    </row>
    <row r="85" spans="3:9" x14ac:dyDescent="0.2">
      <c r="C85">
        <f>IF('Source Data'!F85="successful",'Source Data'!L85,0)</f>
        <v>13</v>
      </c>
      <c r="F85">
        <f>IF('Source Data'!F85="canceled",'Source Data'!L85,0)</f>
        <v>0</v>
      </c>
      <c r="G85">
        <f>IF('Source Data'!F85="failed",'Source Data'!L85,0)</f>
        <v>0</v>
      </c>
      <c r="I85">
        <f t="shared" si="1"/>
        <v>0</v>
      </c>
    </row>
    <row r="86" spans="3:9" x14ac:dyDescent="0.2">
      <c r="C86">
        <f>IF('Source Data'!F86="successful",'Source Data'!L86,0)</f>
        <v>7</v>
      </c>
      <c r="F86">
        <f>IF('Source Data'!F86="canceled",'Source Data'!L86,0)</f>
        <v>0</v>
      </c>
      <c r="G86">
        <f>IF('Source Data'!F86="failed",'Source Data'!L86,0)</f>
        <v>0</v>
      </c>
      <c r="I86">
        <f t="shared" si="1"/>
        <v>0</v>
      </c>
    </row>
    <row r="87" spans="3:9" x14ac:dyDescent="0.2">
      <c r="C87">
        <f>IF('Source Data'!F87="successful",'Source Data'!L87,0)</f>
        <v>21</v>
      </c>
      <c r="F87">
        <f>IF('Source Data'!F87="canceled",'Source Data'!L87,0)</f>
        <v>0</v>
      </c>
      <c r="G87">
        <f>IF('Source Data'!F87="failed",'Source Data'!L87,0)</f>
        <v>0</v>
      </c>
      <c r="I87">
        <f t="shared" si="1"/>
        <v>0</v>
      </c>
    </row>
    <row r="88" spans="3:9" x14ac:dyDescent="0.2">
      <c r="C88">
        <f>IF('Source Data'!F88="successful",'Source Data'!L88,0)</f>
        <v>17</v>
      </c>
      <c r="F88">
        <f>IF('Source Data'!F88="canceled",'Source Data'!L88,0)</f>
        <v>0</v>
      </c>
      <c r="G88">
        <f>IF('Source Data'!F88="failed",'Source Data'!L88,0)</f>
        <v>0</v>
      </c>
      <c r="I88">
        <f t="shared" si="1"/>
        <v>0</v>
      </c>
    </row>
    <row r="89" spans="3:9" x14ac:dyDescent="0.2">
      <c r="C89">
        <f>IF('Source Data'!F89="successful",'Source Data'!L89,0)</f>
        <v>25</v>
      </c>
      <c r="F89">
        <f>IF('Source Data'!F89="canceled",'Source Data'!L89,0)</f>
        <v>0</v>
      </c>
      <c r="G89">
        <f>IF('Source Data'!F89="failed",'Source Data'!L89,0)</f>
        <v>0</v>
      </c>
      <c r="I89">
        <f t="shared" si="1"/>
        <v>0</v>
      </c>
    </row>
    <row r="90" spans="3:9" x14ac:dyDescent="0.2">
      <c r="C90">
        <f>IF('Source Data'!F90="successful",'Source Data'!L90,0)</f>
        <v>60</v>
      </c>
      <c r="F90">
        <f>IF('Source Data'!F90="canceled",'Source Data'!L90,0)</f>
        <v>0</v>
      </c>
      <c r="G90">
        <f>IF('Source Data'!F90="failed",'Source Data'!L90,0)</f>
        <v>0</v>
      </c>
      <c r="I90">
        <f t="shared" si="1"/>
        <v>0</v>
      </c>
    </row>
    <row r="91" spans="3:9" x14ac:dyDescent="0.2">
      <c r="C91">
        <f>IF('Source Data'!F91="successful",'Source Data'!L91,0)</f>
        <v>56</v>
      </c>
      <c r="F91">
        <f>IF('Source Data'!F91="canceled",'Source Data'!L91,0)</f>
        <v>0</v>
      </c>
      <c r="G91">
        <f>IF('Source Data'!F91="failed",'Source Data'!L91,0)</f>
        <v>0</v>
      </c>
      <c r="I91">
        <f t="shared" si="1"/>
        <v>0</v>
      </c>
    </row>
    <row r="92" spans="3:9" x14ac:dyDescent="0.2">
      <c r="C92">
        <f>IF('Source Data'!F92="successful",'Source Data'!L92,0)</f>
        <v>16</v>
      </c>
      <c r="F92">
        <f>IF('Source Data'!F92="canceled",'Source Data'!L92,0)</f>
        <v>0</v>
      </c>
      <c r="G92">
        <f>IF('Source Data'!F92="failed",'Source Data'!L92,0)</f>
        <v>0</v>
      </c>
      <c r="I92">
        <f t="shared" si="1"/>
        <v>0</v>
      </c>
    </row>
    <row r="93" spans="3:9" x14ac:dyDescent="0.2">
      <c r="C93">
        <f>IF('Source Data'!F93="successful",'Source Data'!L93,0)</f>
        <v>46</v>
      </c>
      <c r="F93">
        <f>IF('Source Data'!F93="canceled",'Source Data'!L93,0)</f>
        <v>0</v>
      </c>
      <c r="G93">
        <f>IF('Source Data'!F93="failed",'Source Data'!L93,0)</f>
        <v>0</v>
      </c>
      <c r="I93">
        <f t="shared" si="1"/>
        <v>0</v>
      </c>
    </row>
    <row r="94" spans="3:9" x14ac:dyDescent="0.2">
      <c r="C94">
        <f>IF('Source Data'!F94="successful",'Source Data'!L94,0)</f>
        <v>43</v>
      </c>
      <c r="F94">
        <f>IF('Source Data'!F94="canceled",'Source Data'!L94,0)</f>
        <v>0</v>
      </c>
      <c r="G94">
        <f>IF('Source Data'!F94="failed",'Source Data'!L94,0)</f>
        <v>0</v>
      </c>
      <c r="I94">
        <f t="shared" si="1"/>
        <v>0</v>
      </c>
    </row>
    <row r="95" spans="3:9" x14ac:dyDescent="0.2">
      <c r="C95">
        <f>IF('Source Data'!F95="successful",'Source Data'!L95,0)</f>
        <v>15</v>
      </c>
      <c r="F95">
        <f>IF('Source Data'!F95="canceled",'Source Data'!L95,0)</f>
        <v>0</v>
      </c>
      <c r="G95">
        <f>IF('Source Data'!F95="failed",'Source Data'!L95,0)</f>
        <v>0</v>
      </c>
      <c r="I95">
        <f t="shared" si="1"/>
        <v>0</v>
      </c>
    </row>
    <row r="96" spans="3:9" x14ac:dyDescent="0.2">
      <c r="C96">
        <f>IF('Source Data'!F96="successful",'Source Data'!L96,0)</f>
        <v>12</v>
      </c>
      <c r="F96">
        <f>IF('Source Data'!F96="canceled",'Source Data'!L96,0)</f>
        <v>0</v>
      </c>
      <c r="G96">
        <f>IF('Source Data'!F96="failed",'Source Data'!L96,0)</f>
        <v>0</v>
      </c>
      <c r="I96">
        <f t="shared" si="1"/>
        <v>0</v>
      </c>
    </row>
    <row r="97" spans="3:9" x14ac:dyDescent="0.2">
      <c r="C97">
        <f>IF('Source Data'!F97="successful",'Source Data'!L97,0)</f>
        <v>21</v>
      </c>
      <c r="F97">
        <f>IF('Source Data'!F97="canceled",'Source Data'!L97,0)</f>
        <v>0</v>
      </c>
      <c r="G97">
        <f>IF('Source Data'!F97="failed",'Source Data'!L97,0)</f>
        <v>0</v>
      </c>
      <c r="I97">
        <f t="shared" si="1"/>
        <v>0</v>
      </c>
    </row>
    <row r="98" spans="3:9" x14ac:dyDescent="0.2">
      <c r="C98">
        <f>IF('Source Data'!F98="successful",'Source Data'!L98,0)</f>
        <v>34</v>
      </c>
      <c r="F98">
        <f>IF('Source Data'!F98="canceled",'Source Data'!L98,0)</f>
        <v>0</v>
      </c>
      <c r="G98">
        <f>IF('Source Data'!F98="failed",'Source Data'!L98,0)</f>
        <v>0</v>
      </c>
      <c r="I98">
        <f t="shared" si="1"/>
        <v>0</v>
      </c>
    </row>
    <row r="99" spans="3:9" x14ac:dyDescent="0.2">
      <c r="C99">
        <f>IF('Source Data'!F99="successful",'Source Data'!L99,0)</f>
        <v>8</v>
      </c>
      <c r="F99">
        <f>IF('Source Data'!F99="canceled",'Source Data'!L99,0)</f>
        <v>0</v>
      </c>
      <c r="G99">
        <f>IF('Source Data'!F99="failed",'Source Data'!L99,0)</f>
        <v>0</v>
      </c>
      <c r="I99">
        <f t="shared" si="1"/>
        <v>0</v>
      </c>
    </row>
    <row r="100" spans="3:9" x14ac:dyDescent="0.2">
      <c r="C100">
        <f>IF('Source Data'!F100="successful",'Source Data'!L100,0)</f>
        <v>60</v>
      </c>
      <c r="F100">
        <f>IF('Source Data'!F100="canceled",'Source Data'!L100,0)</f>
        <v>0</v>
      </c>
      <c r="G100">
        <f>IF('Source Data'!F100="failed",'Source Data'!L100,0)</f>
        <v>0</v>
      </c>
      <c r="I100">
        <f t="shared" si="1"/>
        <v>0</v>
      </c>
    </row>
    <row r="101" spans="3:9" x14ac:dyDescent="0.2">
      <c r="C101">
        <f>IF('Source Data'!F101="successful",'Source Data'!L101,0)</f>
        <v>39</v>
      </c>
      <c r="F101">
        <f>IF('Source Data'!F101="canceled",'Source Data'!L101,0)</f>
        <v>0</v>
      </c>
      <c r="G101">
        <f>IF('Source Data'!F101="failed",'Source Data'!L101,0)</f>
        <v>0</v>
      </c>
      <c r="I101">
        <f t="shared" si="1"/>
        <v>0</v>
      </c>
    </row>
    <row r="102" spans="3:9" x14ac:dyDescent="0.2">
      <c r="C102">
        <f>IF('Source Data'!F102="successful",'Source Data'!L102,0)</f>
        <v>26</v>
      </c>
      <c r="F102">
        <f>IF('Source Data'!F102="canceled",'Source Data'!L102,0)</f>
        <v>0</v>
      </c>
      <c r="G102">
        <f>IF('Source Data'!F102="failed",'Source Data'!L102,0)</f>
        <v>0</v>
      </c>
      <c r="I102">
        <f t="shared" si="1"/>
        <v>0</v>
      </c>
    </row>
    <row r="103" spans="3:9" x14ac:dyDescent="0.2">
      <c r="C103">
        <f>IF('Source Data'!F103="successful",'Source Data'!L103,0)</f>
        <v>35</v>
      </c>
      <c r="F103">
        <f>IF('Source Data'!F103="canceled",'Source Data'!L103,0)</f>
        <v>0</v>
      </c>
      <c r="G103">
        <f>IF('Source Data'!F103="failed",'Source Data'!L103,0)</f>
        <v>0</v>
      </c>
      <c r="I103">
        <f t="shared" si="1"/>
        <v>0</v>
      </c>
    </row>
    <row r="104" spans="3:9" x14ac:dyDescent="0.2">
      <c r="C104">
        <f>IF('Source Data'!F104="successful",'Source Data'!L104,0)</f>
        <v>65</v>
      </c>
      <c r="F104">
        <f>IF('Source Data'!F104="canceled",'Source Data'!L104,0)</f>
        <v>0</v>
      </c>
      <c r="G104">
        <f>IF('Source Data'!F104="failed",'Source Data'!L104,0)</f>
        <v>0</v>
      </c>
      <c r="I104">
        <f t="shared" si="1"/>
        <v>0</v>
      </c>
    </row>
    <row r="105" spans="3:9" x14ac:dyDescent="0.2">
      <c r="C105">
        <f>IF('Source Data'!F105="successful",'Source Data'!L105,0)</f>
        <v>49</v>
      </c>
      <c r="F105">
        <f>IF('Source Data'!F105="canceled",'Source Data'!L105,0)</f>
        <v>0</v>
      </c>
      <c r="G105">
        <f>IF('Source Data'!F105="failed",'Source Data'!L105,0)</f>
        <v>0</v>
      </c>
      <c r="I105">
        <f t="shared" si="1"/>
        <v>0</v>
      </c>
    </row>
    <row r="106" spans="3:9" x14ac:dyDescent="0.2">
      <c r="C106">
        <f>IF('Source Data'!F106="successful",'Source Data'!L106,0)</f>
        <v>10</v>
      </c>
      <c r="F106">
        <f>IF('Source Data'!F106="canceled",'Source Data'!L106,0)</f>
        <v>0</v>
      </c>
      <c r="G106">
        <f>IF('Source Data'!F106="failed",'Source Data'!L106,0)</f>
        <v>0</v>
      </c>
      <c r="I106">
        <f t="shared" si="1"/>
        <v>0</v>
      </c>
    </row>
    <row r="107" spans="3:9" x14ac:dyDescent="0.2">
      <c r="C107">
        <f>IF('Source Data'!F107="successful",'Source Data'!L107,0)</f>
        <v>60</v>
      </c>
      <c r="F107">
        <f>IF('Source Data'!F107="canceled",'Source Data'!L107,0)</f>
        <v>0</v>
      </c>
      <c r="G107">
        <f>IF('Source Data'!F107="failed",'Source Data'!L107,0)</f>
        <v>0</v>
      </c>
      <c r="I107">
        <f t="shared" si="1"/>
        <v>0</v>
      </c>
    </row>
    <row r="108" spans="3:9" x14ac:dyDescent="0.2">
      <c r="C108">
        <f>IF('Source Data'!F108="successful",'Source Data'!L108,0)</f>
        <v>27</v>
      </c>
      <c r="F108">
        <f>IF('Source Data'!F108="canceled",'Source Data'!L108,0)</f>
        <v>0</v>
      </c>
      <c r="G108">
        <f>IF('Source Data'!F108="failed",'Source Data'!L108,0)</f>
        <v>0</v>
      </c>
      <c r="I108">
        <f t="shared" si="1"/>
        <v>0</v>
      </c>
    </row>
    <row r="109" spans="3:9" x14ac:dyDescent="0.2">
      <c r="C109">
        <f>IF('Source Data'!F109="successful",'Source Data'!L109,0)</f>
        <v>69</v>
      </c>
      <c r="F109">
        <f>IF('Source Data'!F109="canceled",'Source Data'!L109,0)</f>
        <v>0</v>
      </c>
      <c r="G109">
        <f>IF('Source Data'!F109="failed",'Source Data'!L109,0)</f>
        <v>0</v>
      </c>
      <c r="I109">
        <f t="shared" si="1"/>
        <v>0</v>
      </c>
    </row>
    <row r="110" spans="3:9" x14ac:dyDescent="0.2">
      <c r="C110">
        <f>IF('Source Data'!F110="successful",'Source Data'!L110,0)</f>
        <v>47</v>
      </c>
      <c r="F110">
        <f>IF('Source Data'!F110="canceled",'Source Data'!L110,0)</f>
        <v>0</v>
      </c>
      <c r="G110">
        <f>IF('Source Data'!F110="failed",'Source Data'!L110,0)</f>
        <v>0</v>
      </c>
      <c r="I110">
        <f t="shared" si="1"/>
        <v>0</v>
      </c>
    </row>
    <row r="111" spans="3:9" x14ac:dyDescent="0.2">
      <c r="C111">
        <f>IF('Source Data'!F111="successful",'Source Data'!L111,0)</f>
        <v>47</v>
      </c>
      <c r="F111">
        <f>IF('Source Data'!F111="canceled",'Source Data'!L111,0)</f>
        <v>0</v>
      </c>
      <c r="G111">
        <f>IF('Source Data'!F111="failed",'Source Data'!L111,0)</f>
        <v>0</v>
      </c>
      <c r="I111">
        <f t="shared" si="1"/>
        <v>0</v>
      </c>
    </row>
    <row r="112" spans="3:9" x14ac:dyDescent="0.2">
      <c r="C112">
        <f>IF('Source Data'!F112="successful",'Source Data'!L112,0)</f>
        <v>26</v>
      </c>
      <c r="F112">
        <f>IF('Source Data'!F112="canceled",'Source Data'!L112,0)</f>
        <v>0</v>
      </c>
      <c r="G112">
        <f>IF('Source Data'!F112="failed",'Source Data'!L112,0)</f>
        <v>0</v>
      </c>
      <c r="I112">
        <f t="shared" si="1"/>
        <v>0</v>
      </c>
    </row>
    <row r="113" spans="3:9" x14ac:dyDescent="0.2">
      <c r="C113">
        <f>IF('Source Data'!F113="successful",'Source Data'!L113,0)</f>
        <v>53</v>
      </c>
      <c r="F113">
        <f>IF('Source Data'!F113="canceled",'Source Data'!L113,0)</f>
        <v>0</v>
      </c>
      <c r="G113">
        <f>IF('Source Data'!F113="failed",'Source Data'!L113,0)</f>
        <v>0</v>
      </c>
      <c r="I113">
        <f t="shared" si="1"/>
        <v>0</v>
      </c>
    </row>
    <row r="114" spans="3:9" x14ac:dyDescent="0.2">
      <c r="C114">
        <f>IF('Source Data'!F114="successful",'Source Data'!L114,0)</f>
        <v>81</v>
      </c>
      <c r="F114">
        <f>IF('Source Data'!F114="canceled",'Source Data'!L114,0)</f>
        <v>0</v>
      </c>
      <c r="G114">
        <f>IF('Source Data'!F114="failed",'Source Data'!L114,0)</f>
        <v>0</v>
      </c>
      <c r="I114">
        <f t="shared" si="1"/>
        <v>0</v>
      </c>
    </row>
    <row r="115" spans="3:9" x14ac:dyDescent="0.2">
      <c r="C115">
        <f>IF('Source Data'!F115="successful",'Source Data'!L115,0)</f>
        <v>78</v>
      </c>
      <c r="F115">
        <f>IF('Source Data'!F115="canceled",'Source Data'!L115,0)</f>
        <v>0</v>
      </c>
      <c r="G115">
        <f>IF('Source Data'!F115="failed",'Source Data'!L115,0)</f>
        <v>0</v>
      </c>
      <c r="I115">
        <f t="shared" si="1"/>
        <v>0</v>
      </c>
    </row>
    <row r="116" spans="3:9" x14ac:dyDescent="0.2">
      <c r="C116">
        <f>IF('Source Data'!F116="successful",'Source Data'!L116,0)</f>
        <v>35</v>
      </c>
      <c r="F116">
        <f>IF('Source Data'!F116="canceled",'Source Data'!L116,0)</f>
        <v>0</v>
      </c>
      <c r="G116">
        <f>IF('Source Data'!F116="failed",'Source Data'!L116,0)</f>
        <v>0</v>
      </c>
      <c r="I116">
        <f t="shared" si="1"/>
        <v>0</v>
      </c>
    </row>
    <row r="117" spans="3:9" x14ac:dyDescent="0.2">
      <c r="C117">
        <f>IF('Source Data'!F117="successful",'Source Data'!L117,0)</f>
        <v>22</v>
      </c>
      <c r="F117">
        <f>IF('Source Data'!F117="canceled",'Source Data'!L117,0)</f>
        <v>0</v>
      </c>
      <c r="G117">
        <f>IF('Source Data'!F117="failed",'Source Data'!L117,0)</f>
        <v>0</v>
      </c>
      <c r="I117">
        <f t="shared" si="1"/>
        <v>0</v>
      </c>
    </row>
    <row r="118" spans="3:9" x14ac:dyDescent="0.2">
      <c r="C118">
        <f>IF('Source Data'!F118="successful",'Source Data'!L118,0)</f>
        <v>57</v>
      </c>
      <c r="F118">
        <f>IF('Source Data'!F118="canceled",'Source Data'!L118,0)</f>
        <v>0</v>
      </c>
      <c r="G118">
        <f>IF('Source Data'!F118="failed",'Source Data'!L118,0)</f>
        <v>0</v>
      </c>
      <c r="I118">
        <f t="shared" si="1"/>
        <v>0</v>
      </c>
    </row>
    <row r="119" spans="3:9" x14ac:dyDescent="0.2">
      <c r="C119">
        <f>IF('Source Data'!F119="successful",'Source Data'!L119,0)</f>
        <v>27</v>
      </c>
      <c r="F119">
        <f>IF('Source Data'!F119="canceled",'Source Data'!L119,0)</f>
        <v>0</v>
      </c>
      <c r="G119">
        <f>IF('Source Data'!F119="failed",'Source Data'!L119,0)</f>
        <v>0</v>
      </c>
      <c r="I119">
        <f t="shared" si="1"/>
        <v>0</v>
      </c>
    </row>
    <row r="120" spans="3:9" x14ac:dyDescent="0.2">
      <c r="C120">
        <f>IF('Source Data'!F120="successful",'Source Data'!L120,0)</f>
        <v>39</v>
      </c>
      <c r="F120">
        <f>IF('Source Data'!F120="canceled",'Source Data'!L120,0)</f>
        <v>0</v>
      </c>
      <c r="G120">
        <f>IF('Source Data'!F120="failed",'Source Data'!L120,0)</f>
        <v>0</v>
      </c>
      <c r="I120">
        <f t="shared" si="1"/>
        <v>0</v>
      </c>
    </row>
    <row r="121" spans="3:9" x14ac:dyDescent="0.2">
      <c r="C121">
        <f>IF('Source Data'!F121="successful",'Source Data'!L121,0)</f>
        <v>37</v>
      </c>
      <c r="F121">
        <f>IF('Source Data'!F121="canceled",'Source Data'!L121,0)</f>
        <v>0</v>
      </c>
      <c r="G121">
        <f>IF('Source Data'!F121="failed",'Source Data'!L121,0)</f>
        <v>0</v>
      </c>
      <c r="I121">
        <f t="shared" si="1"/>
        <v>0</v>
      </c>
    </row>
    <row r="122" spans="3:9" x14ac:dyDescent="0.2">
      <c r="C122">
        <f>IF('Source Data'!F122="successful",'Source Data'!L122,0)</f>
        <v>0</v>
      </c>
      <c r="F122">
        <f>IF('Source Data'!F122="canceled",'Source Data'!L122,0)</f>
        <v>1</v>
      </c>
      <c r="G122">
        <f>IF('Source Data'!F122="failed",'Source Data'!L122,0)</f>
        <v>0</v>
      </c>
      <c r="I122">
        <f t="shared" si="1"/>
        <v>1</v>
      </c>
    </row>
    <row r="123" spans="3:9" x14ac:dyDescent="0.2">
      <c r="C123">
        <f>IF('Source Data'!F123="successful",'Source Data'!L123,0)</f>
        <v>0</v>
      </c>
      <c r="F123">
        <f>IF('Source Data'!F123="canceled",'Source Data'!L123,0)</f>
        <v>1</v>
      </c>
      <c r="G123">
        <f>IF('Source Data'!F123="failed",'Source Data'!L123,0)</f>
        <v>0</v>
      </c>
      <c r="I123">
        <f t="shared" si="1"/>
        <v>1</v>
      </c>
    </row>
    <row r="124" spans="3:9" x14ac:dyDescent="0.2">
      <c r="C124">
        <f>IF('Source Data'!F124="successful",'Source Data'!L124,0)</f>
        <v>0</v>
      </c>
      <c r="F124">
        <f>IF('Source Data'!F124="canceled",'Source Data'!L124,0)</f>
        <v>0</v>
      </c>
      <c r="G124">
        <f>IF('Source Data'!F124="failed",'Source Data'!L124,0)</f>
        <v>0</v>
      </c>
      <c r="I124">
        <f t="shared" si="1"/>
        <v>0</v>
      </c>
    </row>
    <row r="125" spans="3:9" x14ac:dyDescent="0.2">
      <c r="C125">
        <f>IF('Source Data'!F125="successful",'Source Data'!L125,0)</f>
        <v>0</v>
      </c>
      <c r="F125">
        <f>IF('Source Data'!F125="canceled",'Source Data'!L125,0)</f>
        <v>6</v>
      </c>
      <c r="G125">
        <f>IF('Source Data'!F125="failed",'Source Data'!L125,0)</f>
        <v>0</v>
      </c>
      <c r="I125">
        <f t="shared" si="1"/>
        <v>6</v>
      </c>
    </row>
    <row r="126" spans="3:9" x14ac:dyDescent="0.2">
      <c r="C126">
        <f>IF('Source Data'!F126="successful",'Source Data'!L126,0)</f>
        <v>0</v>
      </c>
      <c r="F126">
        <f>IF('Source Data'!F126="canceled",'Source Data'!L126,0)</f>
        <v>0</v>
      </c>
      <c r="G126">
        <f>IF('Source Data'!F126="failed",'Source Data'!L126,0)</f>
        <v>0</v>
      </c>
      <c r="I126">
        <f t="shared" si="1"/>
        <v>0</v>
      </c>
    </row>
    <row r="127" spans="3:9" x14ac:dyDescent="0.2">
      <c r="C127">
        <f>IF('Source Data'!F127="successful",'Source Data'!L127,0)</f>
        <v>0</v>
      </c>
      <c r="F127">
        <f>IF('Source Data'!F127="canceled",'Source Data'!L127,0)</f>
        <v>6</v>
      </c>
      <c r="G127">
        <f>IF('Source Data'!F127="failed",'Source Data'!L127,0)</f>
        <v>0</v>
      </c>
      <c r="I127">
        <f t="shared" si="1"/>
        <v>6</v>
      </c>
    </row>
    <row r="128" spans="3:9" x14ac:dyDescent="0.2">
      <c r="C128">
        <f>IF('Source Data'!F128="successful",'Source Data'!L128,0)</f>
        <v>0</v>
      </c>
      <c r="F128">
        <f>IF('Source Data'!F128="canceled",'Source Data'!L128,0)</f>
        <v>13</v>
      </c>
      <c r="G128">
        <f>IF('Source Data'!F128="failed",'Source Data'!L128,0)</f>
        <v>0</v>
      </c>
      <c r="I128">
        <f t="shared" si="1"/>
        <v>13</v>
      </c>
    </row>
    <row r="129" spans="3:9" x14ac:dyDescent="0.2">
      <c r="C129">
        <f>IF('Source Data'!F129="successful",'Source Data'!L129,0)</f>
        <v>0</v>
      </c>
      <c r="F129">
        <f>IF('Source Data'!F129="canceled",'Source Data'!L129,0)</f>
        <v>4</v>
      </c>
      <c r="G129">
        <f>IF('Source Data'!F129="failed",'Source Data'!L129,0)</f>
        <v>0</v>
      </c>
      <c r="I129">
        <f t="shared" si="1"/>
        <v>4</v>
      </c>
    </row>
    <row r="130" spans="3:9" x14ac:dyDescent="0.2">
      <c r="C130">
        <f>IF('Source Data'!F130="successful",'Source Data'!L130,0)</f>
        <v>0</v>
      </c>
      <c r="F130">
        <f>IF('Source Data'!F130="canceled",'Source Data'!L130,0)</f>
        <v>6</v>
      </c>
      <c r="G130">
        <f>IF('Source Data'!F130="failed",'Source Data'!L130,0)</f>
        <v>0</v>
      </c>
      <c r="I130">
        <f t="shared" si="1"/>
        <v>6</v>
      </c>
    </row>
    <row r="131" spans="3:9" x14ac:dyDescent="0.2">
      <c r="C131">
        <f>IF('Source Data'!F131="successful",'Source Data'!L131,0)</f>
        <v>0</v>
      </c>
      <c r="F131">
        <f>IF('Source Data'!F131="canceled",'Source Data'!L131,0)</f>
        <v>0</v>
      </c>
      <c r="G131">
        <f>IF('Source Data'!F131="failed",'Source Data'!L131,0)</f>
        <v>0</v>
      </c>
      <c r="I131">
        <f t="shared" ref="I131:I194" si="2">F131+G131</f>
        <v>0</v>
      </c>
    </row>
    <row r="132" spans="3:9" x14ac:dyDescent="0.2">
      <c r="C132">
        <f>IF('Source Data'!F132="successful",'Source Data'!L132,0)</f>
        <v>0</v>
      </c>
      <c r="F132">
        <f>IF('Source Data'!F132="canceled",'Source Data'!L132,0)</f>
        <v>0</v>
      </c>
      <c r="G132">
        <f>IF('Source Data'!F132="failed",'Source Data'!L132,0)</f>
        <v>0</v>
      </c>
      <c r="I132">
        <f t="shared" si="2"/>
        <v>0</v>
      </c>
    </row>
    <row r="133" spans="3:9" x14ac:dyDescent="0.2">
      <c r="C133">
        <f>IF('Source Data'!F133="successful",'Source Data'!L133,0)</f>
        <v>0</v>
      </c>
      <c r="F133">
        <f>IF('Source Data'!F133="canceled",'Source Data'!L133,0)</f>
        <v>0</v>
      </c>
      <c r="G133">
        <f>IF('Source Data'!F133="failed",'Source Data'!L133,0)</f>
        <v>0</v>
      </c>
      <c r="I133">
        <f t="shared" si="2"/>
        <v>0</v>
      </c>
    </row>
    <row r="134" spans="3:9" x14ac:dyDescent="0.2">
      <c r="C134">
        <f>IF('Source Data'!F134="successful",'Source Data'!L134,0)</f>
        <v>0</v>
      </c>
      <c r="F134">
        <f>IF('Source Data'!F134="canceled",'Source Data'!L134,0)</f>
        <v>81</v>
      </c>
      <c r="G134">
        <f>IF('Source Data'!F134="failed",'Source Data'!L134,0)</f>
        <v>0</v>
      </c>
      <c r="I134">
        <f t="shared" si="2"/>
        <v>81</v>
      </c>
    </row>
    <row r="135" spans="3:9" x14ac:dyDescent="0.2">
      <c r="C135">
        <f>IF('Source Data'!F135="successful",'Source Data'!L135,0)</f>
        <v>0</v>
      </c>
      <c r="F135">
        <f>IF('Source Data'!F135="canceled",'Source Data'!L135,0)</f>
        <v>0</v>
      </c>
      <c r="G135">
        <f>IF('Source Data'!F135="failed",'Source Data'!L135,0)</f>
        <v>0</v>
      </c>
      <c r="I135">
        <f t="shared" si="2"/>
        <v>0</v>
      </c>
    </row>
    <row r="136" spans="3:9" x14ac:dyDescent="0.2">
      <c r="C136">
        <f>IF('Source Data'!F136="successful",'Source Data'!L136,0)</f>
        <v>0</v>
      </c>
      <c r="F136">
        <f>IF('Source Data'!F136="canceled",'Source Data'!L136,0)</f>
        <v>0</v>
      </c>
      <c r="G136">
        <f>IF('Source Data'!F136="failed",'Source Data'!L136,0)</f>
        <v>0</v>
      </c>
      <c r="I136">
        <f t="shared" si="2"/>
        <v>0</v>
      </c>
    </row>
    <row r="137" spans="3:9" x14ac:dyDescent="0.2">
      <c r="C137">
        <f>IF('Source Data'!F137="successful",'Source Data'!L137,0)</f>
        <v>0</v>
      </c>
      <c r="F137">
        <f>IF('Source Data'!F137="canceled",'Source Data'!L137,0)</f>
        <v>5</v>
      </c>
      <c r="G137">
        <f>IF('Source Data'!F137="failed",'Source Data'!L137,0)</f>
        <v>0</v>
      </c>
      <c r="I137">
        <f t="shared" si="2"/>
        <v>5</v>
      </c>
    </row>
    <row r="138" spans="3:9" x14ac:dyDescent="0.2">
      <c r="C138">
        <f>IF('Source Data'!F138="successful",'Source Data'!L138,0)</f>
        <v>0</v>
      </c>
      <c r="F138">
        <f>IF('Source Data'!F138="canceled",'Source Data'!L138,0)</f>
        <v>0</v>
      </c>
      <c r="G138">
        <f>IF('Source Data'!F138="failed",'Source Data'!L138,0)</f>
        <v>0</v>
      </c>
      <c r="I138">
        <f t="shared" si="2"/>
        <v>0</v>
      </c>
    </row>
    <row r="139" spans="3:9" x14ac:dyDescent="0.2">
      <c r="C139">
        <f>IF('Source Data'!F139="successful",'Source Data'!L139,0)</f>
        <v>0</v>
      </c>
      <c r="F139">
        <f>IF('Source Data'!F139="canceled",'Source Data'!L139,0)</f>
        <v>0</v>
      </c>
      <c r="G139">
        <f>IF('Source Data'!F139="failed",'Source Data'!L139,0)</f>
        <v>0</v>
      </c>
      <c r="I139">
        <f t="shared" si="2"/>
        <v>0</v>
      </c>
    </row>
    <row r="140" spans="3:9" x14ac:dyDescent="0.2">
      <c r="C140">
        <f>IF('Source Data'!F140="successful",'Source Data'!L140,0)</f>
        <v>0</v>
      </c>
      <c r="F140">
        <f>IF('Source Data'!F140="canceled",'Source Data'!L140,0)</f>
        <v>58</v>
      </c>
      <c r="G140">
        <f>IF('Source Data'!F140="failed",'Source Data'!L140,0)</f>
        <v>0</v>
      </c>
      <c r="I140">
        <f t="shared" si="2"/>
        <v>58</v>
      </c>
    </row>
    <row r="141" spans="3:9" x14ac:dyDescent="0.2">
      <c r="C141">
        <f>IF('Source Data'!F141="successful",'Source Data'!L141,0)</f>
        <v>0</v>
      </c>
      <c r="F141">
        <f>IF('Source Data'!F141="canceled",'Source Data'!L141,0)</f>
        <v>1</v>
      </c>
      <c r="G141">
        <f>IF('Source Data'!F141="failed",'Source Data'!L141,0)</f>
        <v>0</v>
      </c>
      <c r="I141">
        <f t="shared" si="2"/>
        <v>1</v>
      </c>
    </row>
    <row r="142" spans="3:9" x14ac:dyDescent="0.2">
      <c r="C142">
        <f>IF('Source Data'!F142="successful",'Source Data'!L142,0)</f>
        <v>0</v>
      </c>
      <c r="F142">
        <f>IF('Source Data'!F142="canceled",'Source Data'!L142,0)</f>
        <v>0</v>
      </c>
      <c r="G142">
        <f>IF('Source Data'!F142="failed",'Source Data'!L142,0)</f>
        <v>0</v>
      </c>
      <c r="I142">
        <f t="shared" si="2"/>
        <v>0</v>
      </c>
    </row>
    <row r="143" spans="3:9" x14ac:dyDescent="0.2">
      <c r="C143">
        <f>IF('Source Data'!F143="successful",'Source Data'!L143,0)</f>
        <v>0</v>
      </c>
      <c r="F143">
        <f>IF('Source Data'!F143="canceled",'Source Data'!L143,0)</f>
        <v>28</v>
      </c>
      <c r="G143">
        <f>IF('Source Data'!F143="failed",'Source Data'!L143,0)</f>
        <v>0</v>
      </c>
      <c r="I143">
        <f t="shared" si="2"/>
        <v>28</v>
      </c>
    </row>
    <row r="144" spans="3:9" x14ac:dyDescent="0.2">
      <c r="C144">
        <f>IF('Source Data'!F144="successful",'Source Data'!L144,0)</f>
        <v>0</v>
      </c>
      <c r="F144">
        <f>IF('Source Data'!F144="canceled",'Source Data'!L144,0)</f>
        <v>1</v>
      </c>
      <c r="G144">
        <f>IF('Source Data'!F144="failed",'Source Data'!L144,0)</f>
        <v>0</v>
      </c>
      <c r="I144">
        <f t="shared" si="2"/>
        <v>1</v>
      </c>
    </row>
    <row r="145" spans="3:9" x14ac:dyDescent="0.2">
      <c r="C145">
        <f>IF('Source Data'!F145="successful",'Source Data'!L145,0)</f>
        <v>0</v>
      </c>
      <c r="F145">
        <f>IF('Source Data'!F145="canceled",'Source Data'!L145,0)</f>
        <v>0</v>
      </c>
      <c r="G145">
        <f>IF('Source Data'!F145="failed",'Source Data'!L145,0)</f>
        <v>0</v>
      </c>
      <c r="I145">
        <f t="shared" si="2"/>
        <v>0</v>
      </c>
    </row>
    <row r="146" spans="3:9" x14ac:dyDescent="0.2">
      <c r="C146">
        <f>IF('Source Data'!F146="successful",'Source Data'!L146,0)</f>
        <v>0</v>
      </c>
      <c r="F146">
        <f>IF('Source Data'!F146="canceled",'Source Data'!L146,0)</f>
        <v>37</v>
      </c>
      <c r="G146">
        <f>IF('Source Data'!F146="failed",'Source Data'!L146,0)</f>
        <v>0</v>
      </c>
      <c r="I146">
        <f t="shared" si="2"/>
        <v>37</v>
      </c>
    </row>
    <row r="147" spans="3:9" x14ac:dyDescent="0.2">
      <c r="C147">
        <f>IF('Source Data'!F147="successful",'Source Data'!L147,0)</f>
        <v>0</v>
      </c>
      <c r="F147">
        <f>IF('Source Data'!F147="canceled",'Source Data'!L147,0)</f>
        <v>9</v>
      </c>
      <c r="G147">
        <f>IF('Source Data'!F147="failed",'Source Data'!L147,0)</f>
        <v>0</v>
      </c>
      <c r="I147">
        <f t="shared" si="2"/>
        <v>9</v>
      </c>
    </row>
    <row r="148" spans="3:9" x14ac:dyDescent="0.2">
      <c r="C148">
        <f>IF('Source Data'!F148="successful",'Source Data'!L148,0)</f>
        <v>0</v>
      </c>
      <c r="F148">
        <f>IF('Source Data'!F148="canceled",'Source Data'!L148,0)</f>
        <v>3</v>
      </c>
      <c r="G148">
        <f>IF('Source Data'!F148="failed",'Source Data'!L148,0)</f>
        <v>0</v>
      </c>
      <c r="I148">
        <f t="shared" si="2"/>
        <v>3</v>
      </c>
    </row>
    <row r="149" spans="3:9" x14ac:dyDescent="0.2">
      <c r="C149">
        <f>IF('Source Data'!F149="successful",'Source Data'!L149,0)</f>
        <v>0</v>
      </c>
      <c r="F149">
        <f>IF('Source Data'!F149="canceled",'Source Data'!L149,0)</f>
        <v>0</v>
      </c>
      <c r="G149">
        <f>IF('Source Data'!F149="failed",'Source Data'!L149,0)</f>
        <v>0</v>
      </c>
      <c r="I149">
        <f t="shared" si="2"/>
        <v>0</v>
      </c>
    </row>
    <row r="150" spans="3:9" x14ac:dyDescent="0.2">
      <c r="C150">
        <f>IF('Source Data'!F150="successful",'Source Data'!L150,0)</f>
        <v>0</v>
      </c>
      <c r="F150">
        <f>IF('Source Data'!F150="canceled",'Source Data'!L150,0)</f>
        <v>2</v>
      </c>
      <c r="G150">
        <f>IF('Source Data'!F150="failed",'Source Data'!L150,0)</f>
        <v>0</v>
      </c>
      <c r="I150">
        <f t="shared" si="2"/>
        <v>2</v>
      </c>
    </row>
    <row r="151" spans="3:9" x14ac:dyDescent="0.2">
      <c r="C151">
        <f>IF('Source Data'!F151="successful",'Source Data'!L151,0)</f>
        <v>0</v>
      </c>
      <c r="F151">
        <f>IF('Source Data'!F151="canceled",'Source Data'!L151,0)</f>
        <v>6</v>
      </c>
      <c r="G151">
        <f>IF('Source Data'!F151="failed",'Source Data'!L151,0)</f>
        <v>0</v>
      </c>
      <c r="I151">
        <f t="shared" si="2"/>
        <v>6</v>
      </c>
    </row>
    <row r="152" spans="3:9" x14ac:dyDescent="0.2">
      <c r="C152">
        <f>IF('Source Data'!F152="successful",'Source Data'!L152,0)</f>
        <v>0</v>
      </c>
      <c r="F152">
        <f>IF('Source Data'!F152="canceled",'Source Data'!L152,0)</f>
        <v>67</v>
      </c>
      <c r="G152">
        <f>IF('Source Data'!F152="failed",'Source Data'!L152,0)</f>
        <v>0</v>
      </c>
      <c r="I152">
        <f t="shared" si="2"/>
        <v>67</v>
      </c>
    </row>
    <row r="153" spans="3:9" x14ac:dyDescent="0.2">
      <c r="C153">
        <f>IF('Source Data'!F153="successful",'Source Data'!L153,0)</f>
        <v>0</v>
      </c>
      <c r="F153">
        <f>IF('Source Data'!F153="canceled",'Source Data'!L153,0)</f>
        <v>5</v>
      </c>
      <c r="G153">
        <f>IF('Source Data'!F153="failed",'Source Data'!L153,0)</f>
        <v>0</v>
      </c>
      <c r="I153">
        <f t="shared" si="2"/>
        <v>5</v>
      </c>
    </row>
    <row r="154" spans="3:9" x14ac:dyDescent="0.2">
      <c r="C154">
        <f>IF('Source Data'!F154="successful",'Source Data'!L154,0)</f>
        <v>0</v>
      </c>
      <c r="F154">
        <f>IF('Source Data'!F154="canceled",'Source Data'!L154,0)</f>
        <v>2</v>
      </c>
      <c r="G154">
        <f>IF('Source Data'!F154="failed",'Source Data'!L154,0)</f>
        <v>0</v>
      </c>
      <c r="I154">
        <f t="shared" si="2"/>
        <v>2</v>
      </c>
    </row>
    <row r="155" spans="3:9" x14ac:dyDescent="0.2">
      <c r="C155">
        <f>IF('Source Data'!F155="successful",'Source Data'!L155,0)</f>
        <v>0</v>
      </c>
      <c r="F155">
        <f>IF('Source Data'!F155="canceled",'Source Data'!L155,0)</f>
        <v>10</v>
      </c>
      <c r="G155">
        <f>IF('Source Data'!F155="failed",'Source Data'!L155,0)</f>
        <v>0</v>
      </c>
      <c r="I155">
        <f t="shared" si="2"/>
        <v>10</v>
      </c>
    </row>
    <row r="156" spans="3:9" x14ac:dyDescent="0.2">
      <c r="C156">
        <f>IF('Source Data'!F156="successful",'Source Data'!L156,0)</f>
        <v>0</v>
      </c>
      <c r="F156">
        <f>IF('Source Data'!F156="canceled",'Source Data'!L156,0)</f>
        <v>3</v>
      </c>
      <c r="G156">
        <f>IF('Source Data'!F156="failed",'Source Data'!L156,0)</f>
        <v>0</v>
      </c>
      <c r="I156">
        <f t="shared" si="2"/>
        <v>3</v>
      </c>
    </row>
    <row r="157" spans="3:9" x14ac:dyDescent="0.2">
      <c r="C157">
        <f>IF('Source Data'!F157="successful",'Source Data'!L157,0)</f>
        <v>0</v>
      </c>
      <c r="F157">
        <f>IF('Source Data'!F157="canceled",'Source Data'!L157,0)</f>
        <v>4</v>
      </c>
      <c r="G157">
        <f>IF('Source Data'!F157="failed",'Source Data'!L157,0)</f>
        <v>0</v>
      </c>
      <c r="I157">
        <f t="shared" si="2"/>
        <v>4</v>
      </c>
    </row>
    <row r="158" spans="3:9" x14ac:dyDescent="0.2">
      <c r="C158">
        <f>IF('Source Data'!F158="successful",'Source Data'!L158,0)</f>
        <v>0</v>
      </c>
      <c r="F158">
        <f>IF('Source Data'!F158="canceled",'Source Data'!L158,0)</f>
        <v>15</v>
      </c>
      <c r="G158">
        <f>IF('Source Data'!F158="failed",'Source Data'!L158,0)</f>
        <v>0</v>
      </c>
      <c r="I158">
        <f t="shared" si="2"/>
        <v>15</v>
      </c>
    </row>
    <row r="159" spans="3:9" x14ac:dyDescent="0.2">
      <c r="C159">
        <f>IF('Source Data'!F159="successful",'Source Data'!L159,0)</f>
        <v>0</v>
      </c>
      <c r="F159">
        <f>IF('Source Data'!F159="canceled",'Source Data'!L159,0)</f>
        <v>2</v>
      </c>
      <c r="G159">
        <f>IF('Source Data'!F159="failed",'Source Data'!L159,0)</f>
        <v>0</v>
      </c>
      <c r="I159">
        <f t="shared" si="2"/>
        <v>2</v>
      </c>
    </row>
    <row r="160" spans="3:9" x14ac:dyDescent="0.2">
      <c r="C160">
        <f>IF('Source Data'!F160="successful",'Source Data'!L160,0)</f>
        <v>0</v>
      </c>
      <c r="F160">
        <f>IF('Source Data'!F160="canceled",'Source Data'!L160,0)</f>
        <v>0</v>
      </c>
      <c r="G160">
        <f>IF('Source Data'!F160="failed",'Source Data'!L160,0)</f>
        <v>0</v>
      </c>
      <c r="I160">
        <f t="shared" si="2"/>
        <v>0</v>
      </c>
    </row>
    <row r="161" spans="3:9" x14ac:dyDescent="0.2">
      <c r="C161">
        <f>IF('Source Data'!F161="successful",'Source Data'!L161,0)</f>
        <v>0</v>
      </c>
      <c r="F161">
        <f>IF('Source Data'!F161="canceled",'Source Data'!L161,0)</f>
        <v>1</v>
      </c>
      <c r="G161">
        <f>IF('Source Data'!F161="failed",'Source Data'!L161,0)</f>
        <v>0</v>
      </c>
      <c r="I161">
        <f t="shared" si="2"/>
        <v>1</v>
      </c>
    </row>
    <row r="162" spans="3:9" x14ac:dyDescent="0.2">
      <c r="C162">
        <f>IF('Source Data'!F162="successful",'Source Data'!L162,0)</f>
        <v>0</v>
      </c>
      <c r="F162">
        <f>IF('Source Data'!F162="canceled",'Source Data'!L162,0)</f>
        <v>0</v>
      </c>
      <c r="G162">
        <f>IF('Source Data'!F162="failed",'Source Data'!L162,0)</f>
        <v>0</v>
      </c>
      <c r="I162">
        <f t="shared" si="2"/>
        <v>0</v>
      </c>
    </row>
    <row r="163" spans="3:9" x14ac:dyDescent="0.2">
      <c r="C163">
        <f>IF('Source Data'!F163="successful",'Source Data'!L163,0)</f>
        <v>0</v>
      </c>
      <c r="F163">
        <f>IF('Source Data'!F163="canceled",'Source Data'!L163,0)</f>
        <v>0</v>
      </c>
      <c r="G163">
        <f>IF('Source Data'!F163="failed",'Source Data'!L163,0)</f>
        <v>1</v>
      </c>
      <c r="I163">
        <f t="shared" si="2"/>
        <v>1</v>
      </c>
    </row>
    <row r="164" spans="3:9" x14ac:dyDescent="0.2">
      <c r="C164">
        <f>IF('Source Data'!F164="successful",'Source Data'!L164,0)</f>
        <v>0</v>
      </c>
      <c r="F164">
        <f>IF('Source Data'!F164="canceled",'Source Data'!L164,0)</f>
        <v>0</v>
      </c>
      <c r="G164">
        <f>IF('Source Data'!F164="failed",'Source Data'!L164,0)</f>
        <v>10</v>
      </c>
      <c r="I164">
        <f t="shared" si="2"/>
        <v>10</v>
      </c>
    </row>
    <row r="165" spans="3:9" x14ac:dyDescent="0.2">
      <c r="C165">
        <f>IF('Source Data'!F165="successful",'Source Data'!L165,0)</f>
        <v>0</v>
      </c>
      <c r="F165">
        <f>IF('Source Data'!F165="canceled",'Source Data'!L165,0)</f>
        <v>0</v>
      </c>
      <c r="G165">
        <f>IF('Source Data'!F165="failed",'Source Data'!L165,0)</f>
        <v>0</v>
      </c>
      <c r="I165">
        <f t="shared" si="2"/>
        <v>0</v>
      </c>
    </row>
    <row r="166" spans="3:9" x14ac:dyDescent="0.2">
      <c r="C166">
        <f>IF('Source Data'!F166="successful",'Source Data'!L166,0)</f>
        <v>0</v>
      </c>
      <c r="F166">
        <f>IF('Source Data'!F166="canceled",'Source Data'!L166,0)</f>
        <v>0</v>
      </c>
      <c r="G166">
        <f>IF('Source Data'!F166="failed",'Source Data'!L166,0)</f>
        <v>7</v>
      </c>
      <c r="I166">
        <f t="shared" si="2"/>
        <v>7</v>
      </c>
    </row>
    <row r="167" spans="3:9" x14ac:dyDescent="0.2">
      <c r="C167">
        <f>IF('Source Data'!F167="successful",'Source Data'!L167,0)</f>
        <v>0</v>
      </c>
      <c r="F167">
        <f>IF('Source Data'!F167="canceled",'Source Data'!L167,0)</f>
        <v>0</v>
      </c>
      <c r="G167">
        <f>IF('Source Data'!F167="failed",'Source Data'!L167,0)</f>
        <v>0</v>
      </c>
      <c r="I167">
        <f t="shared" si="2"/>
        <v>0</v>
      </c>
    </row>
    <row r="168" spans="3:9" x14ac:dyDescent="0.2">
      <c r="C168">
        <f>IF('Source Data'!F168="successful",'Source Data'!L168,0)</f>
        <v>0</v>
      </c>
      <c r="F168">
        <f>IF('Source Data'!F168="canceled",'Source Data'!L168,0)</f>
        <v>0</v>
      </c>
      <c r="G168">
        <f>IF('Source Data'!F168="failed",'Source Data'!L168,0)</f>
        <v>1</v>
      </c>
      <c r="I168">
        <f t="shared" si="2"/>
        <v>1</v>
      </c>
    </row>
    <row r="169" spans="3:9" x14ac:dyDescent="0.2">
      <c r="C169">
        <f>IF('Source Data'!F169="successful",'Source Data'!L169,0)</f>
        <v>0</v>
      </c>
      <c r="F169">
        <f>IF('Source Data'!F169="canceled",'Source Data'!L169,0)</f>
        <v>0</v>
      </c>
      <c r="G169">
        <f>IF('Source Data'!F169="failed",'Source Data'!L169,0)</f>
        <v>2</v>
      </c>
      <c r="I169">
        <f t="shared" si="2"/>
        <v>2</v>
      </c>
    </row>
    <row r="170" spans="3:9" x14ac:dyDescent="0.2">
      <c r="C170">
        <f>IF('Source Data'!F170="successful",'Source Data'!L170,0)</f>
        <v>0</v>
      </c>
      <c r="F170">
        <f>IF('Source Data'!F170="canceled",'Source Data'!L170,0)</f>
        <v>0</v>
      </c>
      <c r="G170">
        <f>IF('Source Data'!F170="failed",'Source Data'!L170,0)</f>
        <v>3</v>
      </c>
      <c r="I170">
        <f t="shared" si="2"/>
        <v>3</v>
      </c>
    </row>
    <row r="171" spans="3:9" x14ac:dyDescent="0.2">
      <c r="C171">
        <f>IF('Source Data'!F171="successful",'Source Data'!L171,0)</f>
        <v>0</v>
      </c>
      <c r="F171">
        <f>IF('Source Data'!F171="canceled",'Source Data'!L171,0)</f>
        <v>0</v>
      </c>
      <c r="G171">
        <f>IF('Source Data'!F171="failed",'Source Data'!L171,0)</f>
        <v>10</v>
      </c>
      <c r="I171">
        <f t="shared" si="2"/>
        <v>10</v>
      </c>
    </row>
    <row r="172" spans="3:9" x14ac:dyDescent="0.2">
      <c r="C172">
        <f>IF('Source Data'!F172="successful",'Source Data'!L172,0)</f>
        <v>0</v>
      </c>
      <c r="F172">
        <f>IF('Source Data'!F172="canceled",'Source Data'!L172,0)</f>
        <v>0</v>
      </c>
      <c r="G172">
        <f>IF('Source Data'!F172="failed",'Source Data'!L172,0)</f>
        <v>10</v>
      </c>
      <c r="I172">
        <f t="shared" si="2"/>
        <v>10</v>
      </c>
    </row>
    <row r="173" spans="3:9" x14ac:dyDescent="0.2">
      <c r="C173">
        <f>IF('Source Data'!F173="successful",'Source Data'!L173,0)</f>
        <v>0</v>
      </c>
      <c r="F173">
        <f>IF('Source Data'!F173="canceled",'Source Data'!L173,0)</f>
        <v>0</v>
      </c>
      <c r="G173">
        <f>IF('Source Data'!F173="failed",'Source Data'!L173,0)</f>
        <v>1</v>
      </c>
      <c r="I173">
        <f t="shared" si="2"/>
        <v>1</v>
      </c>
    </row>
    <row r="174" spans="3:9" x14ac:dyDescent="0.2">
      <c r="C174">
        <f>IF('Source Data'!F174="successful",'Source Data'!L174,0)</f>
        <v>0</v>
      </c>
      <c r="F174">
        <f>IF('Source Data'!F174="canceled",'Source Data'!L174,0)</f>
        <v>0</v>
      </c>
      <c r="G174">
        <f>IF('Source Data'!F174="failed",'Source Data'!L174,0)</f>
        <v>0</v>
      </c>
      <c r="I174">
        <f t="shared" si="2"/>
        <v>0</v>
      </c>
    </row>
    <row r="175" spans="3:9" x14ac:dyDescent="0.2">
      <c r="C175">
        <f>IF('Source Data'!F175="successful",'Source Data'!L175,0)</f>
        <v>0</v>
      </c>
      <c r="F175">
        <f>IF('Source Data'!F175="canceled",'Source Data'!L175,0)</f>
        <v>0</v>
      </c>
      <c r="G175">
        <f>IF('Source Data'!F175="failed",'Source Data'!L175,0)</f>
        <v>0</v>
      </c>
      <c r="I175">
        <f t="shared" si="2"/>
        <v>0</v>
      </c>
    </row>
    <row r="176" spans="3:9" x14ac:dyDescent="0.2">
      <c r="C176">
        <f>IF('Source Data'!F176="successful",'Source Data'!L176,0)</f>
        <v>0</v>
      </c>
      <c r="F176">
        <f>IF('Source Data'!F176="canceled",'Source Data'!L176,0)</f>
        <v>0</v>
      </c>
      <c r="G176">
        <f>IF('Source Data'!F176="failed",'Source Data'!L176,0)</f>
        <v>0</v>
      </c>
      <c r="I176">
        <f t="shared" si="2"/>
        <v>0</v>
      </c>
    </row>
    <row r="177" spans="3:9" x14ac:dyDescent="0.2">
      <c r="C177">
        <f>IF('Source Data'!F177="successful",'Source Data'!L177,0)</f>
        <v>0</v>
      </c>
      <c r="F177">
        <f>IF('Source Data'!F177="canceled",'Source Data'!L177,0)</f>
        <v>0</v>
      </c>
      <c r="G177">
        <f>IF('Source Data'!F177="failed",'Source Data'!L177,0)</f>
        <v>26</v>
      </c>
      <c r="I177">
        <f t="shared" si="2"/>
        <v>26</v>
      </c>
    </row>
    <row r="178" spans="3:9" x14ac:dyDescent="0.2">
      <c r="C178">
        <f>IF('Source Data'!F178="successful",'Source Data'!L178,0)</f>
        <v>0</v>
      </c>
      <c r="F178">
        <f>IF('Source Data'!F178="canceled",'Source Data'!L178,0)</f>
        <v>0</v>
      </c>
      <c r="G178">
        <f>IF('Source Data'!F178="failed",'Source Data'!L178,0)</f>
        <v>0</v>
      </c>
      <c r="I178">
        <f t="shared" si="2"/>
        <v>0</v>
      </c>
    </row>
    <row r="179" spans="3:9" x14ac:dyDescent="0.2">
      <c r="C179">
        <f>IF('Source Data'!F179="successful",'Source Data'!L179,0)</f>
        <v>0</v>
      </c>
      <c r="F179">
        <f>IF('Source Data'!F179="canceled",'Source Data'!L179,0)</f>
        <v>0</v>
      </c>
      <c r="G179">
        <f>IF('Source Data'!F179="failed",'Source Data'!L179,0)</f>
        <v>7</v>
      </c>
      <c r="I179">
        <f t="shared" si="2"/>
        <v>7</v>
      </c>
    </row>
    <row r="180" spans="3:9" x14ac:dyDescent="0.2">
      <c r="C180">
        <f>IF('Source Data'!F180="successful",'Source Data'!L180,0)</f>
        <v>0</v>
      </c>
      <c r="F180">
        <f>IF('Source Data'!F180="canceled",'Source Data'!L180,0)</f>
        <v>0</v>
      </c>
      <c r="G180">
        <f>IF('Source Data'!F180="failed",'Source Data'!L180,0)</f>
        <v>0</v>
      </c>
      <c r="I180">
        <f t="shared" si="2"/>
        <v>0</v>
      </c>
    </row>
    <row r="181" spans="3:9" x14ac:dyDescent="0.2">
      <c r="C181">
        <f>IF('Source Data'!F181="successful",'Source Data'!L181,0)</f>
        <v>0</v>
      </c>
      <c r="F181">
        <f>IF('Source Data'!F181="canceled",'Source Data'!L181,0)</f>
        <v>0</v>
      </c>
      <c r="G181">
        <f>IF('Source Data'!F181="failed",'Source Data'!L181,0)</f>
        <v>2</v>
      </c>
      <c r="I181">
        <f t="shared" si="2"/>
        <v>2</v>
      </c>
    </row>
    <row r="182" spans="3:9" x14ac:dyDescent="0.2">
      <c r="C182">
        <f>IF('Source Data'!F182="successful",'Source Data'!L182,0)</f>
        <v>0</v>
      </c>
      <c r="F182">
        <f>IF('Source Data'!F182="canceled",'Source Data'!L182,0)</f>
        <v>0</v>
      </c>
      <c r="G182">
        <f>IF('Source Data'!F182="failed",'Source Data'!L182,0)</f>
        <v>13</v>
      </c>
      <c r="I182">
        <f t="shared" si="2"/>
        <v>13</v>
      </c>
    </row>
    <row r="183" spans="3:9" x14ac:dyDescent="0.2">
      <c r="C183">
        <f>IF('Source Data'!F183="successful",'Source Data'!L183,0)</f>
        <v>0</v>
      </c>
      <c r="F183">
        <f>IF('Source Data'!F183="canceled",'Source Data'!L183,0)</f>
        <v>0</v>
      </c>
      <c r="G183">
        <f>IF('Source Data'!F183="failed",'Source Data'!L183,0)</f>
        <v>4</v>
      </c>
      <c r="I183">
        <f t="shared" si="2"/>
        <v>4</v>
      </c>
    </row>
    <row r="184" spans="3:9" x14ac:dyDescent="0.2">
      <c r="C184">
        <f>IF('Source Data'!F184="successful",'Source Data'!L184,0)</f>
        <v>0</v>
      </c>
      <c r="F184">
        <f>IF('Source Data'!F184="canceled",'Source Data'!L184,0)</f>
        <v>0</v>
      </c>
      <c r="G184">
        <f>IF('Source Data'!F184="failed",'Source Data'!L184,0)</f>
        <v>0</v>
      </c>
      <c r="I184">
        <f t="shared" si="2"/>
        <v>0</v>
      </c>
    </row>
    <row r="185" spans="3:9" x14ac:dyDescent="0.2">
      <c r="C185">
        <f>IF('Source Data'!F185="successful",'Source Data'!L185,0)</f>
        <v>0</v>
      </c>
      <c r="F185">
        <f>IF('Source Data'!F185="canceled",'Source Data'!L185,0)</f>
        <v>0</v>
      </c>
      <c r="G185">
        <f>IF('Source Data'!F185="failed",'Source Data'!L185,0)</f>
        <v>12</v>
      </c>
      <c r="I185">
        <f t="shared" si="2"/>
        <v>12</v>
      </c>
    </row>
    <row r="186" spans="3:9" x14ac:dyDescent="0.2">
      <c r="C186">
        <f>IF('Source Data'!F186="successful",'Source Data'!L186,0)</f>
        <v>0</v>
      </c>
      <c r="F186">
        <f>IF('Source Data'!F186="canceled",'Source Data'!L186,0)</f>
        <v>0</v>
      </c>
      <c r="G186">
        <f>IF('Source Data'!F186="failed",'Source Data'!L186,0)</f>
        <v>2</v>
      </c>
      <c r="I186">
        <f t="shared" si="2"/>
        <v>2</v>
      </c>
    </row>
    <row r="187" spans="3:9" x14ac:dyDescent="0.2">
      <c r="C187">
        <f>IF('Source Data'!F187="successful",'Source Data'!L187,0)</f>
        <v>0</v>
      </c>
      <c r="F187">
        <f>IF('Source Data'!F187="canceled",'Source Data'!L187,0)</f>
        <v>0</v>
      </c>
      <c r="G187">
        <f>IF('Source Data'!F187="failed",'Source Data'!L187,0)</f>
        <v>10</v>
      </c>
      <c r="I187">
        <f t="shared" si="2"/>
        <v>10</v>
      </c>
    </row>
    <row r="188" spans="3:9" x14ac:dyDescent="0.2">
      <c r="C188">
        <f>IF('Source Data'!F188="successful",'Source Data'!L188,0)</f>
        <v>0</v>
      </c>
      <c r="F188">
        <f>IF('Source Data'!F188="canceled",'Source Data'!L188,0)</f>
        <v>0</v>
      </c>
      <c r="G188">
        <f>IF('Source Data'!F188="failed",'Source Data'!L188,0)</f>
        <v>0</v>
      </c>
      <c r="I188">
        <f t="shared" si="2"/>
        <v>0</v>
      </c>
    </row>
    <row r="189" spans="3:9" x14ac:dyDescent="0.2">
      <c r="C189">
        <f>IF('Source Data'!F189="successful",'Source Data'!L189,0)</f>
        <v>0</v>
      </c>
      <c r="F189">
        <f>IF('Source Data'!F189="canceled",'Source Data'!L189,0)</f>
        <v>0</v>
      </c>
      <c r="G189">
        <f>IF('Source Data'!F189="failed",'Source Data'!L189,0)</f>
        <v>5</v>
      </c>
      <c r="I189">
        <f t="shared" si="2"/>
        <v>5</v>
      </c>
    </row>
    <row r="190" spans="3:9" x14ac:dyDescent="0.2">
      <c r="C190">
        <f>IF('Source Data'!F190="successful",'Source Data'!L190,0)</f>
        <v>0</v>
      </c>
      <c r="F190">
        <f>IF('Source Data'!F190="canceled",'Source Data'!L190,0)</f>
        <v>0</v>
      </c>
      <c r="G190">
        <f>IF('Source Data'!F190="failed",'Source Data'!L190,0)</f>
        <v>0</v>
      </c>
      <c r="I190">
        <f t="shared" si="2"/>
        <v>0</v>
      </c>
    </row>
    <row r="191" spans="3:9" x14ac:dyDescent="0.2">
      <c r="C191">
        <f>IF('Source Data'!F191="successful",'Source Data'!L191,0)</f>
        <v>0</v>
      </c>
      <c r="F191">
        <f>IF('Source Data'!F191="canceled",'Source Data'!L191,0)</f>
        <v>0</v>
      </c>
      <c r="G191">
        <f>IF('Source Data'!F191="failed",'Source Data'!L191,0)</f>
        <v>5</v>
      </c>
      <c r="I191">
        <f t="shared" si="2"/>
        <v>5</v>
      </c>
    </row>
    <row r="192" spans="3:9" x14ac:dyDescent="0.2">
      <c r="C192">
        <f>IF('Source Data'!F192="successful",'Source Data'!L192,0)</f>
        <v>0</v>
      </c>
      <c r="F192">
        <f>IF('Source Data'!F192="canceled",'Source Data'!L192,0)</f>
        <v>0</v>
      </c>
      <c r="G192">
        <f>IF('Source Data'!F192="failed",'Source Data'!L192,0)</f>
        <v>1</v>
      </c>
      <c r="I192">
        <f t="shared" si="2"/>
        <v>1</v>
      </c>
    </row>
    <row r="193" spans="3:9" x14ac:dyDescent="0.2">
      <c r="C193">
        <f>IF('Source Data'!F193="successful",'Source Data'!L193,0)</f>
        <v>0</v>
      </c>
      <c r="F193">
        <f>IF('Source Data'!F193="canceled",'Source Data'!L193,0)</f>
        <v>0</v>
      </c>
      <c r="G193">
        <f>IF('Source Data'!F193="failed",'Source Data'!L193,0)</f>
        <v>3</v>
      </c>
      <c r="I193">
        <f t="shared" si="2"/>
        <v>3</v>
      </c>
    </row>
    <row r="194" spans="3:9" x14ac:dyDescent="0.2">
      <c r="C194">
        <f>IF('Source Data'!F194="successful",'Source Data'!L194,0)</f>
        <v>0</v>
      </c>
      <c r="F194">
        <f>IF('Source Data'!F194="canceled",'Source Data'!L194,0)</f>
        <v>0</v>
      </c>
      <c r="G194">
        <f>IF('Source Data'!F194="failed",'Source Data'!L194,0)</f>
        <v>3</v>
      </c>
      <c r="I194">
        <f t="shared" si="2"/>
        <v>3</v>
      </c>
    </row>
    <row r="195" spans="3:9" x14ac:dyDescent="0.2">
      <c r="C195">
        <f>IF('Source Data'!F195="successful",'Source Data'!L195,0)</f>
        <v>0</v>
      </c>
      <c r="F195">
        <f>IF('Source Data'!F195="canceled",'Source Data'!L195,0)</f>
        <v>0</v>
      </c>
      <c r="G195">
        <f>IF('Source Data'!F195="failed",'Source Data'!L195,0)</f>
        <v>0</v>
      </c>
      <c r="I195">
        <f t="shared" ref="I195:I258" si="3">F195+G195</f>
        <v>0</v>
      </c>
    </row>
    <row r="196" spans="3:9" x14ac:dyDescent="0.2">
      <c r="C196">
        <f>IF('Source Data'!F196="successful",'Source Data'!L196,0)</f>
        <v>0</v>
      </c>
      <c r="F196">
        <f>IF('Source Data'!F196="canceled",'Source Data'!L196,0)</f>
        <v>0</v>
      </c>
      <c r="G196">
        <f>IF('Source Data'!F196="failed",'Source Data'!L196,0)</f>
        <v>3</v>
      </c>
      <c r="I196">
        <f t="shared" si="3"/>
        <v>3</v>
      </c>
    </row>
    <row r="197" spans="3:9" x14ac:dyDescent="0.2">
      <c r="C197">
        <f>IF('Source Data'!F197="successful",'Source Data'!L197,0)</f>
        <v>0</v>
      </c>
      <c r="F197">
        <f>IF('Source Data'!F197="canceled",'Source Data'!L197,0)</f>
        <v>0</v>
      </c>
      <c r="G197">
        <f>IF('Source Data'!F197="failed",'Source Data'!L197,0)</f>
        <v>0</v>
      </c>
      <c r="I197">
        <f t="shared" si="3"/>
        <v>0</v>
      </c>
    </row>
    <row r="198" spans="3:9" x14ac:dyDescent="0.2">
      <c r="C198">
        <f>IF('Source Data'!F198="successful",'Source Data'!L198,0)</f>
        <v>0</v>
      </c>
      <c r="F198">
        <f>IF('Source Data'!F198="canceled",'Source Data'!L198,0)</f>
        <v>0</v>
      </c>
      <c r="G198">
        <f>IF('Source Data'!F198="failed",'Source Data'!L198,0)</f>
        <v>19</v>
      </c>
      <c r="I198">
        <f t="shared" si="3"/>
        <v>19</v>
      </c>
    </row>
    <row r="199" spans="3:9" x14ac:dyDescent="0.2">
      <c r="C199">
        <f>IF('Source Data'!F199="successful",'Source Data'!L199,0)</f>
        <v>0</v>
      </c>
      <c r="F199">
        <f>IF('Source Data'!F199="canceled",'Source Data'!L199,0)</f>
        <v>0</v>
      </c>
      <c r="G199">
        <f>IF('Source Data'!F199="failed",'Source Data'!L199,0)</f>
        <v>8</v>
      </c>
      <c r="I199">
        <f t="shared" si="3"/>
        <v>8</v>
      </c>
    </row>
    <row r="200" spans="3:9" x14ac:dyDescent="0.2">
      <c r="C200">
        <f>IF('Source Data'!F200="successful",'Source Data'!L200,0)</f>
        <v>0</v>
      </c>
      <c r="F200">
        <f>IF('Source Data'!F200="canceled",'Source Data'!L200,0)</f>
        <v>0</v>
      </c>
      <c r="G200">
        <f>IF('Source Data'!F200="failed",'Source Data'!L200,0)</f>
        <v>6</v>
      </c>
      <c r="I200">
        <f t="shared" si="3"/>
        <v>6</v>
      </c>
    </row>
    <row r="201" spans="3:9" x14ac:dyDescent="0.2">
      <c r="C201">
        <f>IF('Source Data'!F201="successful",'Source Data'!L201,0)</f>
        <v>0</v>
      </c>
      <c r="F201">
        <f>IF('Source Data'!F201="canceled",'Source Data'!L201,0)</f>
        <v>0</v>
      </c>
      <c r="G201">
        <f>IF('Source Data'!F201="failed",'Source Data'!L201,0)</f>
        <v>0</v>
      </c>
      <c r="I201">
        <f t="shared" si="3"/>
        <v>0</v>
      </c>
    </row>
    <row r="202" spans="3:9" x14ac:dyDescent="0.2">
      <c r="C202">
        <f>IF('Source Data'!F202="successful",'Source Data'!L202,0)</f>
        <v>0</v>
      </c>
      <c r="F202">
        <f>IF('Source Data'!F202="canceled",'Source Data'!L202,0)</f>
        <v>0</v>
      </c>
      <c r="G202">
        <f>IF('Source Data'!F202="failed",'Source Data'!L202,0)</f>
        <v>18</v>
      </c>
      <c r="I202">
        <f t="shared" si="3"/>
        <v>18</v>
      </c>
    </row>
    <row r="203" spans="3:9" x14ac:dyDescent="0.2">
      <c r="C203">
        <f>IF('Source Data'!F203="successful",'Source Data'!L203,0)</f>
        <v>0</v>
      </c>
      <c r="F203">
        <f>IF('Source Data'!F203="canceled",'Source Data'!L203,0)</f>
        <v>0</v>
      </c>
      <c r="G203">
        <f>IF('Source Data'!F203="failed",'Source Data'!L203,0)</f>
        <v>7</v>
      </c>
      <c r="I203">
        <f t="shared" si="3"/>
        <v>7</v>
      </c>
    </row>
    <row r="204" spans="3:9" x14ac:dyDescent="0.2">
      <c r="C204">
        <f>IF('Source Data'!F204="successful",'Source Data'!L204,0)</f>
        <v>0</v>
      </c>
      <c r="F204">
        <f>IF('Source Data'!F204="canceled",'Source Data'!L204,0)</f>
        <v>0</v>
      </c>
      <c r="G204">
        <f>IF('Source Data'!F204="failed",'Source Data'!L204,0)</f>
        <v>0</v>
      </c>
      <c r="I204">
        <f t="shared" si="3"/>
        <v>0</v>
      </c>
    </row>
    <row r="205" spans="3:9" x14ac:dyDescent="0.2">
      <c r="C205">
        <f>IF('Source Data'!F205="successful",'Source Data'!L205,0)</f>
        <v>0</v>
      </c>
      <c r="F205">
        <f>IF('Source Data'!F205="canceled",'Source Data'!L205,0)</f>
        <v>0</v>
      </c>
      <c r="G205">
        <f>IF('Source Data'!F205="failed",'Source Data'!L205,0)</f>
        <v>8</v>
      </c>
      <c r="I205">
        <f t="shared" si="3"/>
        <v>8</v>
      </c>
    </row>
    <row r="206" spans="3:9" x14ac:dyDescent="0.2">
      <c r="C206">
        <f>IF('Source Data'!F206="successful",'Source Data'!L206,0)</f>
        <v>0</v>
      </c>
      <c r="F206">
        <f>IF('Source Data'!F206="canceled",'Source Data'!L206,0)</f>
        <v>0</v>
      </c>
      <c r="G206">
        <f>IF('Source Data'!F206="failed",'Source Data'!L206,0)</f>
        <v>1293</v>
      </c>
      <c r="I206">
        <f t="shared" si="3"/>
        <v>1293</v>
      </c>
    </row>
    <row r="207" spans="3:9" x14ac:dyDescent="0.2">
      <c r="C207">
        <f>IF('Source Data'!F207="successful",'Source Data'!L207,0)</f>
        <v>0</v>
      </c>
      <c r="F207">
        <f>IF('Source Data'!F207="canceled",'Source Data'!L207,0)</f>
        <v>0</v>
      </c>
      <c r="G207">
        <f>IF('Source Data'!F207="failed",'Source Data'!L207,0)</f>
        <v>17</v>
      </c>
      <c r="I207">
        <f t="shared" si="3"/>
        <v>17</v>
      </c>
    </row>
    <row r="208" spans="3:9" x14ac:dyDescent="0.2">
      <c r="C208">
        <f>IF('Source Data'!F208="successful",'Source Data'!L208,0)</f>
        <v>0</v>
      </c>
      <c r="F208">
        <f>IF('Source Data'!F208="canceled",'Source Data'!L208,0)</f>
        <v>0</v>
      </c>
      <c r="G208">
        <f>IF('Source Data'!F208="failed",'Source Data'!L208,0)</f>
        <v>0</v>
      </c>
      <c r="I208">
        <f t="shared" si="3"/>
        <v>0</v>
      </c>
    </row>
    <row r="209" spans="3:9" x14ac:dyDescent="0.2">
      <c r="C209">
        <f>IF('Source Data'!F209="successful",'Source Data'!L209,0)</f>
        <v>0</v>
      </c>
      <c r="F209">
        <f>IF('Source Data'!F209="canceled",'Source Data'!L209,0)</f>
        <v>0</v>
      </c>
      <c r="G209">
        <f>IF('Source Data'!F209="failed",'Source Data'!L209,0)</f>
        <v>13</v>
      </c>
      <c r="I209">
        <f t="shared" si="3"/>
        <v>13</v>
      </c>
    </row>
    <row r="210" spans="3:9" x14ac:dyDescent="0.2">
      <c r="C210">
        <f>IF('Source Data'!F210="successful",'Source Data'!L210,0)</f>
        <v>0</v>
      </c>
      <c r="F210">
        <f>IF('Source Data'!F210="canceled",'Source Data'!L210,0)</f>
        <v>0</v>
      </c>
      <c r="G210">
        <f>IF('Source Data'!F210="failed",'Source Data'!L210,0)</f>
        <v>0</v>
      </c>
      <c r="I210">
        <f t="shared" si="3"/>
        <v>0</v>
      </c>
    </row>
    <row r="211" spans="3:9" x14ac:dyDescent="0.2">
      <c r="C211">
        <f>IF('Source Data'!F211="successful",'Source Data'!L211,0)</f>
        <v>0</v>
      </c>
      <c r="F211">
        <f>IF('Source Data'!F211="canceled",'Source Data'!L211,0)</f>
        <v>0</v>
      </c>
      <c r="G211">
        <f>IF('Source Data'!F211="failed",'Source Data'!L211,0)</f>
        <v>0</v>
      </c>
      <c r="I211">
        <f t="shared" si="3"/>
        <v>0</v>
      </c>
    </row>
    <row r="212" spans="3:9" x14ac:dyDescent="0.2">
      <c r="C212">
        <f>IF('Source Data'!F212="successful",'Source Data'!L212,0)</f>
        <v>0</v>
      </c>
      <c r="F212">
        <f>IF('Source Data'!F212="canceled",'Source Data'!L212,0)</f>
        <v>0</v>
      </c>
      <c r="G212">
        <f>IF('Source Data'!F212="failed",'Source Data'!L212,0)</f>
        <v>33</v>
      </c>
      <c r="I212">
        <f t="shared" si="3"/>
        <v>33</v>
      </c>
    </row>
    <row r="213" spans="3:9" x14ac:dyDescent="0.2">
      <c r="C213">
        <f>IF('Source Data'!F213="successful",'Source Data'!L213,0)</f>
        <v>0</v>
      </c>
      <c r="F213">
        <f>IF('Source Data'!F213="canceled",'Source Data'!L213,0)</f>
        <v>0</v>
      </c>
      <c r="G213">
        <f>IF('Source Data'!F213="failed",'Source Data'!L213,0)</f>
        <v>12</v>
      </c>
      <c r="I213">
        <f t="shared" si="3"/>
        <v>12</v>
      </c>
    </row>
    <row r="214" spans="3:9" x14ac:dyDescent="0.2">
      <c r="C214">
        <f>IF('Source Data'!F214="successful",'Source Data'!L214,0)</f>
        <v>0</v>
      </c>
      <c r="F214">
        <f>IF('Source Data'!F214="canceled",'Source Data'!L214,0)</f>
        <v>0</v>
      </c>
      <c r="G214">
        <f>IF('Source Data'!F214="failed",'Source Data'!L214,0)</f>
        <v>1</v>
      </c>
      <c r="I214">
        <f t="shared" si="3"/>
        <v>1</v>
      </c>
    </row>
    <row r="215" spans="3:9" x14ac:dyDescent="0.2">
      <c r="C215">
        <f>IF('Source Data'!F215="successful",'Source Data'!L215,0)</f>
        <v>0</v>
      </c>
      <c r="F215">
        <f>IF('Source Data'!F215="canceled",'Source Data'!L215,0)</f>
        <v>0</v>
      </c>
      <c r="G215">
        <f>IF('Source Data'!F215="failed",'Source Data'!L215,0)</f>
        <v>1</v>
      </c>
      <c r="I215">
        <f t="shared" si="3"/>
        <v>1</v>
      </c>
    </row>
    <row r="216" spans="3:9" x14ac:dyDescent="0.2">
      <c r="C216">
        <f>IF('Source Data'!F216="successful",'Source Data'!L216,0)</f>
        <v>0</v>
      </c>
      <c r="F216">
        <f>IF('Source Data'!F216="canceled",'Source Data'!L216,0)</f>
        <v>0</v>
      </c>
      <c r="G216">
        <f>IF('Source Data'!F216="failed",'Source Data'!L216,0)</f>
        <v>1</v>
      </c>
      <c r="I216">
        <f t="shared" si="3"/>
        <v>1</v>
      </c>
    </row>
    <row r="217" spans="3:9" x14ac:dyDescent="0.2">
      <c r="C217">
        <f>IF('Source Data'!F217="successful",'Source Data'!L217,0)</f>
        <v>0</v>
      </c>
      <c r="F217">
        <f>IF('Source Data'!F217="canceled",'Source Data'!L217,0)</f>
        <v>0</v>
      </c>
      <c r="G217">
        <f>IF('Source Data'!F217="failed",'Source Data'!L217,0)</f>
        <v>1</v>
      </c>
      <c r="I217">
        <f t="shared" si="3"/>
        <v>1</v>
      </c>
    </row>
    <row r="218" spans="3:9" x14ac:dyDescent="0.2">
      <c r="C218">
        <f>IF('Source Data'!F218="successful",'Source Data'!L218,0)</f>
        <v>0</v>
      </c>
      <c r="F218">
        <f>IF('Source Data'!F218="canceled",'Source Data'!L218,0)</f>
        <v>0</v>
      </c>
      <c r="G218">
        <f>IF('Source Data'!F218="failed",'Source Data'!L218,0)</f>
        <v>84</v>
      </c>
      <c r="I218">
        <f t="shared" si="3"/>
        <v>84</v>
      </c>
    </row>
    <row r="219" spans="3:9" x14ac:dyDescent="0.2">
      <c r="C219">
        <f>IF('Source Data'!F219="successful",'Source Data'!L219,0)</f>
        <v>0</v>
      </c>
      <c r="F219">
        <f>IF('Source Data'!F219="canceled",'Source Data'!L219,0)</f>
        <v>0</v>
      </c>
      <c r="G219">
        <f>IF('Source Data'!F219="failed",'Source Data'!L219,0)</f>
        <v>38</v>
      </c>
      <c r="I219">
        <f t="shared" si="3"/>
        <v>38</v>
      </c>
    </row>
    <row r="220" spans="3:9" x14ac:dyDescent="0.2">
      <c r="C220">
        <f>IF('Source Data'!F220="successful",'Source Data'!L220,0)</f>
        <v>0</v>
      </c>
      <c r="F220">
        <f>IF('Source Data'!F220="canceled",'Source Data'!L220,0)</f>
        <v>0</v>
      </c>
      <c r="G220">
        <f>IF('Source Data'!F220="failed",'Source Data'!L220,0)</f>
        <v>1</v>
      </c>
      <c r="I220">
        <f t="shared" si="3"/>
        <v>1</v>
      </c>
    </row>
    <row r="221" spans="3:9" x14ac:dyDescent="0.2">
      <c r="C221">
        <f>IF('Source Data'!F221="successful",'Source Data'!L221,0)</f>
        <v>0</v>
      </c>
      <c r="F221">
        <f>IF('Source Data'!F221="canceled",'Source Data'!L221,0)</f>
        <v>0</v>
      </c>
      <c r="G221">
        <f>IF('Source Data'!F221="failed",'Source Data'!L221,0)</f>
        <v>76</v>
      </c>
      <c r="I221">
        <f t="shared" si="3"/>
        <v>76</v>
      </c>
    </row>
    <row r="222" spans="3:9" x14ac:dyDescent="0.2">
      <c r="C222">
        <f>IF('Source Data'!F222="successful",'Source Data'!L222,0)</f>
        <v>0</v>
      </c>
      <c r="F222">
        <f>IF('Source Data'!F222="canceled",'Source Data'!L222,0)</f>
        <v>0</v>
      </c>
      <c r="G222">
        <f>IF('Source Data'!F222="failed",'Source Data'!L222,0)</f>
        <v>3</v>
      </c>
      <c r="I222">
        <f t="shared" si="3"/>
        <v>3</v>
      </c>
    </row>
    <row r="223" spans="3:9" x14ac:dyDescent="0.2">
      <c r="C223">
        <f>IF('Source Data'!F223="successful",'Source Data'!L223,0)</f>
        <v>0</v>
      </c>
      <c r="F223">
        <f>IF('Source Data'!F223="canceled",'Source Data'!L223,0)</f>
        <v>0</v>
      </c>
      <c r="G223">
        <f>IF('Source Data'!F223="failed",'Source Data'!L223,0)</f>
        <v>0</v>
      </c>
      <c r="I223">
        <f t="shared" si="3"/>
        <v>0</v>
      </c>
    </row>
    <row r="224" spans="3:9" x14ac:dyDescent="0.2">
      <c r="C224">
        <f>IF('Source Data'!F224="successful",'Source Data'!L224,0)</f>
        <v>0</v>
      </c>
      <c r="F224">
        <f>IF('Source Data'!F224="canceled",'Source Data'!L224,0)</f>
        <v>0</v>
      </c>
      <c r="G224">
        <f>IF('Source Data'!F224="failed",'Source Data'!L224,0)</f>
        <v>2</v>
      </c>
      <c r="I224">
        <f t="shared" si="3"/>
        <v>2</v>
      </c>
    </row>
    <row r="225" spans="3:9" x14ac:dyDescent="0.2">
      <c r="C225">
        <f>IF('Source Data'!F225="successful",'Source Data'!L225,0)</f>
        <v>0</v>
      </c>
      <c r="F225">
        <f>IF('Source Data'!F225="canceled",'Source Data'!L225,0)</f>
        <v>0</v>
      </c>
      <c r="G225">
        <f>IF('Source Data'!F225="failed",'Source Data'!L225,0)</f>
        <v>0</v>
      </c>
      <c r="I225">
        <f t="shared" si="3"/>
        <v>0</v>
      </c>
    </row>
    <row r="226" spans="3:9" x14ac:dyDescent="0.2">
      <c r="C226">
        <f>IF('Source Data'!F226="successful",'Source Data'!L226,0)</f>
        <v>0</v>
      </c>
      <c r="F226">
        <f>IF('Source Data'!F226="canceled",'Source Data'!L226,0)</f>
        <v>0</v>
      </c>
      <c r="G226">
        <f>IF('Source Data'!F226="failed",'Source Data'!L226,0)</f>
        <v>0</v>
      </c>
      <c r="I226">
        <f t="shared" si="3"/>
        <v>0</v>
      </c>
    </row>
    <row r="227" spans="3:9" x14ac:dyDescent="0.2">
      <c r="C227">
        <f>IF('Source Data'!F227="successful",'Source Data'!L227,0)</f>
        <v>0</v>
      </c>
      <c r="F227">
        <f>IF('Source Data'!F227="canceled",'Source Data'!L227,0)</f>
        <v>0</v>
      </c>
      <c r="G227">
        <f>IF('Source Data'!F227="failed",'Source Data'!L227,0)</f>
        <v>0</v>
      </c>
      <c r="I227">
        <f t="shared" si="3"/>
        <v>0</v>
      </c>
    </row>
    <row r="228" spans="3:9" x14ac:dyDescent="0.2">
      <c r="C228">
        <f>IF('Source Data'!F228="successful",'Source Data'!L228,0)</f>
        <v>0</v>
      </c>
      <c r="F228">
        <f>IF('Source Data'!F228="canceled",'Source Data'!L228,0)</f>
        <v>0</v>
      </c>
      <c r="G228">
        <f>IF('Source Data'!F228="failed",'Source Data'!L228,0)</f>
        <v>2</v>
      </c>
      <c r="I228">
        <f t="shared" si="3"/>
        <v>2</v>
      </c>
    </row>
    <row r="229" spans="3:9" x14ac:dyDescent="0.2">
      <c r="C229">
        <f>IF('Source Data'!F229="successful",'Source Data'!L229,0)</f>
        <v>0</v>
      </c>
      <c r="F229">
        <f>IF('Source Data'!F229="canceled",'Source Data'!L229,0)</f>
        <v>0</v>
      </c>
      <c r="G229">
        <f>IF('Source Data'!F229="failed",'Source Data'!L229,0)</f>
        <v>0</v>
      </c>
      <c r="I229">
        <f t="shared" si="3"/>
        <v>0</v>
      </c>
    </row>
    <row r="230" spans="3:9" x14ac:dyDescent="0.2">
      <c r="C230">
        <f>IF('Source Data'!F230="successful",'Source Data'!L230,0)</f>
        <v>0</v>
      </c>
      <c r="F230">
        <f>IF('Source Data'!F230="canceled",'Source Data'!L230,0)</f>
        <v>0</v>
      </c>
      <c r="G230">
        <f>IF('Source Data'!F230="failed",'Source Data'!L230,0)</f>
        <v>0</v>
      </c>
      <c r="I230">
        <f t="shared" si="3"/>
        <v>0</v>
      </c>
    </row>
    <row r="231" spans="3:9" x14ac:dyDescent="0.2">
      <c r="C231">
        <f>IF('Source Data'!F231="successful",'Source Data'!L231,0)</f>
        <v>0</v>
      </c>
      <c r="F231">
        <f>IF('Source Data'!F231="canceled",'Source Data'!L231,0)</f>
        <v>0</v>
      </c>
      <c r="G231">
        <f>IF('Source Data'!F231="failed",'Source Data'!L231,0)</f>
        <v>0</v>
      </c>
      <c r="I231">
        <f t="shared" si="3"/>
        <v>0</v>
      </c>
    </row>
    <row r="232" spans="3:9" x14ac:dyDescent="0.2">
      <c r="C232">
        <f>IF('Source Data'!F232="successful",'Source Data'!L232,0)</f>
        <v>0</v>
      </c>
      <c r="F232">
        <f>IF('Source Data'!F232="canceled",'Source Data'!L232,0)</f>
        <v>0</v>
      </c>
      <c r="G232">
        <f>IF('Source Data'!F232="failed",'Source Data'!L232,0)</f>
        <v>2</v>
      </c>
      <c r="I232">
        <f t="shared" si="3"/>
        <v>2</v>
      </c>
    </row>
    <row r="233" spans="3:9" x14ac:dyDescent="0.2">
      <c r="C233">
        <f>IF('Source Data'!F233="successful",'Source Data'!L233,0)</f>
        <v>0</v>
      </c>
      <c r="F233">
        <f>IF('Source Data'!F233="canceled",'Source Data'!L233,0)</f>
        <v>0</v>
      </c>
      <c r="G233">
        <f>IF('Source Data'!F233="failed",'Source Data'!L233,0)</f>
        <v>0</v>
      </c>
      <c r="I233">
        <f t="shared" si="3"/>
        <v>0</v>
      </c>
    </row>
    <row r="234" spans="3:9" x14ac:dyDescent="0.2">
      <c r="C234">
        <f>IF('Source Data'!F234="successful",'Source Data'!L234,0)</f>
        <v>0</v>
      </c>
      <c r="F234">
        <f>IF('Source Data'!F234="canceled",'Source Data'!L234,0)</f>
        <v>0</v>
      </c>
      <c r="G234">
        <f>IF('Source Data'!F234="failed",'Source Data'!L234,0)</f>
        <v>7</v>
      </c>
      <c r="I234">
        <f t="shared" si="3"/>
        <v>7</v>
      </c>
    </row>
    <row r="235" spans="3:9" x14ac:dyDescent="0.2">
      <c r="C235">
        <f>IF('Source Data'!F235="successful",'Source Data'!L235,0)</f>
        <v>0</v>
      </c>
      <c r="F235">
        <f>IF('Source Data'!F235="canceled",'Source Data'!L235,0)</f>
        <v>0</v>
      </c>
      <c r="G235">
        <f>IF('Source Data'!F235="failed",'Source Data'!L235,0)</f>
        <v>0</v>
      </c>
      <c r="I235">
        <f t="shared" si="3"/>
        <v>0</v>
      </c>
    </row>
    <row r="236" spans="3:9" x14ac:dyDescent="0.2">
      <c r="C236">
        <f>IF('Source Data'!F236="successful",'Source Data'!L236,0)</f>
        <v>0</v>
      </c>
      <c r="F236">
        <f>IF('Source Data'!F236="canceled",'Source Data'!L236,0)</f>
        <v>0</v>
      </c>
      <c r="G236">
        <f>IF('Source Data'!F236="failed",'Source Data'!L236,0)</f>
        <v>5</v>
      </c>
      <c r="I236">
        <f t="shared" si="3"/>
        <v>5</v>
      </c>
    </row>
    <row r="237" spans="3:9" x14ac:dyDescent="0.2">
      <c r="C237">
        <f>IF('Source Data'!F237="successful",'Source Data'!L237,0)</f>
        <v>0</v>
      </c>
      <c r="F237">
        <f>IF('Source Data'!F237="canceled",'Source Data'!L237,0)</f>
        <v>0</v>
      </c>
      <c r="G237">
        <f>IF('Source Data'!F237="failed",'Source Data'!L237,0)</f>
        <v>0</v>
      </c>
      <c r="I237">
        <f t="shared" si="3"/>
        <v>0</v>
      </c>
    </row>
    <row r="238" spans="3:9" x14ac:dyDescent="0.2">
      <c r="C238">
        <f>IF('Source Data'!F238="successful",'Source Data'!L238,0)</f>
        <v>0</v>
      </c>
      <c r="F238">
        <f>IF('Source Data'!F238="canceled",'Source Data'!L238,0)</f>
        <v>0</v>
      </c>
      <c r="G238">
        <f>IF('Source Data'!F238="failed",'Source Data'!L238,0)</f>
        <v>0</v>
      </c>
      <c r="I238">
        <f t="shared" si="3"/>
        <v>0</v>
      </c>
    </row>
    <row r="239" spans="3:9" x14ac:dyDescent="0.2">
      <c r="C239">
        <f>IF('Source Data'!F239="successful",'Source Data'!L239,0)</f>
        <v>0</v>
      </c>
      <c r="F239">
        <f>IF('Source Data'!F239="canceled",'Source Data'!L239,0)</f>
        <v>0</v>
      </c>
      <c r="G239">
        <f>IF('Source Data'!F239="failed",'Source Data'!L239,0)</f>
        <v>1</v>
      </c>
      <c r="I239">
        <f t="shared" si="3"/>
        <v>1</v>
      </c>
    </row>
    <row r="240" spans="3:9" x14ac:dyDescent="0.2">
      <c r="C240">
        <f>IF('Source Data'!F240="successful",'Source Data'!L240,0)</f>
        <v>0</v>
      </c>
      <c r="F240">
        <f>IF('Source Data'!F240="canceled",'Source Data'!L240,0)</f>
        <v>0</v>
      </c>
      <c r="G240">
        <f>IF('Source Data'!F240="failed",'Source Data'!L240,0)</f>
        <v>0</v>
      </c>
      <c r="I240">
        <f t="shared" si="3"/>
        <v>0</v>
      </c>
    </row>
    <row r="241" spans="3:9" x14ac:dyDescent="0.2">
      <c r="C241">
        <f>IF('Source Data'!F241="successful",'Source Data'!L241,0)</f>
        <v>0</v>
      </c>
      <c r="F241">
        <f>IF('Source Data'!F241="canceled",'Source Data'!L241,0)</f>
        <v>0</v>
      </c>
      <c r="G241">
        <f>IF('Source Data'!F241="failed",'Source Data'!L241,0)</f>
        <v>5</v>
      </c>
      <c r="I241">
        <f t="shared" si="3"/>
        <v>5</v>
      </c>
    </row>
    <row r="242" spans="3:9" x14ac:dyDescent="0.2">
      <c r="C242">
        <f>IF('Source Data'!F242="successful",'Source Data'!L242,0)</f>
        <v>137</v>
      </c>
      <c r="F242">
        <f>IF('Source Data'!F242="canceled",'Source Data'!L242,0)</f>
        <v>0</v>
      </c>
      <c r="G242">
        <f>IF('Source Data'!F242="failed",'Source Data'!L242,0)</f>
        <v>0</v>
      </c>
      <c r="I242">
        <f t="shared" si="3"/>
        <v>0</v>
      </c>
    </row>
    <row r="243" spans="3:9" x14ac:dyDescent="0.2">
      <c r="C243">
        <f>IF('Source Data'!F243="successful",'Source Data'!L243,0)</f>
        <v>376</v>
      </c>
      <c r="F243">
        <f>IF('Source Data'!F243="canceled",'Source Data'!L243,0)</f>
        <v>0</v>
      </c>
      <c r="G243">
        <f>IF('Source Data'!F243="failed",'Source Data'!L243,0)</f>
        <v>0</v>
      </c>
      <c r="I243">
        <f t="shared" si="3"/>
        <v>0</v>
      </c>
    </row>
    <row r="244" spans="3:9" x14ac:dyDescent="0.2">
      <c r="C244">
        <f>IF('Source Data'!F244="successful",'Source Data'!L244,0)</f>
        <v>202</v>
      </c>
      <c r="F244">
        <f>IF('Source Data'!F244="canceled",'Source Data'!L244,0)</f>
        <v>0</v>
      </c>
      <c r="G244">
        <f>IF('Source Data'!F244="failed",'Source Data'!L244,0)</f>
        <v>0</v>
      </c>
      <c r="I244">
        <f t="shared" si="3"/>
        <v>0</v>
      </c>
    </row>
    <row r="245" spans="3:9" x14ac:dyDescent="0.2">
      <c r="C245">
        <f>IF('Source Data'!F245="successful",'Source Data'!L245,0)</f>
        <v>328</v>
      </c>
      <c r="F245">
        <f>IF('Source Data'!F245="canceled",'Source Data'!L245,0)</f>
        <v>0</v>
      </c>
      <c r="G245">
        <f>IF('Source Data'!F245="failed",'Source Data'!L245,0)</f>
        <v>0</v>
      </c>
      <c r="I245">
        <f t="shared" si="3"/>
        <v>0</v>
      </c>
    </row>
    <row r="246" spans="3:9" x14ac:dyDescent="0.2">
      <c r="C246">
        <f>IF('Source Data'!F246="successful",'Source Data'!L246,0)</f>
        <v>84</v>
      </c>
      <c r="F246">
        <f>IF('Source Data'!F246="canceled",'Source Data'!L246,0)</f>
        <v>0</v>
      </c>
      <c r="G246">
        <f>IF('Source Data'!F246="failed",'Source Data'!L246,0)</f>
        <v>0</v>
      </c>
      <c r="I246">
        <f t="shared" si="3"/>
        <v>0</v>
      </c>
    </row>
    <row r="247" spans="3:9" x14ac:dyDescent="0.2">
      <c r="C247">
        <f>IF('Source Data'!F247="successful",'Source Data'!L247,0)</f>
        <v>96</v>
      </c>
      <c r="F247">
        <f>IF('Source Data'!F247="canceled",'Source Data'!L247,0)</f>
        <v>0</v>
      </c>
      <c r="G247">
        <f>IF('Source Data'!F247="failed",'Source Data'!L247,0)</f>
        <v>0</v>
      </c>
      <c r="I247">
        <f t="shared" si="3"/>
        <v>0</v>
      </c>
    </row>
    <row r="248" spans="3:9" x14ac:dyDescent="0.2">
      <c r="C248">
        <f>IF('Source Data'!F248="successful",'Source Data'!L248,0)</f>
        <v>223</v>
      </c>
      <c r="F248">
        <f>IF('Source Data'!F248="canceled",'Source Data'!L248,0)</f>
        <v>0</v>
      </c>
      <c r="G248">
        <f>IF('Source Data'!F248="failed",'Source Data'!L248,0)</f>
        <v>0</v>
      </c>
      <c r="I248">
        <f t="shared" si="3"/>
        <v>0</v>
      </c>
    </row>
    <row r="249" spans="3:9" x14ac:dyDescent="0.2">
      <c r="C249">
        <f>IF('Source Data'!F249="successful",'Source Data'!L249,0)</f>
        <v>62</v>
      </c>
      <c r="F249">
        <f>IF('Source Data'!F249="canceled",'Source Data'!L249,0)</f>
        <v>0</v>
      </c>
      <c r="G249">
        <f>IF('Source Data'!F249="failed",'Source Data'!L249,0)</f>
        <v>0</v>
      </c>
      <c r="I249">
        <f t="shared" si="3"/>
        <v>0</v>
      </c>
    </row>
    <row r="250" spans="3:9" x14ac:dyDescent="0.2">
      <c r="C250">
        <f>IF('Source Data'!F250="successful",'Source Data'!L250,0)</f>
        <v>146</v>
      </c>
      <c r="F250">
        <f>IF('Source Data'!F250="canceled",'Source Data'!L250,0)</f>
        <v>0</v>
      </c>
      <c r="G250">
        <f>IF('Source Data'!F250="failed",'Source Data'!L250,0)</f>
        <v>0</v>
      </c>
      <c r="I250">
        <f t="shared" si="3"/>
        <v>0</v>
      </c>
    </row>
    <row r="251" spans="3:9" x14ac:dyDescent="0.2">
      <c r="C251">
        <f>IF('Source Data'!F251="successful",'Source Data'!L251,0)</f>
        <v>235</v>
      </c>
      <c r="F251">
        <f>IF('Source Data'!F251="canceled",'Source Data'!L251,0)</f>
        <v>0</v>
      </c>
      <c r="G251">
        <f>IF('Source Data'!F251="failed",'Source Data'!L251,0)</f>
        <v>0</v>
      </c>
      <c r="I251">
        <f t="shared" si="3"/>
        <v>0</v>
      </c>
    </row>
    <row r="252" spans="3:9" x14ac:dyDescent="0.2">
      <c r="C252">
        <f>IF('Source Data'!F252="successful",'Source Data'!L252,0)</f>
        <v>437</v>
      </c>
      <c r="F252">
        <f>IF('Source Data'!F252="canceled",'Source Data'!L252,0)</f>
        <v>0</v>
      </c>
      <c r="G252">
        <f>IF('Source Data'!F252="failed",'Source Data'!L252,0)</f>
        <v>0</v>
      </c>
      <c r="I252">
        <f t="shared" si="3"/>
        <v>0</v>
      </c>
    </row>
    <row r="253" spans="3:9" x14ac:dyDescent="0.2">
      <c r="C253">
        <f>IF('Source Data'!F253="successful",'Source Data'!L253,0)</f>
        <v>77</v>
      </c>
      <c r="F253">
        <f>IF('Source Data'!F253="canceled",'Source Data'!L253,0)</f>
        <v>0</v>
      </c>
      <c r="G253">
        <f>IF('Source Data'!F253="failed",'Source Data'!L253,0)</f>
        <v>0</v>
      </c>
      <c r="I253">
        <f t="shared" si="3"/>
        <v>0</v>
      </c>
    </row>
    <row r="254" spans="3:9" x14ac:dyDescent="0.2">
      <c r="C254">
        <f>IF('Source Data'!F254="successful",'Source Data'!L254,0)</f>
        <v>108</v>
      </c>
      <c r="F254">
        <f>IF('Source Data'!F254="canceled",'Source Data'!L254,0)</f>
        <v>0</v>
      </c>
      <c r="G254">
        <f>IF('Source Data'!F254="failed",'Source Data'!L254,0)</f>
        <v>0</v>
      </c>
      <c r="I254">
        <f t="shared" si="3"/>
        <v>0</v>
      </c>
    </row>
    <row r="255" spans="3:9" x14ac:dyDescent="0.2">
      <c r="C255">
        <f>IF('Source Data'!F255="successful",'Source Data'!L255,0)</f>
        <v>7</v>
      </c>
      <c r="F255">
        <f>IF('Source Data'!F255="canceled",'Source Data'!L255,0)</f>
        <v>0</v>
      </c>
      <c r="G255">
        <f>IF('Source Data'!F255="failed",'Source Data'!L255,0)</f>
        <v>0</v>
      </c>
      <c r="I255">
        <f t="shared" si="3"/>
        <v>0</v>
      </c>
    </row>
    <row r="256" spans="3:9" x14ac:dyDescent="0.2">
      <c r="C256">
        <f>IF('Source Data'!F256="successful",'Source Data'!L256,0)</f>
        <v>314</v>
      </c>
      <c r="F256">
        <f>IF('Source Data'!F256="canceled",'Source Data'!L256,0)</f>
        <v>0</v>
      </c>
      <c r="G256">
        <f>IF('Source Data'!F256="failed",'Source Data'!L256,0)</f>
        <v>0</v>
      </c>
      <c r="I256">
        <f t="shared" si="3"/>
        <v>0</v>
      </c>
    </row>
    <row r="257" spans="3:9" x14ac:dyDescent="0.2">
      <c r="C257">
        <f>IF('Source Data'!F257="successful",'Source Data'!L257,0)</f>
        <v>188</v>
      </c>
      <c r="F257">
        <f>IF('Source Data'!F257="canceled",'Source Data'!L257,0)</f>
        <v>0</v>
      </c>
      <c r="G257">
        <f>IF('Source Data'!F257="failed",'Source Data'!L257,0)</f>
        <v>0</v>
      </c>
      <c r="I257">
        <f t="shared" si="3"/>
        <v>0</v>
      </c>
    </row>
    <row r="258" spans="3:9" x14ac:dyDescent="0.2">
      <c r="C258">
        <f>IF('Source Data'!F258="successful",'Source Data'!L258,0)</f>
        <v>275</v>
      </c>
      <c r="F258">
        <f>IF('Source Data'!F258="canceled",'Source Data'!L258,0)</f>
        <v>0</v>
      </c>
      <c r="G258">
        <f>IF('Source Data'!F258="failed",'Source Data'!L258,0)</f>
        <v>0</v>
      </c>
      <c r="I258">
        <f t="shared" si="3"/>
        <v>0</v>
      </c>
    </row>
    <row r="259" spans="3:9" x14ac:dyDescent="0.2">
      <c r="C259">
        <f>IF('Source Data'!F259="successful",'Source Data'!L259,0)</f>
        <v>560</v>
      </c>
      <c r="F259">
        <f>IF('Source Data'!F259="canceled",'Source Data'!L259,0)</f>
        <v>0</v>
      </c>
      <c r="G259">
        <f>IF('Source Data'!F259="failed",'Source Data'!L259,0)</f>
        <v>0</v>
      </c>
      <c r="I259">
        <f t="shared" ref="I259:I322" si="4">F259+G259</f>
        <v>0</v>
      </c>
    </row>
    <row r="260" spans="3:9" x14ac:dyDescent="0.2">
      <c r="C260">
        <f>IF('Source Data'!F260="successful",'Source Data'!L260,0)</f>
        <v>688</v>
      </c>
      <c r="F260">
        <f>IF('Source Data'!F260="canceled",'Source Data'!L260,0)</f>
        <v>0</v>
      </c>
      <c r="G260">
        <f>IF('Source Data'!F260="failed",'Source Data'!L260,0)</f>
        <v>0</v>
      </c>
      <c r="I260">
        <f t="shared" si="4"/>
        <v>0</v>
      </c>
    </row>
    <row r="261" spans="3:9" x14ac:dyDescent="0.2">
      <c r="C261">
        <f>IF('Source Data'!F261="successful",'Source Data'!L261,0)</f>
        <v>942</v>
      </c>
      <c r="F261">
        <f>IF('Source Data'!F261="canceled",'Source Data'!L261,0)</f>
        <v>0</v>
      </c>
      <c r="G261">
        <f>IF('Source Data'!F261="failed",'Source Data'!L261,0)</f>
        <v>0</v>
      </c>
      <c r="I261">
        <f t="shared" si="4"/>
        <v>0</v>
      </c>
    </row>
    <row r="262" spans="3:9" x14ac:dyDescent="0.2">
      <c r="C262">
        <f>IF('Source Data'!F262="successful",'Source Data'!L262,0)</f>
        <v>88</v>
      </c>
      <c r="F262">
        <f>IF('Source Data'!F262="canceled",'Source Data'!L262,0)</f>
        <v>0</v>
      </c>
      <c r="G262">
        <f>IF('Source Data'!F262="failed",'Source Data'!L262,0)</f>
        <v>0</v>
      </c>
      <c r="I262">
        <f t="shared" si="4"/>
        <v>0</v>
      </c>
    </row>
    <row r="263" spans="3:9" x14ac:dyDescent="0.2">
      <c r="C263">
        <f>IF('Source Data'!F263="successful",'Source Data'!L263,0)</f>
        <v>220</v>
      </c>
      <c r="F263">
        <f>IF('Source Data'!F263="canceled",'Source Data'!L263,0)</f>
        <v>0</v>
      </c>
      <c r="G263">
        <f>IF('Source Data'!F263="failed",'Source Data'!L263,0)</f>
        <v>0</v>
      </c>
      <c r="I263">
        <f t="shared" si="4"/>
        <v>0</v>
      </c>
    </row>
    <row r="264" spans="3:9" x14ac:dyDescent="0.2">
      <c r="C264">
        <f>IF('Source Data'!F264="successful",'Source Data'!L264,0)</f>
        <v>145</v>
      </c>
      <c r="F264">
        <f>IF('Source Data'!F264="canceled",'Source Data'!L264,0)</f>
        <v>0</v>
      </c>
      <c r="G264">
        <f>IF('Source Data'!F264="failed",'Source Data'!L264,0)</f>
        <v>0</v>
      </c>
      <c r="I264">
        <f t="shared" si="4"/>
        <v>0</v>
      </c>
    </row>
    <row r="265" spans="3:9" x14ac:dyDescent="0.2">
      <c r="C265">
        <f>IF('Source Data'!F265="successful",'Source Data'!L265,0)</f>
        <v>963</v>
      </c>
      <c r="F265">
        <f>IF('Source Data'!F265="canceled",'Source Data'!L265,0)</f>
        <v>0</v>
      </c>
      <c r="G265">
        <f>IF('Source Data'!F265="failed",'Source Data'!L265,0)</f>
        <v>0</v>
      </c>
      <c r="I265">
        <f t="shared" si="4"/>
        <v>0</v>
      </c>
    </row>
    <row r="266" spans="3:9" x14ac:dyDescent="0.2">
      <c r="C266">
        <f>IF('Source Data'!F266="successful",'Source Data'!L266,0)</f>
        <v>91</v>
      </c>
      <c r="F266">
        <f>IF('Source Data'!F266="canceled",'Source Data'!L266,0)</f>
        <v>0</v>
      </c>
      <c r="G266">
        <f>IF('Source Data'!F266="failed",'Source Data'!L266,0)</f>
        <v>0</v>
      </c>
      <c r="I266">
        <f t="shared" si="4"/>
        <v>0</v>
      </c>
    </row>
    <row r="267" spans="3:9" x14ac:dyDescent="0.2">
      <c r="C267">
        <f>IF('Source Data'!F267="successful",'Source Data'!L267,0)</f>
        <v>58</v>
      </c>
      <c r="F267">
        <f>IF('Source Data'!F267="canceled",'Source Data'!L267,0)</f>
        <v>0</v>
      </c>
      <c r="G267">
        <f>IF('Source Data'!F267="failed",'Source Data'!L267,0)</f>
        <v>0</v>
      </c>
      <c r="I267">
        <f t="shared" si="4"/>
        <v>0</v>
      </c>
    </row>
    <row r="268" spans="3:9" x14ac:dyDescent="0.2">
      <c r="C268">
        <f>IF('Source Data'!F268="successful",'Source Data'!L268,0)</f>
        <v>36</v>
      </c>
      <c r="F268">
        <f>IF('Source Data'!F268="canceled",'Source Data'!L268,0)</f>
        <v>0</v>
      </c>
      <c r="G268">
        <f>IF('Source Data'!F268="failed",'Source Data'!L268,0)</f>
        <v>0</v>
      </c>
      <c r="I268">
        <f t="shared" si="4"/>
        <v>0</v>
      </c>
    </row>
    <row r="269" spans="3:9" x14ac:dyDescent="0.2">
      <c r="C269">
        <f>IF('Source Data'!F269="successful",'Source Data'!L269,0)</f>
        <v>165</v>
      </c>
      <c r="F269">
        <f>IF('Source Data'!F269="canceled",'Source Data'!L269,0)</f>
        <v>0</v>
      </c>
      <c r="G269">
        <f>IF('Source Data'!F269="failed",'Source Data'!L269,0)</f>
        <v>0</v>
      </c>
      <c r="I269">
        <f t="shared" si="4"/>
        <v>0</v>
      </c>
    </row>
    <row r="270" spans="3:9" x14ac:dyDescent="0.2">
      <c r="C270">
        <f>IF('Source Data'!F270="successful",'Source Data'!L270,0)</f>
        <v>111</v>
      </c>
      <c r="F270">
        <f>IF('Source Data'!F270="canceled",'Source Data'!L270,0)</f>
        <v>0</v>
      </c>
      <c r="G270">
        <f>IF('Source Data'!F270="failed",'Source Data'!L270,0)</f>
        <v>0</v>
      </c>
      <c r="I270">
        <f t="shared" si="4"/>
        <v>0</v>
      </c>
    </row>
    <row r="271" spans="3:9" x14ac:dyDescent="0.2">
      <c r="C271">
        <f>IF('Source Data'!F271="successful",'Source Data'!L271,0)</f>
        <v>1596</v>
      </c>
      <c r="F271">
        <f>IF('Source Data'!F271="canceled",'Source Data'!L271,0)</f>
        <v>0</v>
      </c>
      <c r="G271">
        <f>IF('Source Data'!F271="failed",'Source Data'!L271,0)</f>
        <v>0</v>
      </c>
      <c r="I271">
        <f t="shared" si="4"/>
        <v>0</v>
      </c>
    </row>
    <row r="272" spans="3:9" x14ac:dyDescent="0.2">
      <c r="C272">
        <f>IF('Source Data'!F272="successful",'Source Data'!L272,0)</f>
        <v>61</v>
      </c>
      <c r="F272">
        <f>IF('Source Data'!F272="canceled",'Source Data'!L272,0)</f>
        <v>0</v>
      </c>
      <c r="G272">
        <f>IF('Source Data'!F272="failed",'Source Data'!L272,0)</f>
        <v>0</v>
      </c>
      <c r="I272">
        <f t="shared" si="4"/>
        <v>0</v>
      </c>
    </row>
    <row r="273" spans="3:9" x14ac:dyDescent="0.2">
      <c r="C273">
        <f>IF('Source Data'!F273="successful",'Source Data'!L273,0)</f>
        <v>287</v>
      </c>
      <c r="F273">
        <f>IF('Source Data'!F273="canceled",'Source Data'!L273,0)</f>
        <v>0</v>
      </c>
      <c r="G273">
        <f>IF('Source Data'!F273="failed",'Source Data'!L273,0)</f>
        <v>0</v>
      </c>
      <c r="I273">
        <f t="shared" si="4"/>
        <v>0</v>
      </c>
    </row>
    <row r="274" spans="3:9" x14ac:dyDescent="0.2">
      <c r="C274">
        <f>IF('Source Data'!F274="successful",'Source Data'!L274,0)</f>
        <v>65</v>
      </c>
      <c r="F274">
        <f>IF('Source Data'!F274="canceled",'Source Data'!L274,0)</f>
        <v>0</v>
      </c>
      <c r="G274">
        <f>IF('Source Data'!F274="failed",'Source Data'!L274,0)</f>
        <v>0</v>
      </c>
      <c r="I274">
        <f t="shared" si="4"/>
        <v>0</v>
      </c>
    </row>
    <row r="275" spans="3:9" x14ac:dyDescent="0.2">
      <c r="C275">
        <f>IF('Source Data'!F275="successful",'Source Data'!L275,0)</f>
        <v>118</v>
      </c>
      <c r="F275">
        <f>IF('Source Data'!F275="canceled",'Source Data'!L275,0)</f>
        <v>0</v>
      </c>
      <c r="G275">
        <f>IF('Source Data'!F275="failed",'Source Data'!L275,0)</f>
        <v>0</v>
      </c>
      <c r="I275">
        <f t="shared" si="4"/>
        <v>0</v>
      </c>
    </row>
    <row r="276" spans="3:9" x14ac:dyDescent="0.2">
      <c r="C276">
        <f>IF('Source Data'!F276="successful",'Source Data'!L276,0)</f>
        <v>113</v>
      </c>
      <c r="F276">
        <f>IF('Source Data'!F276="canceled",'Source Data'!L276,0)</f>
        <v>0</v>
      </c>
      <c r="G276">
        <f>IF('Source Data'!F276="failed",'Source Data'!L276,0)</f>
        <v>0</v>
      </c>
      <c r="I276">
        <f t="shared" si="4"/>
        <v>0</v>
      </c>
    </row>
    <row r="277" spans="3:9" x14ac:dyDescent="0.2">
      <c r="C277">
        <f>IF('Source Data'!F277="successful",'Source Data'!L277,0)</f>
        <v>332</v>
      </c>
      <c r="F277">
        <f>IF('Source Data'!F277="canceled",'Source Data'!L277,0)</f>
        <v>0</v>
      </c>
      <c r="G277">
        <f>IF('Source Data'!F277="failed",'Source Data'!L277,0)</f>
        <v>0</v>
      </c>
      <c r="I277">
        <f t="shared" si="4"/>
        <v>0</v>
      </c>
    </row>
    <row r="278" spans="3:9" x14ac:dyDescent="0.2">
      <c r="C278">
        <f>IF('Source Data'!F278="successful",'Source Data'!L278,0)</f>
        <v>62</v>
      </c>
      <c r="F278">
        <f>IF('Source Data'!F278="canceled",'Source Data'!L278,0)</f>
        <v>0</v>
      </c>
      <c r="G278">
        <f>IF('Source Data'!F278="failed",'Source Data'!L278,0)</f>
        <v>0</v>
      </c>
      <c r="I278">
        <f t="shared" si="4"/>
        <v>0</v>
      </c>
    </row>
    <row r="279" spans="3:9" x14ac:dyDescent="0.2">
      <c r="C279">
        <f>IF('Source Data'!F279="successful",'Source Data'!L279,0)</f>
        <v>951</v>
      </c>
      <c r="F279">
        <f>IF('Source Data'!F279="canceled",'Source Data'!L279,0)</f>
        <v>0</v>
      </c>
      <c r="G279">
        <f>IF('Source Data'!F279="failed",'Source Data'!L279,0)</f>
        <v>0</v>
      </c>
      <c r="I279">
        <f t="shared" si="4"/>
        <v>0</v>
      </c>
    </row>
    <row r="280" spans="3:9" x14ac:dyDescent="0.2">
      <c r="C280">
        <f>IF('Source Data'!F280="successful",'Source Data'!L280,0)</f>
        <v>415</v>
      </c>
      <c r="F280">
        <f>IF('Source Data'!F280="canceled",'Source Data'!L280,0)</f>
        <v>0</v>
      </c>
      <c r="G280">
        <f>IF('Source Data'!F280="failed",'Source Data'!L280,0)</f>
        <v>0</v>
      </c>
      <c r="I280">
        <f t="shared" si="4"/>
        <v>0</v>
      </c>
    </row>
    <row r="281" spans="3:9" x14ac:dyDescent="0.2">
      <c r="C281">
        <f>IF('Source Data'!F281="successful",'Source Data'!L281,0)</f>
        <v>305</v>
      </c>
      <c r="F281">
        <f>IF('Source Data'!F281="canceled",'Source Data'!L281,0)</f>
        <v>0</v>
      </c>
      <c r="G281">
        <f>IF('Source Data'!F281="failed",'Source Data'!L281,0)</f>
        <v>0</v>
      </c>
      <c r="I281">
        <f t="shared" si="4"/>
        <v>0</v>
      </c>
    </row>
    <row r="282" spans="3:9" x14ac:dyDescent="0.2">
      <c r="C282">
        <f>IF('Source Data'!F282="successful",'Source Data'!L282,0)</f>
        <v>2139</v>
      </c>
      <c r="F282">
        <f>IF('Source Data'!F282="canceled",'Source Data'!L282,0)</f>
        <v>0</v>
      </c>
      <c r="G282">
        <f>IF('Source Data'!F282="failed",'Source Data'!L282,0)</f>
        <v>0</v>
      </c>
      <c r="I282">
        <f t="shared" si="4"/>
        <v>0</v>
      </c>
    </row>
    <row r="283" spans="3:9" x14ac:dyDescent="0.2">
      <c r="C283">
        <f>IF('Source Data'!F283="successful",'Source Data'!L283,0)</f>
        <v>79</v>
      </c>
      <c r="F283">
        <f>IF('Source Data'!F283="canceled",'Source Data'!L283,0)</f>
        <v>0</v>
      </c>
      <c r="G283">
        <f>IF('Source Data'!F283="failed",'Source Data'!L283,0)</f>
        <v>0</v>
      </c>
      <c r="I283">
        <f t="shared" si="4"/>
        <v>0</v>
      </c>
    </row>
    <row r="284" spans="3:9" x14ac:dyDescent="0.2">
      <c r="C284">
        <f>IF('Source Data'!F284="successful",'Source Data'!L284,0)</f>
        <v>179</v>
      </c>
      <c r="F284">
        <f>IF('Source Data'!F284="canceled",'Source Data'!L284,0)</f>
        <v>0</v>
      </c>
      <c r="G284">
        <f>IF('Source Data'!F284="failed",'Source Data'!L284,0)</f>
        <v>0</v>
      </c>
      <c r="I284">
        <f t="shared" si="4"/>
        <v>0</v>
      </c>
    </row>
    <row r="285" spans="3:9" x14ac:dyDescent="0.2">
      <c r="C285">
        <f>IF('Source Data'!F285="successful",'Source Data'!L285,0)</f>
        <v>202</v>
      </c>
      <c r="F285">
        <f>IF('Source Data'!F285="canceled",'Source Data'!L285,0)</f>
        <v>0</v>
      </c>
      <c r="G285">
        <f>IF('Source Data'!F285="failed",'Source Data'!L285,0)</f>
        <v>0</v>
      </c>
      <c r="I285">
        <f t="shared" si="4"/>
        <v>0</v>
      </c>
    </row>
    <row r="286" spans="3:9" x14ac:dyDescent="0.2">
      <c r="C286">
        <f>IF('Source Data'!F286="successful",'Source Data'!L286,0)</f>
        <v>760</v>
      </c>
      <c r="F286">
        <f>IF('Source Data'!F286="canceled",'Source Data'!L286,0)</f>
        <v>0</v>
      </c>
      <c r="G286">
        <f>IF('Source Data'!F286="failed",'Source Data'!L286,0)</f>
        <v>0</v>
      </c>
      <c r="I286">
        <f t="shared" si="4"/>
        <v>0</v>
      </c>
    </row>
    <row r="287" spans="3:9" x14ac:dyDescent="0.2">
      <c r="C287">
        <f>IF('Source Data'!F287="successful",'Source Data'!L287,0)</f>
        <v>563</v>
      </c>
      <c r="F287">
        <f>IF('Source Data'!F287="canceled",'Source Data'!L287,0)</f>
        <v>0</v>
      </c>
      <c r="G287">
        <f>IF('Source Data'!F287="failed",'Source Data'!L287,0)</f>
        <v>0</v>
      </c>
      <c r="I287">
        <f t="shared" si="4"/>
        <v>0</v>
      </c>
    </row>
    <row r="288" spans="3:9" x14ac:dyDescent="0.2">
      <c r="C288">
        <f>IF('Source Data'!F288="successful",'Source Data'!L288,0)</f>
        <v>135</v>
      </c>
      <c r="F288">
        <f>IF('Source Data'!F288="canceled",'Source Data'!L288,0)</f>
        <v>0</v>
      </c>
      <c r="G288">
        <f>IF('Source Data'!F288="failed",'Source Data'!L288,0)</f>
        <v>0</v>
      </c>
      <c r="I288">
        <f t="shared" si="4"/>
        <v>0</v>
      </c>
    </row>
    <row r="289" spans="3:9" x14ac:dyDescent="0.2">
      <c r="C289">
        <f>IF('Source Data'!F289="successful",'Source Data'!L289,0)</f>
        <v>290</v>
      </c>
      <c r="F289">
        <f>IF('Source Data'!F289="canceled",'Source Data'!L289,0)</f>
        <v>0</v>
      </c>
      <c r="G289">
        <f>IF('Source Data'!F289="failed",'Source Data'!L289,0)</f>
        <v>0</v>
      </c>
      <c r="I289">
        <f t="shared" si="4"/>
        <v>0</v>
      </c>
    </row>
    <row r="290" spans="3:9" x14ac:dyDescent="0.2">
      <c r="C290">
        <f>IF('Source Data'!F290="successful",'Source Data'!L290,0)</f>
        <v>447</v>
      </c>
      <c r="F290">
        <f>IF('Source Data'!F290="canceled",'Source Data'!L290,0)</f>
        <v>0</v>
      </c>
      <c r="G290">
        <f>IF('Source Data'!F290="failed",'Source Data'!L290,0)</f>
        <v>0</v>
      </c>
      <c r="I290">
        <f t="shared" si="4"/>
        <v>0</v>
      </c>
    </row>
    <row r="291" spans="3:9" x14ac:dyDescent="0.2">
      <c r="C291">
        <f>IF('Source Data'!F291="successful",'Source Data'!L291,0)</f>
        <v>232</v>
      </c>
      <c r="F291">
        <f>IF('Source Data'!F291="canceled",'Source Data'!L291,0)</f>
        <v>0</v>
      </c>
      <c r="G291">
        <f>IF('Source Data'!F291="failed",'Source Data'!L291,0)</f>
        <v>0</v>
      </c>
      <c r="I291">
        <f t="shared" si="4"/>
        <v>0</v>
      </c>
    </row>
    <row r="292" spans="3:9" x14ac:dyDescent="0.2">
      <c r="C292">
        <f>IF('Source Data'!F292="successful",'Source Data'!L292,0)</f>
        <v>168</v>
      </c>
      <c r="F292">
        <f>IF('Source Data'!F292="canceled",'Source Data'!L292,0)</f>
        <v>0</v>
      </c>
      <c r="G292">
        <f>IF('Source Data'!F292="failed",'Source Data'!L292,0)</f>
        <v>0</v>
      </c>
      <c r="I292">
        <f t="shared" si="4"/>
        <v>0</v>
      </c>
    </row>
    <row r="293" spans="3:9" x14ac:dyDescent="0.2">
      <c r="C293">
        <f>IF('Source Data'!F293="successful",'Source Data'!L293,0)</f>
        <v>128</v>
      </c>
      <c r="F293">
        <f>IF('Source Data'!F293="canceled",'Source Data'!L293,0)</f>
        <v>0</v>
      </c>
      <c r="G293">
        <f>IF('Source Data'!F293="failed",'Source Data'!L293,0)</f>
        <v>0</v>
      </c>
      <c r="I293">
        <f t="shared" si="4"/>
        <v>0</v>
      </c>
    </row>
    <row r="294" spans="3:9" x14ac:dyDescent="0.2">
      <c r="C294">
        <f>IF('Source Data'!F294="successful",'Source Data'!L294,0)</f>
        <v>493</v>
      </c>
      <c r="F294">
        <f>IF('Source Data'!F294="canceled",'Source Data'!L294,0)</f>
        <v>0</v>
      </c>
      <c r="G294">
        <f>IF('Source Data'!F294="failed",'Source Data'!L294,0)</f>
        <v>0</v>
      </c>
      <c r="I294">
        <f t="shared" si="4"/>
        <v>0</v>
      </c>
    </row>
    <row r="295" spans="3:9" x14ac:dyDescent="0.2">
      <c r="C295">
        <f>IF('Source Data'!F295="successful",'Source Data'!L295,0)</f>
        <v>131</v>
      </c>
      <c r="F295">
        <f>IF('Source Data'!F295="canceled",'Source Data'!L295,0)</f>
        <v>0</v>
      </c>
      <c r="G295">
        <f>IF('Source Data'!F295="failed",'Source Data'!L295,0)</f>
        <v>0</v>
      </c>
      <c r="I295">
        <f t="shared" si="4"/>
        <v>0</v>
      </c>
    </row>
    <row r="296" spans="3:9" x14ac:dyDescent="0.2">
      <c r="C296">
        <f>IF('Source Data'!F296="successful",'Source Data'!L296,0)</f>
        <v>50</v>
      </c>
      <c r="F296">
        <f>IF('Source Data'!F296="canceled",'Source Data'!L296,0)</f>
        <v>0</v>
      </c>
      <c r="G296">
        <f>IF('Source Data'!F296="failed",'Source Data'!L296,0)</f>
        <v>0</v>
      </c>
      <c r="I296">
        <f t="shared" si="4"/>
        <v>0</v>
      </c>
    </row>
    <row r="297" spans="3:9" x14ac:dyDescent="0.2">
      <c r="C297">
        <f>IF('Source Data'!F297="successful",'Source Data'!L297,0)</f>
        <v>665</v>
      </c>
      <c r="F297">
        <f>IF('Source Data'!F297="canceled",'Source Data'!L297,0)</f>
        <v>0</v>
      </c>
      <c r="G297">
        <f>IF('Source Data'!F297="failed",'Source Data'!L297,0)</f>
        <v>0</v>
      </c>
      <c r="I297">
        <f t="shared" si="4"/>
        <v>0</v>
      </c>
    </row>
    <row r="298" spans="3:9" x14ac:dyDescent="0.2">
      <c r="C298">
        <f>IF('Source Data'!F298="successful",'Source Data'!L298,0)</f>
        <v>129</v>
      </c>
      <c r="F298">
        <f>IF('Source Data'!F298="canceled",'Source Data'!L298,0)</f>
        <v>0</v>
      </c>
      <c r="G298">
        <f>IF('Source Data'!F298="failed",'Source Data'!L298,0)</f>
        <v>0</v>
      </c>
      <c r="I298">
        <f t="shared" si="4"/>
        <v>0</v>
      </c>
    </row>
    <row r="299" spans="3:9" x14ac:dyDescent="0.2">
      <c r="C299">
        <f>IF('Source Data'!F299="successful",'Source Data'!L299,0)</f>
        <v>142</v>
      </c>
      <c r="F299">
        <f>IF('Source Data'!F299="canceled",'Source Data'!L299,0)</f>
        <v>0</v>
      </c>
      <c r="G299">
        <f>IF('Source Data'!F299="failed",'Source Data'!L299,0)</f>
        <v>0</v>
      </c>
      <c r="I299">
        <f t="shared" si="4"/>
        <v>0</v>
      </c>
    </row>
    <row r="300" spans="3:9" x14ac:dyDescent="0.2">
      <c r="C300">
        <f>IF('Source Data'!F300="successful",'Source Data'!L300,0)</f>
        <v>2436</v>
      </c>
      <c r="F300">
        <f>IF('Source Data'!F300="canceled",'Source Data'!L300,0)</f>
        <v>0</v>
      </c>
      <c r="G300">
        <f>IF('Source Data'!F300="failed",'Source Data'!L300,0)</f>
        <v>0</v>
      </c>
      <c r="I300">
        <f t="shared" si="4"/>
        <v>0</v>
      </c>
    </row>
    <row r="301" spans="3:9" x14ac:dyDescent="0.2">
      <c r="C301">
        <f>IF('Source Data'!F301="successful",'Source Data'!L301,0)</f>
        <v>244</v>
      </c>
      <c r="F301">
        <f>IF('Source Data'!F301="canceled",'Source Data'!L301,0)</f>
        <v>0</v>
      </c>
      <c r="G301">
        <f>IF('Source Data'!F301="failed",'Source Data'!L301,0)</f>
        <v>0</v>
      </c>
      <c r="I301">
        <f t="shared" si="4"/>
        <v>0</v>
      </c>
    </row>
    <row r="302" spans="3:9" x14ac:dyDescent="0.2">
      <c r="C302">
        <f>IF('Source Data'!F302="successful",'Source Data'!L302,0)</f>
        <v>298</v>
      </c>
      <c r="F302">
        <f>IF('Source Data'!F302="canceled",'Source Data'!L302,0)</f>
        <v>0</v>
      </c>
      <c r="G302">
        <f>IF('Source Data'!F302="failed",'Source Data'!L302,0)</f>
        <v>0</v>
      </c>
      <c r="I302">
        <f t="shared" si="4"/>
        <v>0</v>
      </c>
    </row>
    <row r="303" spans="3:9" x14ac:dyDescent="0.2">
      <c r="C303">
        <f>IF('Source Data'!F303="successful",'Source Data'!L303,0)</f>
        <v>251</v>
      </c>
      <c r="F303">
        <f>IF('Source Data'!F303="canceled",'Source Data'!L303,0)</f>
        <v>0</v>
      </c>
      <c r="G303">
        <f>IF('Source Data'!F303="failed",'Source Data'!L303,0)</f>
        <v>0</v>
      </c>
      <c r="I303">
        <f t="shared" si="4"/>
        <v>0</v>
      </c>
    </row>
    <row r="304" spans="3:9" x14ac:dyDescent="0.2">
      <c r="C304">
        <f>IF('Source Data'!F304="successful",'Source Data'!L304,0)</f>
        <v>108</v>
      </c>
      <c r="F304">
        <f>IF('Source Data'!F304="canceled",'Source Data'!L304,0)</f>
        <v>0</v>
      </c>
      <c r="G304">
        <f>IF('Source Data'!F304="failed",'Source Data'!L304,0)</f>
        <v>0</v>
      </c>
      <c r="I304">
        <f t="shared" si="4"/>
        <v>0</v>
      </c>
    </row>
    <row r="305" spans="3:9" x14ac:dyDescent="0.2">
      <c r="C305">
        <f>IF('Source Data'!F305="successful",'Source Data'!L305,0)</f>
        <v>82</v>
      </c>
      <c r="F305">
        <f>IF('Source Data'!F305="canceled",'Source Data'!L305,0)</f>
        <v>0</v>
      </c>
      <c r="G305">
        <f>IF('Source Data'!F305="failed",'Source Data'!L305,0)</f>
        <v>0</v>
      </c>
      <c r="I305">
        <f t="shared" si="4"/>
        <v>0</v>
      </c>
    </row>
    <row r="306" spans="3:9" x14ac:dyDescent="0.2">
      <c r="C306">
        <f>IF('Source Data'!F306="successful",'Source Data'!L306,0)</f>
        <v>74</v>
      </c>
      <c r="F306">
        <f>IF('Source Data'!F306="canceled",'Source Data'!L306,0)</f>
        <v>0</v>
      </c>
      <c r="G306">
        <f>IF('Source Data'!F306="failed",'Source Data'!L306,0)</f>
        <v>0</v>
      </c>
      <c r="I306">
        <f t="shared" si="4"/>
        <v>0</v>
      </c>
    </row>
    <row r="307" spans="3:9" x14ac:dyDescent="0.2">
      <c r="C307">
        <f>IF('Source Data'!F307="successful",'Source Data'!L307,0)</f>
        <v>189</v>
      </c>
      <c r="F307">
        <f>IF('Source Data'!F307="canceled",'Source Data'!L307,0)</f>
        <v>0</v>
      </c>
      <c r="G307">
        <f>IF('Source Data'!F307="failed",'Source Data'!L307,0)</f>
        <v>0</v>
      </c>
      <c r="I307">
        <f t="shared" si="4"/>
        <v>0</v>
      </c>
    </row>
    <row r="308" spans="3:9" x14ac:dyDescent="0.2">
      <c r="C308">
        <f>IF('Source Data'!F308="successful",'Source Data'!L308,0)</f>
        <v>80</v>
      </c>
      <c r="F308">
        <f>IF('Source Data'!F308="canceled",'Source Data'!L308,0)</f>
        <v>0</v>
      </c>
      <c r="G308">
        <f>IF('Source Data'!F308="failed",'Source Data'!L308,0)</f>
        <v>0</v>
      </c>
      <c r="I308">
        <f t="shared" si="4"/>
        <v>0</v>
      </c>
    </row>
    <row r="309" spans="3:9" x14ac:dyDescent="0.2">
      <c r="C309">
        <f>IF('Source Data'!F309="successful",'Source Data'!L309,0)</f>
        <v>576</v>
      </c>
      <c r="F309">
        <f>IF('Source Data'!F309="canceled",'Source Data'!L309,0)</f>
        <v>0</v>
      </c>
      <c r="G309">
        <f>IF('Source Data'!F309="failed",'Source Data'!L309,0)</f>
        <v>0</v>
      </c>
      <c r="I309">
        <f t="shared" si="4"/>
        <v>0</v>
      </c>
    </row>
    <row r="310" spans="3:9" x14ac:dyDescent="0.2">
      <c r="C310">
        <f>IF('Source Data'!F310="successful",'Source Data'!L310,0)</f>
        <v>202</v>
      </c>
      <c r="F310">
        <f>IF('Source Data'!F310="canceled",'Source Data'!L310,0)</f>
        <v>0</v>
      </c>
      <c r="G310">
        <f>IF('Source Data'!F310="failed",'Source Data'!L310,0)</f>
        <v>0</v>
      </c>
      <c r="I310">
        <f t="shared" si="4"/>
        <v>0</v>
      </c>
    </row>
    <row r="311" spans="3:9" x14ac:dyDescent="0.2">
      <c r="C311">
        <f>IF('Source Data'!F311="successful",'Source Data'!L311,0)</f>
        <v>238</v>
      </c>
      <c r="F311">
        <f>IF('Source Data'!F311="canceled",'Source Data'!L311,0)</f>
        <v>0</v>
      </c>
      <c r="G311">
        <f>IF('Source Data'!F311="failed",'Source Data'!L311,0)</f>
        <v>0</v>
      </c>
      <c r="I311">
        <f t="shared" si="4"/>
        <v>0</v>
      </c>
    </row>
    <row r="312" spans="3:9" x14ac:dyDescent="0.2">
      <c r="C312">
        <f>IF('Source Data'!F312="successful",'Source Data'!L312,0)</f>
        <v>36</v>
      </c>
      <c r="F312">
        <f>IF('Source Data'!F312="canceled",'Source Data'!L312,0)</f>
        <v>0</v>
      </c>
      <c r="G312">
        <f>IF('Source Data'!F312="failed",'Source Data'!L312,0)</f>
        <v>0</v>
      </c>
      <c r="I312">
        <f t="shared" si="4"/>
        <v>0</v>
      </c>
    </row>
    <row r="313" spans="3:9" x14ac:dyDescent="0.2">
      <c r="C313">
        <f>IF('Source Data'!F313="successful",'Source Data'!L313,0)</f>
        <v>150</v>
      </c>
      <c r="F313">
        <f>IF('Source Data'!F313="canceled",'Source Data'!L313,0)</f>
        <v>0</v>
      </c>
      <c r="G313">
        <f>IF('Source Data'!F313="failed",'Source Data'!L313,0)</f>
        <v>0</v>
      </c>
      <c r="I313">
        <f t="shared" si="4"/>
        <v>0</v>
      </c>
    </row>
    <row r="314" spans="3:9" x14ac:dyDescent="0.2">
      <c r="C314">
        <f>IF('Source Data'!F314="successful",'Source Data'!L314,0)</f>
        <v>146</v>
      </c>
      <c r="F314">
        <f>IF('Source Data'!F314="canceled",'Source Data'!L314,0)</f>
        <v>0</v>
      </c>
      <c r="G314">
        <f>IF('Source Data'!F314="failed",'Source Data'!L314,0)</f>
        <v>0</v>
      </c>
      <c r="I314">
        <f t="shared" si="4"/>
        <v>0</v>
      </c>
    </row>
    <row r="315" spans="3:9" x14ac:dyDescent="0.2">
      <c r="C315">
        <f>IF('Source Data'!F315="successful",'Source Data'!L315,0)</f>
        <v>222</v>
      </c>
      <c r="F315">
        <f>IF('Source Data'!F315="canceled",'Source Data'!L315,0)</f>
        <v>0</v>
      </c>
      <c r="G315">
        <f>IF('Source Data'!F315="failed",'Source Data'!L315,0)</f>
        <v>0</v>
      </c>
      <c r="I315">
        <f t="shared" si="4"/>
        <v>0</v>
      </c>
    </row>
    <row r="316" spans="3:9" x14ac:dyDescent="0.2">
      <c r="C316">
        <f>IF('Source Data'!F316="successful",'Source Data'!L316,0)</f>
        <v>120</v>
      </c>
      <c r="F316">
        <f>IF('Source Data'!F316="canceled",'Source Data'!L316,0)</f>
        <v>0</v>
      </c>
      <c r="G316">
        <f>IF('Source Data'!F316="failed",'Source Data'!L316,0)</f>
        <v>0</v>
      </c>
      <c r="I316">
        <f t="shared" si="4"/>
        <v>0</v>
      </c>
    </row>
    <row r="317" spans="3:9" x14ac:dyDescent="0.2">
      <c r="C317">
        <f>IF('Source Data'!F317="successful",'Source Data'!L317,0)</f>
        <v>126</v>
      </c>
      <c r="F317">
        <f>IF('Source Data'!F317="canceled",'Source Data'!L317,0)</f>
        <v>0</v>
      </c>
      <c r="G317">
        <f>IF('Source Data'!F317="failed",'Source Data'!L317,0)</f>
        <v>0</v>
      </c>
      <c r="I317">
        <f t="shared" si="4"/>
        <v>0</v>
      </c>
    </row>
    <row r="318" spans="3:9" x14ac:dyDescent="0.2">
      <c r="C318">
        <f>IF('Source Data'!F318="successful",'Source Data'!L318,0)</f>
        <v>158</v>
      </c>
      <c r="F318">
        <f>IF('Source Data'!F318="canceled",'Source Data'!L318,0)</f>
        <v>0</v>
      </c>
      <c r="G318">
        <f>IF('Source Data'!F318="failed",'Source Data'!L318,0)</f>
        <v>0</v>
      </c>
      <c r="I318">
        <f t="shared" si="4"/>
        <v>0</v>
      </c>
    </row>
    <row r="319" spans="3:9" x14ac:dyDescent="0.2">
      <c r="C319">
        <f>IF('Source Data'!F319="successful",'Source Data'!L319,0)</f>
        <v>316</v>
      </c>
      <c r="F319">
        <f>IF('Source Data'!F319="canceled",'Source Data'!L319,0)</f>
        <v>0</v>
      </c>
      <c r="G319">
        <f>IF('Source Data'!F319="failed",'Source Data'!L319,0)</f>
        <v>0</v>
      </c>
      <c r="I319">
        <f t="shared" si="4"/>
        <v>0</v>
      </c>
    </row>
    <row r="320" spans="3:9" x14ac:dyDescent="0.2">
      <c r="C320">
        <f>IF('Source Data'!F320="successful",'Source Data'!L320,0)</f>
        <v>284</v>
      </c>
      <c r="F320">
        <f>IF('Source Data'!F320="canceled",'Source Data'!L320,0)</f>
        <v>0</v>
      </c>
      <c r="G320">
        <f>IF('Source Data'!F320="failed",'Source Data'!L320,0)</f>
        <v>0</v>
      </c>
      <c r="I320">
        <f t="shared" si="4"/>
        <v>0</v>
      </c>
    </row>
    <row r="321" spans="3:9" x14ac:dyDescent="0.2">
      <c r="C321">
        <f>IF('Source Data'!F321="successful",'Source Data'!L321,0)</f>
        <v>51</v>
      </c>
      <c r="F321">
        <f>IF('Source Data'!F321="canceled",'Source Data'!L321,0)</f>
        <v>0</v>
      </c>
      <c r="G321">
        <f>IF('Source Data'!F321="failed",'Source Data'!L321,0)</f>
        <v>0</v>
      </c>
      <c r="I321">
        <f t="shared" si="4"/>
        <v>0</v>
      </c>
    </row>
    <row r="322" spans="3:9" x14ac:dyDescent="0.2">
      <c r="C322">
        <f>IF('Source Data'!F322="successful",'Source Data'!L322,0)</f>
        <v>158</v>
      </c>
      <c r="F322">
        <f>IF('Source Data'!F322="canceled",'Source Data'!L322,0)</f>
        <v>0</v>
      </c>
      <c r="G322">
        <f>IF('Source Data'!F322="failed",'Source Data'!L322,0)</f>
        <v>0</v>
      </c>
      <c r="I322">
        <f t="shared" si="4"/>
        <v>0</v>
      </c>
    </row>
    <row r="323" spans="3:9" x14ac:dyDescent="0.2">
      <c r="C323">
        <f>IF('Source Data'!F323="successful",'Source Data'!L323,0)</f>
        <v>337</v>
      </c>
      <c r="F323">
        <f>IF('Source Data'!F323="canceled",'Source Data'!L323,0)</f>
        <v>0</v>
      </c>
      <c r="G323">
        <f>IF('Source Data'!F323="failed",'Source Data'!L323,0)</f>
        <v>0</v>
      </c>
      <c r="I323">
        <f t="shared" ref="I323:I386" si="5">F323+G323</f>
        <v>0</v>
      </c>
    </row>
    <row r="324" spans="3:9" x14ac:dyDescent="0.2">
      <c r="C324">
        <f>IF('Source Data'!F324="successful",'Source Data'!L324,0)</f>
        <v>186</v>
      </c>
      <c r="F324">
        <f>IF('Source Data'!F324="canceled",'Source Data'!L324,0)</f>
        <v>0</v>
      </c>
      <c r="G324">
        <f>IF('Source Data'!F324="failed",'Source Data'!L324,0)</f>
        <v>0</v>
      </c>
      <c r="I324">
        <f t="shared" si="5"/>
        <v>0</v>
      </c>
    </row>
    <row r="325" spans="3:9" x14ac:dyDescent="0.2">
      <c r="C325">
        <f>IF('Source Data'!F325="successful",'Source Data'!L325,0)</f>
        <v>58</v>
      </c>
      <c r="F325">
        <f>IF('Source Data'!F325="canceled",'Source Data'!L325,0)</f>
        <v>0</v>
      </c>
      <c r="G325">
        <f>IF('Source Data'!F325="failed",'Source Data'!L325,0)</f>
        <v>0</v>
      </c>
      <c r="I325">
        <f t="shared" si="5"/>
        <v>0</v>
      </c>
    </row>
    <row r="326" spans="3:9" x14ac:dyDescent="0.2">
      <c r="C326">
        <f>IF('Source Data'!F326="successful",'Source Data'!L326,0)</f>
        <v>82</v>
      </c>
      <c r="F326">
        <f>IF('Source Data'!F326="canceled",'Source Data'!L326,0)</f>
        <v>0</v>
      </c>
      <c r="G326">
        <f>IF('Source Data'!F326="failed",'Source Data'!L326,0)</f>
        <v>0</v>
      </c>
      <c r="I326">
        <f t="shared" si="5"/>
        <v>0</v>
      </c>
    </row>
    <row r="327" spans="3:9" x14ac:dyDescent="0.2">
      <c r="C327">
        <f>IF('Source Data'!F327="successful",'Source Data'!L327,0)</f>
        <v>736</v>
      </c>
      <c r="F327">
        <f>IF('Source Data'!F327="canceled",'Source Data'!L327,0)</f>
        <v>0</v>
      </c>
      <c r="G327">
        <f>IF('Source Data'!F327="failed",'Source Data'!L327,0)</f>
        <v>0</v>
      </c>
      <c r="I327">
        <f t="shared" si="5"/>
        <v>0</v>
      </c>
    </row>
    <row r="328" spans="3:9" x14ac:dyDescent="0.2">
      <c r="C328">
        <f>IF('Source Data'!F328="successful",'Source Data'!L328,0)</f>
        <v>1151</v>
      </c>
      <c r="F328">
        <f>IF('Source Data'!F328="canceled",'Source Data'!L328,0)</f>
        <v>0</v>
      </c>
      <c r="G328">
        <f>IF('Source Data'!F328="failed",'Source Data'!L328,0)</f>
        <v>0</v>
      </c>
      <c r="I328">
        <f t="shared" si="5"/>
        <v>0</v>
      </c>
    </row>
    <row r="329" spans="3:9" x14ac:dyDescent="0.2">
      <c r="C329">
        <f>IF('Source Data'!F329="successful",'Source Data'!L329,0)</f>
        <v>34</v>
      </c>
      <c r="F329">
        <f>IF('Source Data'!F329="canceled",'Source Data'!L329,0)</f>
        <v>0</v>
      </c>
      <c r="G329">
        <f>IF('Source Data'!F329="failed",'Source Data'!L329,0)</f>
        <v>0</v>
      </c>
      <c r="I329">
        <f t="shared" si="5"/>
        <v>0</v>
      </c>
    </row>
    <row r="330" spans="3:9" x14ac:dyDescent="0.2">
      <c r="C330">
        <f>IF('Source Data'!F330="successful",'Source Data'!L330,0)</f>
        <v>498</v>
      </c>
      <c r="F330">
        <f>IF('Source Data'!F330="canceled",'Source Data'!L330,0)</f>
        <v>0</v>
      </c>
      <c r="G330">
        <f>IF('Source Data'!F330="failed",'Source Data'!L330,0)</f>
        <v>0</v>
      </c>
      <c r="I330">
        <f t="shared" si="5"/>
        <v>0</v>
      </c>
    </row>
    <row r="331" spans="3:9" x14ac:dyDescent="0.2">
      <c r="C331">
        <f>IF('Source Data'!F331="successful",'Source Data'!L331,0)</f>
        <v>167</v>
      </c>
      <c r="F331">
        <f>IF('Source Data'!F331="canceled",'Source Data'!L331,0)</f>
        <v>0</v>
      </c>
      <c r="G331">
        <f>IF('Source Data'!F331="failed",'Source Data'!L331,0)</f>
        <v>0</v>
      </c>
      <c r="I331">
        <f t="shared" si="5"/>
        <v>0</v>
      </c>
    </row>
    <row r="332" spans="3:9" x14ac:dyDescent="0.2">
      <c r="C332">
        <f>IF('Source Data'!F332="successful",'Source Data'!L332,0)</f>
        <v>340</v>
      </c>
      <c r="F332">
        <f>IF('Source Data'!F332="canceled",'Source Data'!L332,0)</f>
        <v>0</v>
      </c>
      <c r="G332">
        <f>IF('Source Data'!F332="failed",'Source Data'!L332,0)</f>
        <v>0</v>
      </c>
      <c r="I332">
        <f t="shared" si="5"/>
        <v>0</v>
      </c>
    </row>
    <row r="333" spans="3:9" x14ac:dyDescent="0.2">
      <c r="C333">
        <f>IF('Source Data'!F333="successful",'Source Data'!L333,0)</f>
        <v>438</v>
      </c>
      <c r="F333">
        <f>IF('Source Data'!F333="canceled",'Source Data'!L333,0)</f>
        <v>0</v>
      </c>
      <c r="G333">
        <f>IF('Source Data'!F333="failed",'Source Data'!L333,0)</f>
        <v>0</v>
      </c>
      <c r="I333">
        <f t="shared" si="5"/>
        <v>0</v>
      </c>
    </row>
    <row r="334" spans="3:9" x14ac:dyDescent="0.2">
      <c r="C334">
        <f>IF('Source Data'!F334="successful",'Source Data'!L334,0)</f>
        <v>555</v>
      </c>
      <c r="F334">
        <f>IF('Source Data'!F334="canceled",'Source Data'!L334,0)</f>
        <v>0</v>
      </c>
      <c r="G334">
        <f>IF('Source Data'!F334="failed",'Source Data'!L334,0)</f>
        <v>0</v>
      </c>
      <c r="I334">
        <f t="shared" si="5"/>
        <v>0</v>
      </c>
    </row>
    <row r="335" spans="3:9" x14ac:dyDescent="0.2">
      <c r="C335">
        <f>IF('Source Data'!F335="successful",'Source Data'!L335,0)</f>
        <v>266</v>
      </c>
      <c r="F335">
        <f>IF('Source Data'!F335="canceled",'Source Data'!L335,0)</f>
        <v>0</v>
      </c>
      <c r="G335">
        <f>IF('Source Data'!F335="failed",'Source Data'!L335,0)</f>
        <v>0</v>
      </c>
      <c r="I335">
        <f t="shared" si="5"/>
        <v>0</v>
      </c>
    </row>
    <row r="336" spans="3:9" x14ac:dyDescent="0.2">
      <c r="C336">
        <f>IF('Source Data'!F336="successful",'Source Data'!L336,0)</f>
        <v>69</v>
      </c>
      <c r="F336">
        <f>IF('Source Data'!F336="canceled",'Source Data'!L336,0)</f>
        <v>0</v>
      </c>
      <c r="G336">
        <f>IF('Source Data'!F336="failed",'Source Data'!L336,0)</f>
        <v>0</v>
      </c>
      <c r="I336">
        <f t="shared" si="5"/>
        <v>0</v>
      </c>
    </row>
    <row r="337" spans="3:9" x14ac:dyDescent="0.2">
      <c r="C337">
        <f>IF('Source Data'!F337="successful",'Source Data'!L337,0)</f>
        <v>80</v>
      </c>
      <c r="F337">
        <f>IF('Source Data'!F337="canceled",'Source Data'!L337,0)</f>
        <v>0</v>
      </c>
      <c r="G337">
        <f>IF('Source Data'!F337="failed",'Source Data'!L337,0)</f>
        <v>0</v>
      </c>
      <c r="I337">
        <f t="shared" si="5"/>
        <v>0</v>
      </c>
    </row>
    <row r="338" spans="3:9" x14ac:dyDescent="0.2">
      <c r="C338">
        <f>IF('Source Data'!F338="successful",'Source Data'!L338,0)</f>
        <v>493</v>
      </c>
      <c r="F338">
        <f>IF('Source Data'!F338="canceled",'Source Data'!L338,0)</f>
        <v>0</v>
      </c>
      <c r="G338">
        <f>IF('Source Data'!F338="failed",'Source Data'!L338,0)</f>
        <v>0</v>
      </c>
      <c r="I338">
        <f t="shared" si="5"/>
        <v>0</v>
      </c>
    </row>
    <row r="339" spans="3:9" x14ac:dyDescent="0.2">
      <c r="C339">
        <f>IF('Source Data'!F339="successful",'Source Data'!L339,0)</f>
        <v>31</v>
      </c>
      <c r="F339">
        <f>IF('Source Data'!F339="canceled",'Source Data'!L339,0)</f>
        <v>0</v>
      </c>
      <c r="G339">
        <f>IF('Source Data'!F339="failed",'Source Data'!L339,0)</f>
        <v>0</v>
      </c>
      <c r="I339">
        <f t="shared" si="5"/>
        <v>0</v>
      </c>
    </row>
    <row r="340" spans="3:9" x14ac:dyDescent="0.2">
      <c r="C340">
        <f>IF('Source Data'!F340="successful",'Source Data'!L340,0)</f>
        <v>236</v>
      </c>
      <c r="F340">
        <f>IF('Source Data'!F340="canceled",'Source Data'!L340,0)</f>
        <v>0</v>
      </c>
      <c r="G340">
        <f>IF('Source Data'!F340="failed",'Source Data'!L340,0)</f>
        <v>0</v>
      </c>
      <c r="I340">
        <f t="shared" si="5"/>
        <v>0</v>
      </c>
    </row>
    <row r="341" spans="3:9" x14ac:dyDescent="0.2">
      <c r="C341">
        <f>IF('Source Data'!F341="successful",'Source Data'!L341,0)</f>
        <v>89</v>
      </c>
      <c r="F341">
        <f>IF('Source Data'!F341="canceled",'Source Data'!L341,0)</f>
        <v>0</v>
      </c>
      <c r="G341">
        <f>IF('Source Data'!F341="failed",'Source Data'!L341,0)</f>
        <v>0</v>
      </c>
      <c r="I341">
        <f t="shared" si="5"/>
        <v>0</v>
      </c>
    </row>
    <row r="342" spans="3:9" x14ac:dyDescent="0.2">
      <c r="C342">
        <f>IF('Source Data'!F342="successful",'Source Data'!L342,0)</f>
        <v>299</v>
      </c>
      <c r="F342">
        <f>IF('Source Data'!F342="canceled",'Source Data'!L342,0)</f>
        <v>0</v>
      </c>
      <c r="G342">
        <f>IF('Source Data'!F342="failed",'Source Data'!L342,0)</f>
        <v>0</v>
      </c>
      <c r="I342">
        <f t="shared" si="5"/>
        <v>0</v>
      </c>
    </row>
    <row r="343" spans="3:9" x14ac:dyDescent="0.2">
      <c r="C343">
        <f>IF('Source Data'!F343="successful",'Source Data'!L343,0)</f>
        <v>55</v>
      </c>
      <c r="F343">
        <f>IF('Source Data'!F343="canceled",'Source Data'!L343,0)</f>
        <v>0</v>
      </c>
      <c r="G343">
        <f>IF('Source Data'!F343="failed",'Source Data'!L343,0)</f>
        <v>0</v>
      </c>
      <c r="I343">
        <f t="shared" si="5"/>
        <v>0</v>
      </c>
    </row>
    <row r="344" spans="3:9" x14ac:dyDescent="0.2">
      <c r="C344">
        <f>IF('Source Data'!F344="successful",'Source Data'!L344,0)</f>
        <v>325</v>
      </c>
      <c r="F344">
        <f>IF('Source Data'!F344="canceled",'Source Data'!L344,0)</f>
        <v>0</v>
      </c>
      <c r="G344">
        <f>IF('Source Data'!F344="failed",'Source Data'!L344,0)</f>
        <v>0</v>
      </c>
      <c r="I344">
        <f t="shared" si="5"/>
        <v>0</v>
      </c>
    </row>
    <row r="345" spans="3:9" x14ac:dyDescent="0.2">
      <c r="C345">
        <f>IF('Source Data'!F345="successful",'Source Data'!L345,0)</f>
        <v>524</v>
      </c>
      <c r="F345">
        <f>IF('Source Data'!F345="canceled",'Source Data'!L345,0)</f>
        <v>0</v>
      </c>
      <c r="G345">
        <f>IF('Source Data'!F345="failed",'Source Data'!L345,0)</f>
        <v>0</v>
      </c>
      <c r="I345">
        <f t="shared" si="5"/>
        <v>0</v>
      </c>
    </row>
    <row r="346" spans="3:9" x14ac:dyDescent="0.2">
      <c r="C346">
        <f>IF('Source Data'!F346="successful",'Source Data'!L346,0)</f>
        <v>285</v>
      </c>
      <c r="F346">
        <f>IF('Source Data'!F346="canceled",'Source Data'!L346,0)</f>
        <v>0</v>
      </c>
      <c r="G346">
        <f>IF('Source Data'!F346="failed",'Source Data'!L346,0)</f>
        <v>0</v>
      </c>
      <c r="I346">
        <f t="shared" si="5"/>
        <v>0</v>
      </c>
    </row>
    <row r="347" spans="3:9" x14ac:dyDescent="0.2">
      <c r="C347">
        <f>IF('Source Data'!F347="successful",'Source Data'!L347,0)</f>
        <v>179</v>
      </c>
      <c r="F347">
        <f>IF('Source Data'!F347="canceled",'Source Data'!L347,0)</f>
        <v>0</v>
      </c>
      <c r="G347">
        <f>IF('Source Data'!F347="failed",'Source Data'!L347,0)</f>
        <v>0</v>
      </c>
      <c r="I347">
        <f t="shared" si="5"/>
        <v>0</v>
      </c>
    </row>
    <row r="348" spans="3:9" x14ac:dyDescent="0.2">
      <c r="C348">
        <f>IF('Source Data'!F348="successful",'Source Data'!L348,0)</f>
        <v>188</v>
      </c>
      <c r="F348">
        <f>IF('Source Data'!F348="canceled",'Source Data'!L348,0)</f>
        <v>0</v>
      </c>
      <c r="G348">
        <f>IF('Source Data'!F348="failed",'Source Data'!L348,0)</f>
        <v>0</v>
      </c>
      <c r="I348">
        <f t="shared" si="5"/>
        <v>0</v>
      </c>
    </row>
    <row r="349" spans="3:9" x14ac:dyDescent="0.2">
      <c r="C349">
        <f>IF('Source Data'!F349="successful",'Source Data'!L349,0)</f>
        <v>379</v>
      </c>
      <c r="F349">
        <f>IF('Source Data'!F349="canceled",'Source Data'!L349,0)</f>
        <v>0</v>
      </c>
      <c r="G349">
        <f>IF('Source Data'!F349="failed",'Source Data'!L349,0)</f>
        <v>0</v>
      </c>
      <c r="I349">
        <f t="shared" si="5"/>
        <v>0</v>
      </c>
    </row>
    <row r="350" spans="3:9" x14ac:dyDescent="0.2">
      <c r="C350">
        <f>IF('Source Data'!F350="successful",'Source Data'!L350,0)</f>
        <v>119</v>
      </c>
      <c r="F350">
        <f>IF('Source Data'!F350="canceled",'Source Data'!L350,0)</f>
        <v>0</v>
      </c>
      <c r="G350">
        <f>IF('Source Data'!F350="failed",'Source Data'!L350,0)</f>
        <v>0</v>
      </c>
      <c r="I350">
        <f t="shared" si="5"/>
        <v>0</v>
      </c>
    </row>
    <row r="351" spans="3:9" x14ac:dyDescent="0.2">
      <c r="C351">
        <f>IF('Source Data'!F351="successful",'Source Data'!L351,0)</f>
        <v>167</v>
      </c>
      <c r="F351">
        <f>IF('Source Data'!F351="canceled",'Source Data'!L351,0)</f>
        <v>0</v>
      </c>
      <c r="G351">
        <f>IF('Source Data'!F351="failed",'Source Data'!L351,0)</f>
        <v>0</v>
      </c>
      <c r="I351">
        <f t="shared" si="5"/>
        <v>0</v>
      </c>
    </row>
    <row r="352" spans="3:9" x14ac:dyDescent="0.2">
      <c r="C352">
        <f>IF('Source Data'!F352="successful",'Source Data'!L352,0)</f>
        <v>221</v>
      </c>
      <c r="F352">
        <f>IF('Source Data'!F352="canceled",'Source Data'!L352,0)</f>
        <v>0</v>
      </c>
      <c r="G352">
        <f>IF('Source Data'!F352="failed",'Source Data'!L352,0)</f>
        <v>0</v>
      </c>
      <c r="I352">
        <f t="shared" si="5"/>
        <v>0</v>
      </c>
    </row>
    <row r="353" spans="3:9" x14ac:dyDescent="0.2">
      <c r="C353">
        <f>IF('Source Data'!F353="successful",'Source Data'!L353,0)</f>
        <v>964</v>
      </c>
      <c r="F353">
        <f>IF('Source Data'!F353="canceled",'Source Data'!L353,0)</f>
        <v>0</v>
      </c>
      <c r="G353">
        <f>IF('Source Data'!F353="failed",'Source Data'!L353,0)</f>
        <v>0</v>
      </c>
      <c r="I353">
        <f t="shared" si="5"/>
        <v>0</v>
      </c>
    </row>
    <row r="354" spans="3:9" x14ac:dyDescent="0.2">
      <c r="C354">
        <f>IF('Source Data'!F354="successful",'Source Data'!L354,0)</f>
        <v>286</v>
      </c>
      <c r="F354">
        <f>IF('Source Data'!F354="canceled",'Source Data'!L354,0)</f>
        <v>0</v>
      </c>
      <c r="G354">
        <f>IF('Source Data'!F354="failed",'Source Data'!L354,0)</f>
        <v>0</v>
      </c>
      <c r="I354">
        <f t="shared" si="5"/>
        <v>0</v>
      </c>
    </row>
    <row r="355" spans="3:9" x14ac:dyDescent="0.2">
      <c r="C355">
        <f>IF('Source Data'!F355="successful",'Source Data'!L355,0)</f>
        <v>613</v>
      </c>
      <c r="F355">
        <f>IF('Source Data'!F355="canceled",'Source Data'!L355,0)</f>
        <v>0</v>
      </c>
      <c r="G355">
        <f>IF('Source Data'!F355="failed",'Source Data'!L355,0)</f>
        <v>0</v>
      </c>
      <c r="I355">
        <f t="shared" si="5"/>
        <v>0</v>
      </c>
    </row>
    <row r="356" spans="3:9" x14ac:dyDescent="0.2">
      <c r="C356">
        <f>IF('Source Data'!F356="successful",'Source Data'!L356,0)</f>
        <v>29</v>
      </c>
      <c r="F356">
        <f>IF('Source Data'!F356="canceled",'Source Data'!L356,0)</f>
        <v>0</v>
      </c>
      <c r="G356">
        <f>IF('Source Data'!F356="failed",'Source Data'!L356,0)</f>
        <v>0</v>
      </c>
      <c r="I356">
        <f t="shared" si="5"/>
        <v>0</v>
      </c>
    </row>
    <row r="357" spans="3:9" x14ac:dyDescent="0.2">
      <c r="C357">
        <f>IF('Source Data'!F357="successful",'Source Data'!L357,0)</f>
        <v>165</v>
      </c>
      <c r="F357">
        <f>IF('Source Data'!F357="canceled",'Source Data'!L357,0)</f>
        <v>0</v>
      </c>
      <c r="G357">
        <f>IF('Source Data'!F357="failed",'Source Data'!L357,0)</f>
        <v>0</v>
      </c>
      <c r="I357">
        <f t="shared" si="5"/>
        <v>0</v>
      </c>
    </row>
    <row r="358" spans="3:9" x14ac:dyDescent="0.2">
      <c r="C358">
        <f>IF('Source Data'!F358="successful",'Source Data'!L358,0)</f>
        <v>97</v>
      </c>
      <c r="F358">
        <f>IF('Source Data'!F358="canceled",'Source Data'!L358,0)</f>
        <v>0</v>
      </c>
      <c r="G358">
        <f>IF('Source Data'!F358="failed",'Source Data'!L358,0)</f>
        <v>0</v>
      </c>
      <c r="I358">
        <f t="shared" si="5"/>
        <v>0</v>
      </c>
    </row>
    <row r="359" spans="3:9" x14ac:dyDescent="0.2">
      <c r="C359">
        <f>IF('Source Data'!F359="successful",'Source Data'!L359,0)</f>
        <v>303</v>
      </c>
      <c r="F359">
        <f>IF('Source Data'!F359="canceled",'Source Data'!L359,0)</f>
        <v>0</v>
      </c>
      <c r="G359">
        <f>IF('Source Data'!F359="failed",'Source Data'!L359,0)</f>
        <v>0</v>
      </c>
      <c r="I359">
        <f t="shared" si="5"/>
        <v>0</v>
      </c>
    </row>
    <row r="360" spans="3:9" x14ac:dyDescent="0.2">
      <c r="C360">
        <f>IF('Source Data'!F360="successful",'Source Data'!L360,0)</f>
        <v>267</v>
      </c>
      <c r="F360">
        <f>IF('Source Data'!F360="canceled",'Source Data'!L360,0)</f>
        <v>0</v>
      </c>
      <c r="G360">
        <f>IF('Source Data'!F360="failed",'Source Data'!L360,0)</f>
        <v>0</v>
      </c>
      <c r="I360">
        <f t="shared" si="5"/>
        <v>0</v>
      </c>
    </row>
    <row r="361" spans="3:9" x14ac:dyDescent="0.2">
      <c r="C361">
        <f>IF('Source Data'!F361="successful",'Source Data'!L361,0)</f>
        <v>302</v>
      </c>
      <c r="F361">
        <f>IF('Source Data'!F361="canceled",'Source Data'!L361,0)</f>
        <v>0</v>
      </c>
      <c r="G361">
        <f>IF('Source Data'!F361="failed",'Source Data'!L361,0)</f>
        <v>0</v>
      </c>
      <c r="I361">
        <f t="shared" si="5"/>
        <v>0</v>
      </c>
    </row>
    <row r="362" spans="3:9" x14ac:dyDescent="0.2">
      <c r="C362">
        <f>IF('Source Data'!F362="successful",'Source Data'!L362,0)</f>
        <v>87</v>
      </c>
      <c r="F362">
        <f>IF('Source Data'!F362="canceled",'Source Data'!L362,0)</f>
        <v>0</v>
      </c>
      <c r="G362">
        <f>IF('Source Data'!F362="failed",'Source Data'!L362,0)</f>
        <v>0</v>
      </c>
      <c r="I362">
        <f t="shared" si="5"/>
        <v>0</v>
      </c>
    </row>
    <row r="363" spans="3:9" x14ac:dyDescent="0.2">
      <c r="C363">
        <f>IF('Source Data'!F363="successful",'Source Data'!L363,0)</f>
        <v>354</v>
      </c>
      <c r="F363">
        <f>IF('Source Data'!F363="canceled",'Source Data'!L363,0)</f>
        <v>0</v>
      </c>
      <c r="G363">
        <f>IF('Source Data'!F363="failed",'Source Data'!L363,0)</f>
        <v>0</v>
      </c>
      <c r="I363">
        <f t="shared" si="5"/>
        <v>0</v>
      </c>
    </row>
    <row r="364" spans="3:9" x14ac:dyDescent="0.2">
      <c r="C364">
        <f>IF('Source Data'!F364="successful",'Source Data'!L364,0)</f>
        <v>86</v>
      </c>
      <c r="F364">
        <f>IF('Source Data'!F364="canceled",'Source Data'!L364,0)</f>
        <v>0</v>
      </c>
      <c r="G364">
        <f>IF('Source Data'!F364="failed",'Source Data'!L364,0)</f>
        <v>0</v>
      </c>
      <c r="I364">
        <f t="shared" si="5"/>
        <v>0</v>
      </c>
    </row>
    <row r="365" spans="3:9" x14ac:dyDescent="0.2">
      <c r="C365">
        <f>IF('Source Data'!F365="successful",'Source Data'!L365,0)</f>
        <v>26</v>
      </c>
      <c r="F365">
        <f>IF('Source Data'!F365="canceled",'Source Data'!L365,0)</f>
        <v>0</v>
      </c>
      <c r="G365">
        <f>IF('Source Data'!F365="failed",'Source Data'!L365,0)</f>
        <v>0</v>
      </c>
      <c r="I365">
        <f t="shared" si="5"/>
        <v>0</v>
      </c>
    </row>
    <row r="366" spans="3:9" x14ac:dyDescent="0.2">
      <c r="C366">
        <f>IF('Source Data'!F366="successful",'Source Data'!L366,0)</f>
        <v>113</v>
      </c>
      <c r="F366">
        <f>IF('Source Data'!F366="canceled",'Source Data'!L366,0)</f>
        <v>0</v>
      </c>
      <c r="G366">
        <f>IF('Source Data'!F366="failed",'Source Data'!L366,0)</f>
        <v>0</v>
      </c>
      <c r="I366">
        <f t="shared" si="5"/>
        <v>0</v>
      </c>
    </row>
    <row r="367" spans="3:9" x14ac:dyDescent="0.2">
      <c r="C367">
        <f>IF('Source Data'!F367="successful",'Source Data'!L367,0)</f>
        <v>65</v>
      </c>
      <c r="F367">
        <f>IF('Source Data'!F367="canceled",'Source Data'!L367,0)</f>
        <v>0</v>
      </c>
      <c r="G367">
        <f>IF('Source Data'!F367="failed",'Source Data'!L367,0)</f>
        <v>0</v>
      </c>
      <c r="I367">
        <f t="shared" si="5"/>
        <v>0</v>
      </c>
    </row>
    <row r="368" spans="3:9" x14ac:dyDescent="0.2">
      <c r="C368">
        <f>IF('Source Data'!F368="successful",'Source Data'!L368,0)</f>
        <v>134</v>
      </c>
      <c r="F368">
        <f>IF('Source Data'!F368="canceled",'Source Data'!L368,0)</f>
        <v>0</v>
      </c>
      <c r="G368">
        <f>IF('Source Data'!F368="failed",'Source Data'!L368,0)</f>
        <v>0</v>
      </c>
      <c r="I368">
        <f t="shared" si="5"/>
        <v>0</v>
      </c>
    </row>
    <row r="369" spans="3:9" x14ac:dyDescent="0.2">
      <c r="C369">
        <f>IF('Source Data'!F369="successful",'Source Data'!L369,0)</f>
        <v>119</v>
      </c>
      <c r="F369">
        <f>IF('Source Data'!F369="canceled",'Source Data'!L369,0)</f>
        <v>0</v>
      </c>
      <c r="G369">
        <f>IF('Source Data'!F369="failed",'Source Data'!L369,0)</f>
        <v>0</v>
      </c>
      <c r="I369">
        <f t="shared" si="5"/>
        <v>0</v>
      </c>
    </row>
    <row r="370" spans="3:9" x14ac:dyDescent="0.2">
      <c r="C370">
        <f>IF('Source Data'!F370="successful",'Source Data'!L370,0)</f>
        <v>159</v>
      </c>
      <c r="F370">
        <f>IF('Source Data'!F370="canceled",'Source Data'!L370,0)</f>
        <v>0</v>
      </c>
      <c r="G370">
        <f>IF('Source Data'!F370="failed",'Source Data'!L370,0)</f>
        <v>0</v>
      </c>
      <c r="I370">
        <f t="shared" si="5"/>
        <v>0</v>
      </c>
    </row>
    <row r="371" spans="3:9" x14ac:dyDescent="0.2">
      <c r="C371">
        <f>IF('Source Data'!F371="successful",'Source Data'!L371,0)</f>
        <v>167</v>
      </c>
      <c r="F371">
        <f>IF('Source Data'!F371="canceled",'Source Data'!L371,0)</f>
        <v>0</v>
      </c>
      <c r="G371">
        <f>IF('Source Data'!F371="failed",'Source Data'!L371,0)</f>
        <v>0</v>
      </c>
      <c r="I371">
        <f t="shared" si="5"/>
        <v>0</v>
      </c>
    </row>
    <row r="372" spans="3:9" x14ac:dyDescent="0.2">
      <c r="C372">
        <f>IF('Source Data'!F372="successful",'Source Data'!L372,0)</f>
        <v>43</v>
      </c>
      <c r="F372">
        <f>IF('Source Data'!F372="canceled",'Source Data'!L372,0)</f>
        <v>0</v>
      </c>
      <c r="G372">
        <f>IF('Source Data'!F372="failed",'Source Data'!L372,0)</f>
        <v>0</v>
      </c>
      <c r="I372">
        <f t="shared" si="5"/>
        <v>0</v>
      </c>
    </row>
    <row r="373" spans="3:9" x14ac:dyDescent="0.2">
      <c r="C373">
        <f>IF('Source Data'!F373="successful",'Source Data'!L373,0)</f>
        <v>1062</v>
      </c>
      <c r="F373">
        <f>IF('Source Data'!F373="canceled",'Source Data'!L373,0)</f>
        <v>0</v>
      </c>
      <c r="G373">
        <f>IF('Source Data'!F373="failed",'Source Data'!L373,0)</f>
        <v>0</v>
      </c>
      <c r="I373">
        <f t="shared" si="5"/>
        <v>0</v>
      </c>
    </row>
    <row r="374" spans="3:9" x14ac:dyDescent="0.2">
      <c r="C374">
        <f>IF('Source Data'!F374="successful",'Source Data'!L374,0)</f>
        <v>9</v>
      </c>
      <c r="F374">
        <f>IF('Source Data'!F374="canceled",'Source Data'!L374,0)</f>
        <v>0</v>
      </c>
      <c r="G374">
        <f>IF('Source Data'!F374="failed",'Source Data'!L374,0)</f>
        <v>0</v>
      </c>
      <c r="I374">
        <f t="shared" si="5"/>
        <v>0</v>
      </c>
    </row>
    <row r="375" spans="3:9" x14ac:dyDescent="0.2">
      <c r="C375">
        <f>IF('Source Data'!F375="successful",'Source Data'!L375,0)</f>
        <v>89</v>
      </c>
      <c r="F375">
        <f>IF('Source Data'!F375="canceled",'Source Data'!L375,0)</f>
        <v>0</v>
      </c>
      <c r="G375">
        <f>IF('Source Data'!F375="failed",'Source Data'!L375,0)</f>
        <v>0</v>
      </c>
      <c r="I375">
        <f t="shared" si="5"/>
        <v>0</v>
      </c>
    </row>
    <row r="376" spans="3:9" x14ac:dyDescent="0.2">
      <c r="C376">
        <f>IF('Source Data'!F376="successful",'Source Data'!L376,0)</f>
        <v>174</v>
      </c>
      <c r="F376">
        <f>IF('Source Data'!F376="canceled",'Source Data'!L376,0)</f>
        <v>0</v>
      </c>
      <c r="G376">
        <f>IF('Source Data'!F376="failed",'Source Data'!L376,0)</f>
        <v>0</v>
      </c>
      <c r="I376">
        <f t="shared" si="5"/>
        <v>0</v>
      </c>
    </row>
    <row r="377" spans="3:9" x14ac:dyDescent="0.2">
      <c r="C377">
        <f>IF('Source Data'!F377="successful",'Source Data'!L377,0)</f>
        <v>14</v>
      </c>
      <c r="F377">
        <f>IF('Source Data'!F377="canceled",'Source Data'!L377,0)</f>
        <v>0</v>
      </c>
      <c r="G377">
        <f>IF('Source Data'!F377="failed",'Source Data'!L377,0)</f>
        <v>0</v>
      </c>
      <c r="I377">
        <f t="shared" si="5"/>
        <v>0</v>
      </c>
    </row>
    <row r="378" spans="3:9" x14ac:dyDescent="0.2">
      <c r="C378">
        <f>IF('Source Data'!F378="successful",'Source Data'!L378,0)</f>
        <v>48</v>
      </c>
      <c r="F378">
        <f>IF('Source Data'!F378="canceled",'Source Data'!L378,0)</f>
        <v>0</v>
      </c>
      <c r="G378">
        <f>IF('Source Data'!F378="failed",'Source Data'!L378,0)</f>
        <v>0</v>
      </c>
      <c r="I378">
        <f t="shared" si="5"/>
        <v>0</v>
      </c>
    </row>
    <row r="379" spans="3:9" x14ac:dyDescent="0.2">
      <c r="C379">
        <f>IF('Source Data'!F379="successful",'Source Data'!L379,0)</f>
        <v>133</v>
      </c>
      <c r="F379">
        <f>IF('Source Data'!F379="canceled",'Source Data'!L379,0)</f>
        <v>0</v>
      </c>
      <c r="G379">
        <f>IF('Source Data'!F379="failed",'Source Data'!L379,0)</f>
        <v>0</v>
      </c>
      <c r="I379">
        <f t="shared" si="5"/>
        <v>0</v>
      </c>
    </row>
    <row r="380" spans="3:9" x14ac:dyDescent="0.2">
      <c r="C380">
        <f>IF('Source Data'!F380="successful",'Source Data'!L380,0)</f>
        <v>83</v>
      </c>
      <c r="F380">
        <f>IF('Source Data'!F380="canceled",'Source Data'!L380,0)</f>
        <v>0</v>
      </c>
      <c r="G380">
        <f>IF('Source Data'!F380="failed",'Source Data'!L380,0)</f>
        <v>0</v>
      </c>
      <c r="I380">
        <f t="shared" si="5"/>
        <v>0</v>
      </c>
    </row>
    <row r="381" spans="3:9" x14ac:dyDescent="0.2">
      <c r="C381">
        <f>IF('Source Data'!F381="successful",'Source Data'!L381,0)</f>
        <v>149</v>
      </c>
      <c r="F381">
        <f>IF('Source Data'!F381="canceled",'Source Data'!L381,0)</f>
        <v>0</v>
      </c>
      <c r="G381">
        <f>IF('Source Data'!F381="failed",'Source Data'!L381,0)</f>
        <v>0</v>
      </c>
      <c r="I381">
        <f t="shared" si="5"/>
        <v>0</v>
      </c>
    </row>
    <row r="382" spans="3:9" x14ac:dyDescent="0.2">
      <c r="C382">
        <f>IF('Source Data'!F382="successful",'Source Data'!L382,0)</f>
        <v>49</v>
      </c>
      <c r="F382">
        <f>IF('Source Data'!F382="canceled",'Source Data'!L382,0)</f>
        <v>0</v>
      </c>
      <c r="G382">
        <f>IF('Source Data'!F382="failed",'Source Data'!L382,0)</f>
        <v>0</v>
      </c>
      <c r="I382">
        <f t="shared" si="5"/>
        <v>0</v>
      </c>
    </row>
    <row r="383" spans="3:9" x14ac:dyDescent="0.2">
      <c r="C383">
        <f>IF('Source Data'!F383="successful",'Source Data'!L383,0)</f>
        <v>251</v>
      </c>
      <c r="F383">
        <f>IF('Source Data'!F383="canceled",'Source Data'!L383,0)</f>
        <v>0</v>
      </c>
      <c r="G383">
        <f>IF('Source Data'!F383="failed",'Source Data'!L383,0)</f>
        <v>0</v>
      </c>
      <c r="I383">
        <f t="shared" si="5"/>
        <v>0</v>
      </c>
    </row>
    <row r="384" spans="3:9" x14ac:dyDescent="0.2">
      <c r="C384">
        <f>IF('Source Data'!F384="successful",'Source Data'!L384,0)</f>
        <v>22</v>
      </c>
      <c r="F384">
        <f>IF('Source Data'!F384="canceled",'Source Data'!L384,0)</f>
        <v>0</v>
      </c>
      <c r="G384">
        <f>IF('Source Data'!F384="failed",'Source Data'!L384,0)</f>
        <v>0</v>
      </c>
      <c r="I384">
        <f t="shared" si="5"/>
        <v>0</v>
      </c>
    </row>
    <row r="385" spans="3:9" x14ac:dyDescent="0.2">
      <c r="C385">
        <f>IF('Source Data'!F385="successful",'Source Data'!L385,0)</f>
        <v>48</v>
      </c>
      <c r="F385">
        <f>IF('Source Data'!F385="canceled",'Source Data'!L385,0)</f>
        <v>0</v>
      </c>
      <c r="G385">
        <f>IF('Source Data'!F385="failed",'Source Data'!L385,0)</f>
        <v>0</v>
      </c>
      <c r="I385">
        <f t="shared" si="5"/>
        <v>0</v>
      </c>
    </row>
    <row r="386" spans="3:9" x14ac:dyDescent="0.2">
      <c r="C386">
        <f>IF('Source Data'!F386="successful",'Source Data'!L386,0)</f>
        <v>383</v>
      </c>
      <c r="F386">
        <f>IF('Source Data'!F386="canceled",'Source Data'!L386,0)</f>
        <v>0</v>
      </c>
      <c r="G386">
        <f>IF('Source Data'!F386="failed",'Source Data'!L386,0)</f>
        <v>0</v>
      </c>
      <c r="I386">
        <f t="shared" si="5"/>
        <v>0</v>
      </c>
    </row>
    <row r="387" spans="3:9" x14ac:dyDescent="0.2">
      <c r="C387">
        <f>IF('Source Data'!F387="successful",'Source Data'!L387,0)</f>
        <v>237</v>
      </c>
      <c r="F387">
        <f>IF('Source Data'!F387="canceled",'Source Data'!L387,0)</f>
        <v>0</v>
      </c>
      <c r="G387">
        <f>IF('Source Data'!F387="failed",'Source Data'!L387,0)</f>
        <v>0</v>
      </c>
      <c r="I387">
        <f t="shared" ref="I387:I450" si="6">F387+G387</f>
        <v>0</v>
      </c>
    </row>
    <row r="388" spans="3:9" x14ac:dyDescent="0.2">
      <c r="C388">
        <f>IF('Source Data'!F388="successful",'Source Data'!L388,0)</f>
        <v>13</v>
      </c>
      <c r="F388">
        <f>IF('Source Data'!F388="canceled",'Source Data'!L388,0)</f>
        <v>0</v>
      </c>
      <c r="G388">
        <f>IF('Source Data'!F388="failed",'Source Data'!L388,0)</f>
        <v>0</v>
      </c>
      <c r="I388">
        <f t="shared" si="6"/>
        <v>0</v>
      </c>
    </row>
    <row r="389" spans="3:9" x14ac:dyDescent="0.2">
      <c r="C389">
        <f>IF('Source Data'!F389="successful",'Source Data'!L389,0)</f>
        <v>562</v>
      </c>
      <c r="F389">
        <f>IF('Source Data'!F389="canceled",'Source Data'!L389,0)</f>
        <v>0</v>
      </c>
      <c r="G389">
        <f>IF('Source Data'!F389="failed",'Source Data'!L389,0)</f>
        <v>0</v>
      </c>
      <c r="I389">
        <f t="shared" si="6"/>
        <v>0</v>
      </c>
    </row>
    <row r="390" spans="3:9" x14ac:dyDescent="0.2">
      <c r="C390">
        <f>IF('Source Data'!F390="successful",'Source Data'!L390,0)</f>
        <v>71</v>
      </c>
      <c r="F390">
        <f>IF('Source Data'!F390="canceled",'Source Data'!L390,0)</f>
        <v>0</v>
      </c>
      <c r="G390">
        <f>IF('Source Data'!F390="failed",'Source Data'!L390,0)</f>
        <v>0</v>
      </c>
      <c r="I390">
        <f t="shared" si="6"/>
        <v>0</v>
      </c>
    </row>
    <row r="391" spans="3:9" x14ac:dyDescent="0.2">
      <c r="C391">
        <f>IF('Source Data'!F391="successful",'Source Data'!L391,0)</f>
        <v>1510</v>
      </c>
      <c r="F391">
        <f>IF('Source Data'!F391="canceled",'Source Data'!L391,0)</f>
        <v>0</v>
      </c>
      <c r="G391">
        <f>IF('Source Data'!F391="failed",'Source Data'!L391,0)</f>
        <v>0</v>
      </c>
      <c r="I391">
        <f t="shared" si="6"/>
        <v>0</v>
      </c>
    </row>
    <row r="392" spans="3:9" x14ac:dyDescent="0.2">
      <c r="C392">
        <f>IF('Source Data'!F392="successful",'Source Data'!L392,0)</f>
        <v>14</v>
      </c>
      <c r="F392">
        <f>IF('Source Data'!F392="canceled",'Source Data'!L392,0)</f>
        <v>0</v>
      </c>
      <c r="G392">
        <f>IF('Source Data'!F392="failed",'Source Data'!L392,0)</f>
        <v>0</v>
      </c>
      <c r="I392">
        <f t="shared" si="6"/>
        <v>0</v>
      </c>
    </row>
    <row r="393" spans="3:9" x14ac:dyDescent="0.2">
      <c r="C393">
        <f>IF('Source Data'!F393="successful",'Source Data'!L393,0)</f>
        <v>193</v>
      </c>
      <c r="F393">
        <f>IF('Source Data'!F393="canceled",'Source Data'!L393,0)</f>
        <v>0</v>
      </c>
      <c r="G393">
        <f>IF('Source Data'!F393="failed",'Source Data'!L393,0)</f>
        <v>0</v>
      </c>
      <c r="I393">
        <f t="shared" si="6"/>
        <v>0</v>
      </c>
    </row>
    <row r="394" spans="3:9" x14ac:dyDescent="0.2">
      <c r="C394">
        <f>IF('Source Data'!F394="successful",'Source Data'!L394,0)</f>
        <v>206</v>
      </c>
      <c r="F394">
        <f>IF('Source Data'!F394="canceled",'Source Data'!L394,0)</f>
        <v>0</v>
      </c>
      <c r="G394">
        <f>IF('Source Data'!F394="failed",'Source Data'!L394,0)</f>
        <v>0</v>
      </c>
      <c r="I394">
        <f t="shared" si="6"/>
        <v>0</v>
      </c>
    </row>
    <row r="395" spans="3:9" x14ac:dyDescent="0.2">
      <c r="C395">
        <f>IF('Source Data'!F395="successful",'Source Data'!L395,0)</f>
        <v>351</v>
      </c>
      <c r="F395">
        <f>IF('Source Data'!F395="canceled",'Source Data'!L395,0)</f>
        <v>0</v>
      </c>
      <c r="G395">
        <f>IF('Source Data'!F395="failed",'Source Data'!L395,0)</f>
        <v>0</v>
      </c>
      <c r="I395">
        <f t="shared" si="6"/>
        <v>0</v>
      </c>
    </row>
    <row r="396" spans="3:9" x14ac:dyDescent="0.2">
      <c r="C396">
        <f>IF('Source Data'!F396="successful",'Source Data'!L396,0)</f>
        <v>50</v>
      </c>
      <c r="F396">
        <f>IF('Source Data'!F396="canceled",'Source Data'!L396,0)</f>
        <v>0</v>
      </c>
      <c r="G396">
        <f>IF('Source Data'!F396="failed",'Source Data'!L396,0)</f>
        <v>0</v>
      </c>
      <c r="I396">
        <f t="shared" si="6"/>
        <v>0</v>
      </c>
    </row>
    <row r="397" spans="3:9" x14ac:dyDescent="0.2">
      <c r="C397">
        <f>IF('Source Data'!F397="successful",'Source Data'!L397,0)</f>
        <v>184</v>
      </c>
      <c r="F397">
        <f>IF('Source Data'!F397="canceled",'Source Data'!L397,0)</f>
        <v>0</v>
      </c>
      <c r="G397">
        <f>IF('Source Data'!F397="failed",'Source Data'!L397,0)</f>
        <v>0</v>
      </c>
      <c r="I397">
        <f t="shared" si="6"/>
        <v>0</v>
      </c>
    </row>
    <row r="398" spans="3:9" x14ac:dyDescent="0.2">
      <c r="C398">
        <f>IF('Source Data'!F398="successful",'Source Data'!L398,0)</f>
        <v>196</v>
      </c>
      <c r="F398">
        <f>IF('Source Data'!F398="canceled",'Source Data'!L398,0)</f>
        <v>0</v>
      </c>
      <c r="G398">
        <f>IF('Source Data'!F398="failed",'Source Data'!L398,0)</f>
        <v>0</v>
      </c>
      <c r="I398">
        <f t="shared" si="6"/>
        <v>0</v>
      </c>
    </row>
    <row r="399" spans="3:9" x14ac:dyDescent="0.2">
      <c r="C399">
        <f>IF('Source Data'!F399="successful",'Source Data'!L399,0)</f>
        <v>229</v>
      </c>
      <c r="F399">
        <f>IF('Source Data'!F399="canceled",'Source Data'!L399,0)</f>
        <v>0</v>
      </c>
      <c r="G399">
        <f>IF('Source Data'!F399="failed",'Source Data'!L399,0)</f>
        <v>0</v>
      </c>
      <c r="I399">
        <f t="shared" si="6"/>
        <v>0</v>
      </c>
    </row>
    <row r="400" spans="3:9" x14ac:dyDescent="0.2">
      <c r="C400">
        <f>IF('Source Data'!F400="successful",'Source Data'!L400,0)</f>
        <v>67</v>
      </c>
      <c r="F400">
        <f>IF('Source Data'!F400="canceled",'Source Data'!L400,0)</f>
        <v>0</v>
      </c>
      <c r="G400">
        <f>IF('Source Data'!F400="failed",'Source Data'!L400,0)</f>
        <v>0</v>
      </c>
      <c r="I400">
        <f t="shared" si="6"/>
        <v>0</v>
      </c>
    </row>
    <row r="401" spans="3:9" x14ac:dyDescent="0.2">
      <c r="C401">
        <f>IF('Source Data'!F401="successful",'Source Data'!L401,0)</f>
        <v>95</v>
      </c>
      <c r="F401">
        <f>IF('Source Data'!F401="canceled",'Source Data'!L401,0)</f>
        <v>0</v>
      </c>
      <c r="G401">
        <f>IF('Source Data'!F401="failed",'Source Data'!L401,0)</f>
        <v>0</v>
      </c>
      <c r="I401">
        <f t="shared" si="6"/>
        <v>0</v>
      </c>
    </row>
    <row r="402" spans="3:9" x14ac:dyDescent="0.2">
      <c r="C402">
        <f>IF('Source Data'!F402="successful",'Source Data'!L402,0)</f>
        <v>62</v>
      </c>
      <c r="F402">
        <f>IF('Source Data'!F402="canceled",'Source Data'!L402,0)</f>
        <v>0</v>
      </c>
      <c r="G402">
        <f>IF('Source Data'!F402="failed",'Source Data'!L402,0)</f>
        <v>0</v>
      </c>
      <c r="I402">
        <f t="shared" si="6"/>
        <v>0</v>
      </c>
    </row>
    <row r="403" spans="3:9" x14ac:dyDescent="0.2">
      <c r="C403">
        <f>IF('Source Data'!F403="successful",'Source Data'!L403,0)</f>
        <v>73</v>
      </c>
      <c r="F403">
        <f>IF('Source Data'!F403="canceled",'Source Data'!L403,0)</f>
        <v>0</v>
      </c>
      <c r="G403">
        <f>IF('Source Data'!F403="failed",'Source Data'!L403,0)</f>
        <v>0</v>
      </c>
      <c r="I403">
        <f t="shared" si="6"/>
        <v>0</v>
      </c>
    </row>
    <row r="404" spans="3:9" x14ac:dyDescent="0.2">
      <c r="C404">
        <f>IF('Source Data'!F404="successful",'Source Data'!L404,0)</f>
        <v>43</v>
      </c>
      <c r="F404">
        <f>IF('Source Data'!F404="canceled",'Source Data'!L404,0)</f>
        <v>0</v>
      </c>
      <c r="G404">
        <f>IF('Source Data'!F404="failed",'Source Data'!L404,0)</f>
        <v>0</v>
      </c>
      <c r="I404">
        <f t="shared" si="6"/>
        <v>0</v>
      </c>
    </row>
    <row r="405" spans="3:9" x14ac:dyDescent="0.2">
      <c r="C405">
        <f>IF('Source Data'!F405="successful",'Source Data'!L405,0)</f>
        <v>70</v>
      </c>
      <c r="F405">
        <f>IF('Source Data'!F405="canceled",'Source Data'!L405,0)</f>
        <v>0</v>
      </c>
      <c r="G405">
        <f>IF('Source Data'!F405="failed",'Source Data'!L405,0)</f>
        <v>0</v>
      </c>
      <c r="I405">
        <f t="shared" si="6"/>
        <v>0</v>
      </c>
    </row>
    <row r="406" spans="3:9" x14ac:dyDescent="0.2">
      <c r="C406">
        <f>IF('Source Data'!F406="successful",'Source Data'!L406,0)</f>
        <v>271</v>
      </c>
      <c r="F406">
        <f>IF('Source Data'!F406="canceled",'Source Data'!L406,0)</f>
        <v>0</v>
      </c>
      <c r="G406">
        <f>IF('Source Data'!F406="failed",'Source Data'!L406,0)</f>
        <v>0</v>
      </c>
      <c r="I406">
        <f t="shared" si="6"/>
        <v>0</v>
      </c>
    </row>
    <row r="407" spans="3:9" x14ac:dyDescent="0.2">
      <c r="C407">
        <f>IF('Source Data'!F407="successful",'Source Data'!L407,0)</f>
        <v>55</v>
      </c>
      <c r="F407">
        <f>IF('Source Data'!F407="canceled",'Source Data'!L407,0)</f>
        <v>0</v>
      </c>
      <c r="G407">
        <f>IF('Source Data'!F407="failed",'Source Data'!L407,0)</f>
        <v>0</v>
      </c>
      <c r="I407">
        <f t="shared" si="6"/>
        <v>0</v>
      </c>
    </row>
    <row r="408" spans="3:9" x14ac:dyDescent="0.2">
      <c r="C408">
        <f>IF('Source Data'!F408="successful",'Source Data'!L408,0)</f>
        <v>35</v>
      </c>
      <c r="F408">
        <f>IF('Source Data'!F408="canceled",'Source Data'!L408,0)</f>
        <v>0</v>
      </c>
      <c r="G408">
        <f>IF('Source Data'!F408="failed",'Source Data'!L408,0)</f>
        <v>0</v>
      </c>
      <c r="I408">
        <f t="shared" si="6"/>
        <v>0</v>
      </c>
    </row>
    <row r="409" spans="3:9" x14ac:dyDescent="0.2">
      <c r="C409">
        <f>IF('Source Data'!F409="successful",'Source Data'!L409,0)</f>
        <v>22</v>
      </c>
      <c r="F409">
        <f>IF('Source Data'!F409="canceled",'Source Data'!L409,0)</f>
        <v>0</v>
      </c>
      <c r="G409">
        <f>IF('Source Data'!F409="failed",'Source Data'!L409,0)</f>
        <v>0</v>
      </c>
      <c r="I409">
        <f t="shared" si="6"/>
        <v>0</v>
      </c>
    </row>
    <row r="410" spans="3:9" x14ac:dyDescent="0.2">
      <c r="C410">
        <f>IF('Source Data'!F410="successful",'Source Data'!L410,0)</f>
        <v>38</v>
      </c>
      <c r="F410">
        <f>IF('Source Data'!F410="canceled",'Source Data'!L410,0)</f>
        <v>0</v>
      </c>
      <c r="G410">
        <f>IF('Source Data'!F410="failed",'Source Data'!L410,0)</f>
        <v>0</v>
      </c>
      <c r="I410">
        <f t="shared" si="6"/>
        <v>0</v>
      </c>
    </row>
    <row r="411" spans="3:9" x14ac:dyDescent="0.2">
      <c r="C411">
        <f>IF('Source Data'!F411="successful",'Source Data'!L411,0)</f>
        <v>15</v>
      </c>
      <c r="F411">
        <f>IF('Source Data'!F411="canceled",'Source Data'!L411,0)</f>
        <v>0</v>
      </c>
      <c r="G411">
        <f>IF('Source Data'!F411="failed",'Source Data'!L411,0)</f>
        <v>0</v>
      </c>
      <c r="I411">
        <f t="shared" si="6"/>
        <v>0</v>
      </c>
    </row>
    <row r="412" spans="3:9" x14ac:dyDescent="0.2">
      <c r="C412">
        <f>IF('Source Data'!F412="successful",'Source Data'!L412,0)</f>
        <v>7</v>
      </c>
      <c r="F412">
        <f>IF('Source Data'!F412="canceled",'Source Data'!L412,0)</f>
        <v>0</v>
      </c>
      <c r="G412">
        <f>IF('Source Data'!F412="failed",'Source Data'!L412,0)</f>
        <v>0</v>
      </c>
      <c r="I412">
        <f t="shared" si="6"/>
        <v>0</v>
      </c>
    </row>
    <row r="413" spans="3:9" x14ac:dyDescent="0.2">
      <c r="C413">
        <f>IF('Source Data'!F413="successful",'Source Data'!L413,0)</f>
        <v>241</v>
      </c>
      <c r="F413">
        <f>IF('Source Data'!F413="canceled",'Source Data'!L413,0)</f>
        <v>0</v>
      </c>
      <c r="G413">
        <f>IF('Source Data'!F413="failed",'Source Data'!L413,0)</f>
        <v>0</v>
      </c>
      <c r="I413">
        <f t="shared" si="6"/>
        <v>0</v>
      </c>
    </row>
    <row r="414" spans="3:9" x14ac:dyDescent="0.2">
      <c r="C414">
        <f>IF('Source Data'!F414="successful",'Source Data'!L414,0)</f>
        <v>55</v>
      </c>
      <c r="F414">
        <f>IF('Source Data'!F414="canceled",'Source Data'!L414,0)</f>
        <v>0</v>
      </c>
      <c r="G414">
        <f>IF('Source Data'!F414="failed",'Source Data'!L414,0)</f>
        <v>0</v>
      </c>
      <c r="I414">
        <f t="shared" si="6"/>
        <v>0</v>
      </c>
    </row>
    <row r="415" spans="3:9" x14ac:dyDescent="0.2">
      <c r="C415">
        <f>IF('Source Data'!F415="successful",'Source Data'!L415,0)</f>
        <v>171</v>
      </c>
      <c r="F415">
        <f>IF('Source Data'!F415="canceled",'Source Data'!L415,0)</f>
        <v>0</v>
      </c>
      <c r="G415">
        <f>IF('Source Data'!F415="failed",'Source Data'!L415,0)</f>
        <v>0</v>
      </c>
      <c r="I415">
        <f t="shared" si="6"/>
        <v>0</v>
      </c>
    </row>
    <row r="416" spans="3:9" x14ac:dyDescent="0.2">
      <c r="C416">
        <f>IF('Source Data'!F416="successful",'Source Data'!L416,0)</f>
        <v>208</v>
      </c>
      <c r="F416">
        <f>IF('Source Data'!F416="canceled",'Source Data'!L416,0)</f>
        <v>0</v>
      </c>
      <c r="G416">
        <f>IF('Source Data'!F416="failed",'Source Data'!L416,0)</f>
        <v>0</v>
      </c>
      <c r="I416">
        <f t="shared" si="6"/>
        <v>0</v>
      </c>
    </row>
    <row r="417" spans="3:9" x14ac:dyDescent="0.2">
      <c r="C417">
        <f>IF('Source Data'!F417="successful",'Source Data'!L417,0)</f>
        <v>21</v>
      </c>
      <c r="F417">
        <f>IF('Source Data'!F417="canceled",'Source Data'!L417,0)</f>
        <v>0</v>
      </c>
      <c r="G417">
        <f>IF('Source Data'!F417="failed",'Source Data'!L417,0)</f>
        <v>0</v>
      </c>
      <c r="I417">
        <f t="shared" si="6"/>
        <v>0</v>
      </c>
    </row>
    <row r="418" spans="3:9" x14ac:dyDescent="0.2">
      <c r="C418">
        <f>IF('Source Data'!F418="successful",'Source Data'!L418,0)</f>
        <v>25</v>
      </c>
      <c r="F418">
        <f>IF('Source Data'!F418="canceled",'Source Data'!L418,0)</f>
        <v>0</v>
      </c>
      <c r="G418">
        <f>IF('Source Data'!F418="failed",'Source Data'!L418,0)</f>
        <v>0</v>
      </c>
      <c r="I418">
        <f t="shared" si="6"/>
        <v>0</v>
      </c>
    </row>
    <row r="419" spans="3:9" x14ac:dyDescent="0.2">
      <c r="C419">
        <f>IF('Source Data'!F419="successful",'Source Data'!L419,0)</f>
        <v>52</v>
      </c>
      <c r="F419">
        <f>IF('Source Data'!F419="canceled",'Source Data'!L419,0)</f>
        <v>0</v>
      </c>
      <c r="G419">
        <f>IF('Source Data'!F419="failed",'Source Data'!L419,0)</f>
        <v>0</v>
      </c>
      <c r="I419">
        <f t="shared" si="6"/>
        <v>0</v>
      </c>
    </row>
    <row r="420" spans="3:9" x14ac:dyDescent="0.2">
      <c r="C420">
        <f>IF('Source Data'!F420="successful",'Source Data'!L420,0)</f>
        <v>104</v>
      </c>
      <c r="F420">
        <f>IF('Source Data'!F420="canceled",'Source Data'!L420,0)</f>
        <v>0</v>
      </c>
      <c r="G420">
        <f>IF('Source Data'!F420="failed",'Source Data'!L420,0)</f>
        <v>0</v>
      </c>
      <c r="I420">
        <f t="shared" si="6"/>
        <v>0</v>
      </c>
    </row>
    <row r="421" spans="3:9" x14ac:dyDescent="0.2">
      <c r="C421">
        <f>IF('Source Data'!F421="successful",'Source Data'!L421,0)</f>
        <v>73</v>
      </c>
      <c r="F421">
        <f>IF('Source Data'!F421="canceled",'Source Data'!L421,0)</f>
        <v>0</v>
      </c>
      <c r="G421">
        <f>IF('Source Data'!F421="failed",'Source Data'!L421,0)</f>
        <v>0</v>
      </c>
      <c r="I421">
        <f t="shared" si="6"/>
        <v>0</v>
      </c>
    </row>
    <row r="422" spans="3:9" x14ac:dyDescent="0.2">
      <c r="C422">
        <f>IF('Source Data'!F422="successful",'Source Data'!L422,0)</f>
        <v>0</v>
      </c>
      <c r="F422">
        <f>IF('Source Data'!F422="canceled",'Source Data'!L422,0)</f>
        <v>0</v>
      </c>
      <c r="G422">
        <f>IF('Source Data'!F422="failed",'Source Data'!L422,0)</f>
        <v>3</v>
      </c>
      <c r="I422">
        <f t="shared" si="6"/>
        <v>3</v>
      </c>
    </row>
    <row r="423" spans="3:9" x14ac:dyDescent="0.2">
      <c r="C423">
        <f>IF('Source Data'!F423="successful",'Source Data'!L423,0)</f>
        <v>0</v>
      </c>
      <c r="F423">
        <f>IF('Source Data'!F423="canceled",'Source Data'!L423,0)</f>
        <v>0</v>
      </c>
      <c r="G423">
        <f>IF('Source Data'!F423="failed",'Source Data'!L423,0)</f>
        <v>6</v>
      </c>
      <c r="I423">
        <f t="shared" si="6"/>
        <v>6</v>
      </c>
    </row>
    <row r="424" spans="3:9" x14ac:dyDescent="0.2">
      <c r="C424">
        <f>IF('Source Data'!F424="successful",'Source Data'!L424,0)</f>
        <v>0</v>
      </c>
      <c r="F424">
        <f>IF('Source Data'!F424="canceled",'Source Data'!L424,0)</f>
        <v>0</v>
      </c>
      <c r="G424">
        <f>IF('Source Data'!F424="failed",'Source Data'!L424,0)</f>
        <v>12</v>
      </c>
      <c r="I424">
        <f t="shared" si="6"/>
        <v>12</v>
      </c>
    </row>
    <row r="425" spans="3:9" x14ac:dyDescent="0.2">
      <c r="C425">
        <f>IF('Source Data'!F425="successful",'Source Data'!L425,0)</f>
        <v>0</v>
      </c>
      <c r="F425">
        <f>IF('Source Data'!F425="canceled",'Source Data'!L425,0)</f>
        <v>0</v>
      </c>
      <c r="G425">
        <f>IF('Source Data'!F425="failed",'Source Data'!L425,0)</f>
        <v>13</v>
      </c>
      <c r="I425">
        <f t="shared" si="6"/>
        <v>13</v>
      </c>
    </row>
    <row r="426" spans="3:9" x14ac:dyDescent="0.2">
      <c r="C426">
        <f>IF('Source Data'!F426="successful",'Source Data'!L426,0)</f>
        <v>0</v>
      </c>
      <c r="F426">
        <f>IF('Source Data'!F426="canceled",'Source Data'!L426,0)</f>
        <v>0</v>
      </c>
      <c r="G426">
        <f>IF('Source Data'!F426="failed",'Source Data'!L426,0)</f>
        <v>5</v>
      </c>
      <c r="I426">
        <f t="shared" si="6"/>
        <v>5</v>
      </c>
    </row>
    <row r="427" spans="3:9" x14ac:dyDescent="0.2">
      <c r="C427">
        <f>IF('Source Data'!F427="successful",'Source Data'!L427,0)</f>
        <v>0</v>
      </c>
      <c r="F427">
        <f>IF('Source Data'!F427="canceled",'Source Data'!L427,0)</f>
        <v>0</v>
      </c>
      <c r="G427">
        <f>IF('Source Data'!F427="failed",'Source Data'!L427,0)</f>
        <v>2</v>
      </c>
      <c r="I427">
        <f t="shared" si="6"/>
        <v>2</v>
      </c>
    </row>
    <row r="428" spans="3:9" x14ac:dyDescent="0.2">
      <c r="C428">
        <f>IF('Source Data'!F428="successful",'Source Data'!L428,0)</f>
        <v>0</v>
      </c>
      <c r="F428">
        <f>IF('Source Data'!F428="canceled",'Source Data'!L428,0)</f>
        <v>0</v>
      </c>
      <c r="G428">
        <f>IF('Source Data'!F428="failed",'Source Data'!L428,0)</f>
        <v>8</v>
      </c>
      <c r="I428">
        <f t="shared" si="6"/>
        <v>8</v>
      </c>
    </row>
    <row r="429" spans="3:9" x14ac:dyDescent="0.2">
      <c r="C429">
        <f>IF('Source Data'!F429="successful",'Source Data'!L429,0)</f>
        <v>0</v>
      </c>
      <c r="F429">
        <f>IF('Source Data'!F429="canceled",'Source Data'!L429,0)</f>
        <v>0</v>
      </c>
      <c r="G429">
        <f>IF('Source Data'!F429="failed",'Source Data'!L429,0)</f>
        <v>0</v>
      </c>
      <c r="I429">
        <f t="shared" si="6"/>
        <v>0</v>
      </c>
    </row>
    <row r="430" spans="3:9" x14ac:dyDescent="0.2">
      <c r="C430">
        <f>IF('Source Data'!F430="successful",'Source Data'!L430,0)</f>
        <v>0</v>
      </c>
      <c r="F430">
        <f>IF('Source Data'!F430="canceled",'Source Data'!L430,0)</f>
        <v>0</v>
      </c>
      <c r="G430">
        <f>IF('Source Data'!F430="failed",'Source Data'!L430,0)</f>
        <v>13</v>
      </c>
      <c r="I430">
        <f t="shared" si="6"/>
        <v>13</v>
      </c>
    </row>
    <row r="431" spans="3:9" x14ac:dyDescent="0.2">
      <c r="C431">
        <f>IF('Source Data'!F431="successful",'Source Data'!L431,0)</f>
        <v>0</v>
      </c>
      <c r="F431">
        <f>IF('Source Data'!F431="canceled",'Source Data'!L431,0)</f>
        <v>0</v>
      </c>
      <c r="G431">
        <f>IF('Source Data'!F431="failed",'Source Data'!L431,0)</f>
        <v>0</v>
      </c>
      <c r="I431">
        <f t="shared" si="6"/>
        <v>0</v>
      </c>
    </row>
    <row r="432" spans="3:9" x14ac:dyDescent="0.2">
      <c r="C432">
        <f>IF('Source Data'!F432="successful",'Source Data'!L432,0)</f>
        <v>0</v>
      </c>
      <c r="F432">
        <f>IF('Source Data'!F432="canceled",'Source Data'!L432,0)</f>
        <v>0</v>
      </c>
      <c r="G432">
        <f>IF('Source Data'!F432="failed",'Source Data'!L432,0)</f>
        <v>5</v>
      </c>
      <c r="I432">
        <f t="shared" si="6"/>
        <v>5</v>
      </c>
    </row>
    <row r="433" spans="3:9" x14ac:dyDescent="0.2">
      <c r="C433">
        <f>IF('Source Data'!F433="successful",'Source Data'!L433,0)</f>
        <v>0</v>
      </c>
      <c r="F433">
        <f>IF('Source Data'!F433="canceled",'Source Data'!L433,0)</f>
        <v>0</v>
      </c>
      <c r="G433">
        <f>IF('Source Data'!F433="failed",'Source Data'!L433,0)</f>
        <v>8</v>
      </c>
      <c r="I433">
        <f t="shared" si="6"/>
        <v>8</v>
      </c>
    </row>
    <row r="434" spans="3:9" x14ac:dyDescent="0.2">
      <c r="C434">
        <f>IF('Source Data'!F434="successful",'Source Data'!L434,0)</f>
        <v>0</v>
      </c>
      <c r="F434">
        <f>IF('Source Data'!F434="canceled",'Source Data'!L434,0)</f>
        <v>0</v>
      </c>
      <c r="G434">
        <f>IF('Source Data'!F434="failed",'Source Data'!L434,0)</f>
        <v>8</v>
      </c>
      <c r="I434">
        <f t="shared" si="6"/>
        <v>8</v>
      </c>
    </row>
    <row r="435" spans="3:9" x14ac:dyDescent="0.2">
      <c r="C435">
        <f>IF('Source Data'!F435="successful",'Source Data'!L435,0)</f>
        <v>0</v>
      </c>
      <c r="F435">
        <f>IF('Source Data'!F435="canceled",'Source Data'!L435,0)</f>
        <v>0</v>
      </c>
      <c r="G435">
        <f>IF('Source Data'!F435="failed",'Source Data'!L435,0)</f>
        <v>0</v>
      </c>
      <c r="I435">
        <f t="shared" si="6"/>
        <v>0</v>
      </c>
    </row>
    <row r="436" spans="3:9" x14ac:dyDescent="0.2">
      <c r="C436">
        <f>IF('Source Data'!F436="successful",'Source Data'!L436,0)</f>
        <v>0</v>
      </c>
      <c r="F436">
        <f>IF('Source Data'!F436="canceled",'Source Data'!L436,0)</f>
        <v>0</v>
      </c>
      <c r="G436">
        <f>IF('Source Data'!F436="failed",'Source Data'!L436,0)</f>
        <v>2</v>
      </c>
      <c r="I436">
        <f t="shared" si="6"/>
        <v>2</v>
      </c>
    </row>
    <row r="437" spans="3:9" x14ac:dyDescent="0.2">
      <c r="C437">
        <f>IF('Source Data'!F437="successful",'Source Data'!L437,0)</f>
        <v>0</v>
      </c>
      <c r="F437">
        <f>IF('Source Data'!F437="canceled",'Source Data'!L437,0)</f>
        <v>0</v>
      </c>
      <c r="G437">
        <f>IF('Source Data'!F437="failed",'Source Data'!L437,0)</f>
        <v>3</v>
      </c>
      <c r="I437">
        <f t="shared" si="6"/>
        <v>3</v>
      </c>
    </row>
    <row r="438" spans="3:9" x14ac:dyDescent="0.2">
      <c r="C438">
        <f>IF('Source Data'!F438="successful",'Source Data'!L438,0)</f>
        <v>0</v>
      </c>
      <c r="F438">
        <f>IF('Source Data'!F438="canceled",'Source Data'!L438,0)</f>
        <v>0</v>
      </c>
      <c r="G438">
        <f>IF('Source Data'!F438="failed",'Source Data'!L438,0)</f>
        <v>0</v>
      </c>
      <c r="I438">
        <f t="shared" si="6"/>
        <v>0</v>
      </c>
    </row>
    <row r="439" spans="3:9" x14ac:dyDescent="0.2">
      <c r="C439">
        <f>IF('Source Data'!F439="successful",'Source Data'!L439,0)</f>
        <v>0</v>
      </c>
      <c r="F439">
        <f>IF('Source Data'!F439="canceled",'Source Data'!L439,0)</f>
        <v>0</v>
      </c>
      <c r="G439">
        <f>IF('Source Data'!F439="failed",'Source Data'!L439,0)</f>
        <v>0</v>
      </c>
      <c r="I439">
        <f t="shared" si="6"/>
        <v>0</v>
      </c>
    </row>
    <row r="440" spans="3:9" x14ac:dyDescent="0.2">
      <c r="C440">
        <f>IF('Source Data'!F440="successful",'Source Data'!L440,0)</f>
        <v>0</v>
      </c>
      <c r="F440">
        <f>IF('Source Data'!F440="canceled",'Source Data'!L440,0)</f>
        <v>0</v>
      </c>
      <c r="G440">
        <f>IF('Source Data'!F440="failed",'Source Data'!L440,0)</f>
        <v>11</v>
      </c>
      <c r="I440">
        <f t="shared" si="6"/>
        <v>11</v>
      </c>
    </row>
    <row r="441" spans="3:9" x14ac:dyDescent="0.2">
      <c r="C441">
        <f>IF('Source Data'!F441="successful",'Source Data'!L441,0)</f>
        <v>0</v>
      </c>
      <c r="F441">
        <f>IF('Source Data'!F441="canceled",'Source Data'!L441,0)</f>
        <v>0</v>
      </c>
      <c r="G441">
        <f>IF('Source Data'!F441="failed",'Source Data'!L441,0)</f>
        <v>0</v>
      </c>
      <c r="I441">
        <f t="shared" si="6"/>
        <v>0</v>
      </c>
    </row>
    <row r="442" spans="3:9" x14ac:dyDescent="0.2">
      <c r="C442">
        <f>IF('Source Data'!F442="successful",'Source Data'!L442,0)</f>
        <v>0</v>
      </c>
      <c r="F442">
        <f>IF('Source Data'!F442="canceled",'Source Data'!L442,0)</f>
        <v>0</v>
      </c>
      <c r="G442">
        <f>IF('Source Data'!F442="failed",'Source Data'!L442,0)</f>
        <v>1</v>
      </c>
      <c r="I442">
        <f t="shared" si="6"/>
        <v>1</v>
      </c>
    </row>
    <row r="443" spans="3:9" x14ac:dyDescent="0.2">
      <c r="C443">
        <f>IF('Source Data'!F443="successful",'Source Data'!L443,0)</f>
        <v>0</v>
      </c>
      <c r="F443">
        <f>IF('Source Data'!F443="canceled",'Source Data'!L443,0)</f>
        <v>0</v>
      </c>
      <c r="G443">
        <f>IF('Source Data'!F443="failed",'Source Data'!L443,0)</f>
        <v>0</v>
      </c>
      <c r="I443">
        <f t="shared" si="6"/>
        <v>0</v>
      </c>
    </row>
    <row r="444" spans="3:9" x14ac:dyDescent="0.2">
      <c r="C444">
        <f>IF('Source Data'!F444="successful",'Source Data'!L444,0)</f>
        <v>0</v>
      </c>
      <c r="F444">
        <f>IF('Source Data'!F444="canceled",'Source Data'!L444,0)</f>
        <v>0</v>
      </c>
      <c r="G444">
        <f>IF('Source Data'!F444="failed",'Source Data'!L444,0)</f>
        <v>17</v>
      </c>
      <c r="I444">
        <f t="shared" si="6"/>
        <v>17</v>
      </c>
    </row>
    <row r="445" spans="3:9" x14ac:dyDescent="0.2">
      <c r="C445">
        <f>IF('Source Data'!F445="successful",'Source Data'!L445,0)</f>
        <v>0</v>
      </c>
      <c r="F445">
        <f>IF('Source Data'!F445="canceled",'Source Data'!L445,0)</f>
        <v>0</v>
      </c>
      <c r="G445">
        <f>IF('Source Data'!F445="failed",'Source Data'!L445,0)</f>
        <v>2</v>
      </c>
      <c r="I445">
        <f t="shared" si="6"/>
        <v>2</v>
      </c>
    </row>
    <row r="446" spans="3:9" x14ac:dyDescent="0.2">
      <c r="C446">
        <f>IF('Source Data'!F446="successful",'Source Data'!L446,0)</f>
        <v>0</v>
      </c>
      <c r="F446">
        <f>IF('Source Data'!F446="canceled",'Source Data'!L446,0)</f>
        <v>0</v>
      </c>
      <c r="G446">
        <f>IF('Source Data'!F446="failed",'Source Data'!L446,0)</f>
        <v>1</v>
      </c>
      <c r="I446">
        <f t="shared" si="6"/>
        <v>1</v>
      </c>
    </row>
    <row r="447" spans="3:9" x14ac:dyDescent="0.2">
      <c r="C447">
        <f>IF('Source Data'!F447="successful",'Source Data'!L447,0)</f>
        <v>0</v>
      </c>
      <c r="F447">
        <f>IF('Source Data'!F447="canceled",'Source Data'!L447,0)</f>
        <v>0</v>
      </c>
      <c r="G447">
        <f>IF('Source Data'!F447="failed",'Source Data'!L447,0)</f>
        <v>2</v>
      </c>
      <c r="I447">
        <f t="shared" si="6"/>
        <v>2</v>
      </c>
    </row>
    <row r="448" spans="3:9" x14ac:dyDescent="0.2">
      <c r="C448">
        <f>IF('Source Data'!F448="successful",'Source Data'!L448,0)</f>
        <v>0</v>
      </c>
      <c r="F448">
        <f>IF('Source Data'!F448="canceled",'Source Data'!L448,0)</f>
        <v>0</v>
      </c>
      <c r="G448">
        <f>IF('Source Data'!F448="failed",'Source Data'!L448,0)</f>
        <v>16</v>
      </c>
      <c r="I448">
        <f t="shared" si="6"/>
        <v>16</v>
      </c>
    </row>
    <row r="449" spans="3:9" x14ac:dyDescent="0.2">
      <c r="C449">
        <f>IF('Source Data'!F449="successful",'Source Data'!L449,0)</f>
        <v>0</v>
      </c>
      <c r="F449">
        <f>IF('Source Data'!F449="canceled",'Source Data'!L449,0)</f>
        <v>0</v>
      </c>
      <c r="G449">
        <f>IF('Source Data'!F449="failed",'Source Data'!L449,0)</f>
        <v>1</v>
      </c>
      <c r="I449">
        <f t="shared" si="6"/>
        <v>1</v>
      </c>
    </row>
    <row r="450" spans="3:9" x14ac:dyDescent="0.2">
      <c r="C450">
        <f>IF('Source Data'!F450="successful",'Source Data'!L450,0)</f>
        <v>0</v>
      </c>
      <c r="F450">
        <f>IF('Source Data'!F450="canceled",'Source Data'!L450,0)</f>
        <v>0</v>
      </c>
      <c r="G450">
        <f>IF('Source Data'!F450="failed",'Source Data'!L450,0)</f>
        <v>4</v>
      </c>
      <c r="I450">
        <f t="shared" si="6"/>
        <v>4</v>
      </c>
    </row>
    <row r="451" spans="3:9" x14ac:dyDescent="0.2">
      <c r="C451">
        <f>IF('Source Data'!F451="successful",'Source Data'!L451,0)</f>
        <v>0</v>
      </c>
      <c r="F451">
        <f>IF('Source Data'!F451="canceled",'Source Data'!L451,0)</f>
        <v>0</v>
      </c>
      <c r="G451">
        <f>IF('Source Data'!F451="failed",'Source Data'!L451,0)</f>
        <v>5</v>
      </c>
      <c r="I451">
        <f t="shared" ref="I451:I514" si="7">F451+G451</f>
        <v>5</v>
      </c>
    </row>
    <row r="452" spans="3:9" x14ac:dyDescent="0.2">
      <c r="C452">
        <f>IF('Source Data'!F452="successful",'Source Data'!L452,0)</f>
        <v>0</v>
      </c>
      <c r="F452">
        <f>IF('Source Data'!F452="canceled",'Source Data'!L452,0)</f>
        <v>0</v>
      </c>
      <c r="G452">
        <f>IF('Source Data'!F452="failed",'Source Data'!L452,0)</f>
        <v>7</v>
      </c>
      <c r="I452">
        <f t="shared" si="7"/>
        <v>7</v>
      </c>
    </row>
    <row r="453" spans="3:9" x14ac:dyDescent="0.2">
      <c r="C453">
        <f>IF('Source Data'!F453="successful",'Source Data'!L453,0)</f>
        <v>0</v>
      </c>
      <c r="F453">
        <f>IF('Source Data'!F453="canceled",'Source Data'!L453,0)</f>
        <v>0</v>
      </c>
      <c r="G453">
        <f>IF('Source Data'!F453="failed",'Source Data'!L453,0)</f>
        <v>0</v>
      </c>
      <c r="I453">
        <f t="shared" si="7"/>
        <v>0</v>
      </c>
    </row>
    <row r="454" spans="3:9" x14ac:dyDescent="0.2">
      <c r="C454">
        <f>IF('Source Data'!F454="successful",'Source Data'!L454,0)</f>
        <v>0</v>
      </c>
      <c r="F454">
        <f>IF('Source Data'!F454="canceled",'Source Data'!L454,0)</f>
        <v>0</v>
      </c>
      <c r="G454">
        <f>IF('Source Data'!F454="failed",'Source Data'!L454,0)</f>
        <v>12</v>
      </c>
      <c r="I454">
        <f t="shared" si="7"/>
        <v>12</v>
      </c>
    </row>
    <row r="455" spans="3:9" x14ac:dyDescent="0.2">
      <c r="C455">
        <f>IF('Source Data'!F455="successful",'Source Data'!L455,0)</f>
        <v>0</v>
      </c>
      <c r="F455">
        <f>IF('Source Data'!F455="canceled",'Source Data'!L455,0)</f>
        <v>0</v>
      </c>
      <c r="G455">
        <f>IF('Source Data'!F455="failed",'Source Data'!L455,0)</f>
        <v>2</v>
      </c>
      <c r="I455">
        <f t="shared" si="7"/>
        <v>2</v>
      </c>
    </row>
    <row r="456" spans="3:9" x14ac:dyDescent="0.2">
      <c r="C456">
        <f>IF('Source Data'!F456="successful",'Source Data'!L456,0)</f>
        <v>0</v>
      </c>
      <c r="F456">
        <f>IF('Source Data'!F456="canceled",'Source Data'!L456,0)</f>
        <v>0</v>
      </c>
      <c r="G456">
        <f>IF('Source Data'!F456="failed",'Source Data'!L456,0)</f>
        <v>5</v>
      </c>
      <c r="I456">
        <f t="shared" si="7"/>
        <v>5</v>
      </c>
    </row>
    <row r="457" spans="3:9" x14ac:dyDescent="0.2">
      <c r="C457">
        <f>IF('Source Data'!F457="successful",'Source Data'!L457,0)</f>
        <v>0</v>
      </c>
      <c r="F457">
        <f>IF('Source Data'!F457="canceled",'Source Data'!L457,0)</f>
        <v>0</v>
      </c>
      <c r="G457">
        <f>IF('Source Data'!F457="failed",'Source Data'!L457,0)</f>
        <v>2</v>
      </c>
      <c r="I457">
        <f t="shared" si="7"/>
        <v>2</v>
      </c>
    </row>
    <row r="458" spans="3:9" x14ac:dyDescent="0.2">
      <c r="C458">
        <f>IF('Source Data'!F458="successful",'Source Data'!L458,0)</f>
        <v>0</v>
      </c>
      <c r="F458">
        <f>IF('Source Data'!F458="canceled",'Source Data'!L458,0)</f>
        <v>0</v>
      </c>
      <c r="G458">
        <f>IF('Source Data'!F458="failed",'Source Data'!L458,0)</f>
        <v>3</v>
      </c>
      <c r="I458">
        <f t="shared" si="7"/>
        <v>3</v>
      </c>
    </row>
    <row r="459" spans="3:9" x14ac:dyDescent="0.2">
      <c r="C459">
        <f>IF('Source Data'!F459="successful",'Source Data'!L459,0)</f>
        <v>0</v>
      </c>
      <c r="F459">
        <f>IF('Source Data'!F459="canceled",'Source Data'!L459,0)</f>
        <v>0</v>
      </c>
      <c r="G459">
        <f>IF('Source Data'!F459="failed",'Source Data'!L459,0)</f>
        <v>0</v>
      </c>
      <c r="I459">
        <f t="shared" si="7"/>
        <v>0</v>
      </c>
    </row>
    <row r="460" spans="3:9" x14ac:dyDescent="0.2">
      <c r="C460">
        <f>IF('Source Data'!F460="successful",'Source Data'!L460,0)</f>
        <v>0</v>
      </c>
      <c r="F460">
        <f>IF('Source Data'!F460="canceled",'Source Data'!L460,0)</f>
        <v>0</v>
      </c>
      <c r="G460">
        <f>IF('Source Data'!F460="failed",'Source Data'!L460,0)</f>
        <v>49</v>
      </c>
      <c r="I460">
        <f t="shared" si="7"/>
        <v>49</v>
      </c>
    </row>
    <row r="461" spans="3:9" x14ac:dyDescent="0.2">
      <c r="C461">
        <f>IF('Source Data'!F461="successful",'Source Data'!L461,0)</f>
        <v>0</v>
      </c>
      <c r="F461">
        <f>IF('Source Data'!F461="canceled",'Source Data'!L461,0)</f>
        <v>0</v>
      </c>
      <c r="G461">
        <f>IF('Source Data'!F461="failed",'Source Data'!L461,0)</f>
        <v>1</v>
      </c>
      <c r="I461">
        <f t="shared" si="7"/>
        <v>1</v>
      </c>
    </row>
    <row r="462" spans="3:9" x14ac:dyDescent="0.2">
      <c r="C462">
        <f>IF('Source Data'!F462="successful",'Source Data'!L462,0)</f>
        <v>0</v>
      </c>
      <c r="F462">
        <f>IF('Source Data'!F462="canceled",'Source Data'!L462,0)</f>
        <v>0</v>
      </c>
      <c r="G462">
        <f>IF('Source Data'!F462="failed",'Source Data'!L462,0)</f>
        <v>2</v>
      </c>
      <c r="I462">
        <f t="shared" si="7"/>
        <v>2</v>
      </c>
    </row>
    <row r="463" spans="3:9" x14ac:dyDescent="0.2">
      <c r="C463">
        <f>IF('Source Data'!F463="successful",'Source Data'!L463,0)</f>
        <v>0</v>
      </c>
      <c r="F463">
        <f>IF('Source Data'!F463="canceled",'Source Data'!L463,0)</f>
        <v>0</v>
      </c>
      <c r="G463">
        <f>IF('Source Data'!F463="failed",'Source Data'!L463,0)</f>
        <v>0</v>
      </c>
      <c r="I463">
        <f t="shared" si="7"/>
        <v>0</v>
      </c>
    </row>
    <row r="464" spans="3:9" x14ac:dyDescent="0.2">
      <c r="C464">
        <f>IF('Source Data'!F464="successful",'Source Data'!L464,0)</f>
        <v>0</v>
      </c>
      <c r="F464">
        <f>IF('Source Data'!F464="canceled",'Source Data'!L464,0)</f>
        <v>0</v>
      </c>
      <c r="G464">
        <f>IF('Source Data'!F464="failed",'Source Data'!L464,0)</f>
        <v>0</v>
      </c>
      <c r="I464">
        <f t="shared" si="7"/>
        <v>0</v>
      </c>
    </row>
    <row r="465" spans="3:9" x14ac:dyDescent="0.2">
      <c r="C465">
        <f>IF('Source Data'!F465="successful",'Source Data'!L465,0)</f>
        <v>0</v>
      </c>
      <c r="F465">
        <f>IF('Source Data'!F465="canceled",'Source Data'!L465,0)</f>
        <v>0</v>
      </c>
      <c r="G465">
        <f>IF('Source Data'!F465="failed",'Source Data'!L465,0)</f>
        <v>11</v>
      </c>
      <c r="I465">
        <f t="shared" si="7"/>
        <v>11</v>
      </c>
    </row>
    <row r="466" spans="3:9" x14ac:dyDescent="0.2">
      <c r="C466">
        <f>IF('Source Data'!F466="successful",'Source Data'!L466,0)</f>
        <v>0</v>
      </c>
      <c r="F466">
        <f>IF('Source Data'!F466="canceled",'Source Data'!L466,0)</f>
        <v>0</v>
      </c>
      <c r="G466">
        <f>IF('Source Data'!F466="failed",'Source Data'!L466,0)</f>
        <v>1</v>
      </c>
      <c r="I466">
        <f t="shared" si="7"/>
        <v>1</v>
      </c>
    </row>
    <row r="467" spans="3:9" x14ac:dyDescent="0.2">
      <c r="C467">
        <f>IF('Source Data'!F467="successful",'Source Data'!L467,0)</f>
        <v>0</v>
      </c>
      <c r="F467">
        <f>IF('Source Data'!F467="canceled",'Source Data'!L467,0)</f>
        <v>0</v>
      </c>
      <c r="G467">
        <f>IF('Source Data'!F467="failed",'Source Data'!L467,0)</f>
        <v>8</v>
      </c>
      <c r="I467">
        <f t="shared" si="7"/>
        <v>8</v>
      </c>
    </row>
    <row r="468" spans="3:9" x14ac:dyDescent="0.2">
      <c r="C468">
        <f>IF('Source Data'!F468="successful",'Source Data'!L468,0)</f>
        <v>0</v>
      </c>
      <c r="F468">
        <f>IF('Source Data'!F468="canceled",'Source Data'!L468,0)</f>
        <v>0</v>
      </c>
      <c r="G468">
        <f>IF('Source Data'!F468="failed",'Source Data'!L468,0)</f>
        <v>5</v>
      </c>
      <c r="I468">
        <f t="shared" si="7"/>
        <v>5</v>
      </c>
    </row>
    <row r="469" spans="3:9" x14ac:dyDescent="0.2">
      <c r="C469">
        <f>IF('Source Data'!F469="successful",'Source Data'!L469,0)</f>
        <v>0</v>
      </c>
      <c r="F469">
        <f>IF('Source Data'!F469="canceled",'Source Data'!L469,0)</f>
        <v>0</v>
      </c>
      <c r="G469">
        <f>IF('Source Data'!F469="failed",'Source Data'!L469,0)</f>
        <v>39</v>
      </c>
      <c r="I469">
        <f t="shared" si="7"/>
        <v>39</v>
      </c>
    </row>
    <row r="470" spans="3:9" x14ac:dyDescent="0.2">
      <c r="C470">
        <f>IF('Source Data'!F470="successful",'Source Data'!L470,0)</f>
        <v>0</v>
      </c>
      <c r="F470">
        <f>IF('Source Data'!F470="canceled",'Source Data'!L470,0)</f>
        <v>0</v>
      </c>
      <c r="G470">
        <f>IF('Source Data'!F470="failed",'Source Data'!L470,0)</f>
        <v>0</v>
      </c>
      <c r="I470">
        <f t="shared" si="7"/>
        <v>0</v>
      </c>
    </row>
    <row r="471" spans="3:9" x14ac:dyDescent="0.2">
      <c r="C471">
        <f>IF('Source Data'!F471="successful",'Source Data'!L471,0)</f>
        <v>0</v>
      </c>
      <c r="F471">
        <f>IF('Source Data'!F471="canceled",'Source Data'!L471,0)</f>
        <v>0</v>
      </c>
      <c r="G471">
        <f>IF('Source Data'!F471="failed",'Source Data'!L471,0)</f>
        <v>0</v>
      </c>
      <c r="I471">
        <f t="shared" si="7"/>
        <v>0</v>
      </c>
    </row>
    <row r="472" spans="3:9" x14ac:dyDescent="0.2">
      <c r="C472">
        <f>IF('Source Data'!F472="successful",'Source Data'!L472,0)</f>
        <v>0</v>
      </c>
      <c r="F472">
        <f>IF('Source Data'!F472="canceled",'Source Data'!L472,0)</f>
        <v>0</v>
      </c>
      <c r="G472">
        <f>IF('Source Data'!F472="failed",'Source Data'!L472,0)</f>
        <v>2</v>
      </c>
      <c r="I472">
        <f t="shared" si="7"/>
        <v>2</v>
      </c>
    </row>
    <row r="473" spans="3:9" x14ac:dyDescent="0.2">
      <c r="C473">
        <f>IF('Source Data'!F473="successful",'Source Data'!L473,0)</f>
        <v>0</v>
      </c>
      <c r="F473">
        <f>IF('Source Data'!F473="canceled",'Source Data'!L473,0)</f>
        <v>0</v>
      </c>
      <c r="G473">
        <f>IF('Source Data'!F473="failed",'Source Data'!L473,0)</f>
        <v>170</v>
      </c>
      <c r="I473">
        <f t="shared" si="7"/>
        <v>170</v>
      </c>
    </row>
    <row r="474" spans="3:9" x14ac:dyDescent="0.2">
      <c r="C474">
        <f>IF('Source Data'!F474="successful",'Source Data'!L474,0)</f>
        <v>0</v>
      </c>
      <c r="F474">
        <f>IF('Source Data'!F474="canceled",'Source Data'!L474,0)</f>
        <v>0</v>
      </c>
      <c r="G474">
        <f>IF('Source Data'!F474="failed",'Source Data'!L474,0)</f>
        <v>5</v>
      </c>
      <c r="I474">
        <f t="shared" si="7"/>
        <v>5</v>
      </c>
    </row>
    <row r="475" spans="3:9" x14ac:dyDescent="0.2">
      <c r="C475">
        <f>IF('Source Data'!F475="successful",'Source Data'!L475,0)</f>
        <v>0</v>
      </c>
      <c r="F475">
        <f>IF('Source Data'!F475="canceled",'Source Data'!L475,0)</f>
        <v>0</v>
      </c>
      <c r="G475">
        <f>IF('Source Data'!F475="failed",'Source Data'!L475,0)</f>
        <v>14</v>
      </c>
      <c r="I475">
        <f t="shared" si="7"/>
        <v>14</v>
      </c>
    </row>
    <row r="476" spans="3:9" x14ac:dyDescent="0.2">
      <c r="C476">
        <f>IF('Source Data'!F476="successful",'Source Data'!L476,0)</f>
        <v>0</v>
      </c>
      <c r="F476">
        <f>IF('Source Data'!F476="canceled",'Source Data'!L476,0)</f>
        <v>0</v>
      </c>
      <c r="G476">
        <f>IF('Source Data'!F476="failed",'Source Data'!L476,0)</f>
        <v>1</v>
      </c>
      <c r="I476">
        <f t="shared" si="7"/>
        <v>1</v>
      </c>
    </row>
    <row r="477" spans="3:9" x14ac:dyDescent="0.2">
      <c r="C477">
        <f>IF('Source Data'!F477="successful",'Source Data'!L477,0)</f>
        <v>0</v>
      </c>
      <c r="F477">
        <f>IF('Source Data'!F477="canceled",'Source Data'!L477,0)</f>
        <v>0</v>
      </c>
      <c r="G477">
        <f>IF('Source Data'!F477="failed",'Source Data'!L477,0)</f>
        <v>0</v>
      </c>
      <c r="I477">
        <f t="shared" si="7"/>
        <v>0</v>
      </c>
    </row>
    <row r="478" spans="3:9" x14ac:dyDescent="0.2">
      <c r="C478">
        <f>IF('Source Data'!F478="successful",'Source Data'!L478,0)</f>
        <v>0</v>
      </c>
      <c r="F478">
        <f>IF('Source Data'!F478="canceled",'Source Data'!L478,0)</f>
        <v>0</v>
      </c>
      <c r="G478">
        <f>IF('Source Data'!F478="failed",'Source Data'!L478,0)</f>
        <v>124</v>
      </c>
      <c r="I478">
        <f t="shared" si="7"/>
        <v>124</v>
      </c>
    </row>
    <row r="479" spans="3:9" x14ac:dyDescent="0.2">
      <c r="C479">
        <f>IF('Source Data'!F479="successful",'Source Data'!L479,0)</f>
        <v>0</v>
      </c>
      <c r="F479">
        <f>IF('Source Data'!F479="canceled",'Source Data'!L479,0)</f>
        <v>0</v>
      </c>
      <c r="G479">
        <f>IF('Source Data'!F479="failed",'Source Data'!L479,0)</f>
        <v>0</v>
      </c>
      <c r="I479">
        <f t="shared" si="7"/>
        <v>0</v>
      </c>
    </row>
    <row r="480" spans="3:9" x14ac:dyDescent="0.2">
      <c r="C480">
        <f>IF('Source Data'!F480="successful",'Source Data'!L480,0)</f>
        <v>0</v>
      </c>
      <c r="F480">
        <f>IF('Source Data'!F480="canceled",'Source Data'!L480,0)</f>
        <v>0</v>
      </c>
      <c r="G480">
        <f>IF('Source Data'!F480="failed",'Source Data'!L480,0)</f>
        <v>0</v>
      </c>
      <c r="I480">
        <f t="shared" si="7"/>
        <v>0</v>
      </c>
    </row>
    <row r="481" spans="3:9" x14ac:dyDescent="0.2">
      <c r="C481">
        <f>IF('Source Data'!F481="successful",'Source Data'!L481,0)</f>
        <v>0</v>
      </c>
      <c r="F481">
        <f>IF('Source Data'!F481="canceled",'Source Data'!L481,0)</f>
        <v>0</v>
      </c>
      <c r="G481">
        <f>IF('Source Data'!F481="failed",'Source Data'!L481,0)</f>
        <v>55</v>
      </c>
      <c r="I481">
        <f t="shared" si="7"/>
        <v>55</v>
      </c>
    </row>
    <row r="482" spans="3:9" x14ac:dyDescent="0.2">
      <c r="C482">
        <f>IF('Source Data'!F482="successful",'Source Data'!L482,0)</f>
        <v>0</v>
      </c>
      <c r="F482">
        <f>IF('Source Data'!F482="canceled",'Source Data'!L482,0)</f>
        <v>0</v>
      </c>
      <c r="G482">
        <f>IF('Source Data'!F482="failed",'Source Data'!L482,0)</f>
        <v>140</v>
      </c>
      <c r="I482">
        <f t="shared" si="7"/>
        <v>140</v>
      </c>
    </row>
    <row r="483" spans="3:9" x14ac:dyDescent="0.2">
      <c r="C483">
        <f>IF('Source Data'!F483="successful",'Source Data'!L483,0)</f>
        <v>0</v>
      </c>
      <c r="F483">
        <f>IF('Source Data'!F483="canceled",'Source Data'!L483,0)</f>
        <v>0</v>
      </c>
      <c r="G483">
        <f>IF('Source Data'!F483="failed",'Source Data'!L483,0)</f>
        <v>21</v>
      </c>
      <c r="I483">
        <f t="shared" si="7"/>
        <v>21</v>
      </c>
    </row>
    <row r="484" spans="3:9" x14ac:dyDescent="0.2">
      <c r="C484">
        <f>IF('Source Data'!F484="successful",'Source Data'!L484,0)</f>
        <v>0</v>
      </c>
      <c r="F484">
        <f>IF('Source Data'!F484="canceled",'Source Data'!L484,0)</f>
        <v>0</v>
      </c>
      <c r="G484">
        <f>IF('Source Data'!F484="failed",'Source Data'!L484,0)</f>
        <v>1</v>
      </c>
      <c r="I484">
        <f t="shared" si="7"/>
        <v>1</v>
      </c>
    </row>
    <row r="485" spans="3:9" x14ac:dyDescent="0.2">
      <c r="C485">
        <f>IF('Source Data'!F485="successful",'Source Data'!L485,0)</f>
        <v>0</v>
      </c>
      <c r="F485">
        <f>IF('Source Data'!F485="canceled",'Source Data'!L485,0)</f>
        <v>0</v>
      </c>
      <c r="G485">
        <f>IF('Source Data'!F485="failed",'Source Data'!L485,0)</f>
        <v>147</v>
      </c>
      <c r="I485">
        <f t="shared" si="7"/>
        <v>147</v>
      </c>
    </row>
    <row r="486" spans="3:9" x14ac:dyDescent="0.2">
      <c r="C486">
        <f>IF('Source Data'!F486="successful",'Source Data'!L486,0)</f>
        <v>0</v>
      </c>
      <c r="F486">
        <f>IF('Source Data'!F486="canceled",'Source Data'!L486,0)</f>
        <v>0</v>
      </c>
      <c r="G486">
        <f>IF('Source Data'!F486="failed",'Source Data'!L486,0)</f>
        <v>11</v>
      </c>
      <c r="I486">
        <f t="shared" si="7"/>
        <v>11</v>
      </c>
    </row>
    <row r="487" spans="3:9" x14ac:dyDescent="0.2">
      <c r="C487">
        <f>IF('Source Data'!F487="successful",'Source Data'!L487,0)</f>
        <v>0</v>
      </c>
      <c r="F487">
        <f>IF('Source Data'!F487="canceled",'Source Data'!L487,0)</f>
        <v>0</v>
      </c>
      <c r="G487">
        <f>IF('Source Data'!F487="failed",'Source Data'!L487,0)</f>
        <v>125</v>
      </c>
      <c r="I487">
        <f t="shared" si="7"/>
        <v>125</v>
      </c>
    </row>
    <row r="488" spans="3:9" x14ac:dyDescent="0.2">
      <c r="C488">
        <f>IF('Source Data'!F488="successful",'Source Data'!L488,0)</f>
        <v>0</v>
      </c>
      <c r="F488">
        <f>IF('Source Data'!F488="canceled",'Source Data'!L488,0)</f>
        <v>0</v>
      </c>
      <c r="G488">
        <f>IF('Source Data'!F488="failed",'Source Data'!L488,0)</f>
        <v>1</v>
      </c>
      <c r="I488">
        <f t="shared" si="7"/>
        <v>1</v>
      </c>
    </row>
    <row r="489" spans="3:9" x14ac:dyDescent="0.2">
      <c r="C489">
        <f>IF('Source Data'!F489="successful",'Source Data'!L489,0)</f>
        <v>0</v>
      </c>
      <c r="F489">
        <f>IF('Source Data'!F489="canceled",'Source Data'!L489,0)</f>
        <v>0</v>
      </c>
      <c r="G489">
        <f>IF('Source Data'!F489="failed",'Source Data'!L489,0)</f>
        <v>0</v>
      </c>
      <c r="I489">
        <f t="shared" si="7"/>
        <v>0</v>
      </c>
    </row>
    <row r="490" spans="3:9" x14ac:dyDescent="0.2">
      <c r="C490">
        <f>IF('Source Data'!F490="successful",'Source Data'!L490,0)</f>
        <v>0</v>
      </c>
      <c r="F490">
        <f>IF('Source Data'!F490="canceled",'Source Data'!L490,0)</f>
        <v>0</v>
      </c>
      <c r="G490">
        <f>IF('Source Data'!F490="failed",'Source Data'!L490,0)</f>
        <v>0</v>
      </c>
      <c r="I490">
        <f t="shared" si="7"/>
        <v>0</v>
      </c>
    </row>
    <row r="491" spans="3:9" x14ac:dyDescent="0.2">
      <c r="C491">
        <f>IF('Source Data'!F491="successful",'Source Data'!L491,0)</f>
        <v>0</v>
      </c>
      <c r="F491">
        <f>IF('Source Data'!F491="canceled",'Source Data'!L491,0)</f>
        <v>0</v>
      </c>
      <c r="G491">
        <f>IF('Source Data'!F491="failed",'Source Data'!L491,0)</f>
        <v>3</v>
      </c>
      <c r="I491">
        <f t="shared" si="7"/>
        <v>3</v>
      </c>
    </row>
    <row r="492" spans="3:9" x14ac:dyDescent="0.2">
      <c r="C492">
        <f>IF('Source Data'!F492="successful",'Source Data'!L492,0)</f>
        <v>0</v>
      </c>
      <c r="F492">
        <f>IF('Source Data'!F492="canceled",'Source Data'!L492,0)</f>
        <v>0</v>
      </c>
      <c r="G492">
        <f>IF('Source Data'!F492="failed",'Source Data'!L492,0)</f>
        <v>0</v>
      </c>
      <c r="I492">
        <f t="shared" si="7"/>
        <v>0</v>
      </c>
    </row>
    <row r="493" spans="3:9" x14ac:dyDescent="0.2">
      <c r="C493">
        <f>IF('Source Data'!F493="successful",'Source Data'!L493,0)</f>
        <v>0</v>
      </c>
      <c r="F493">
        <f>IF('Source Data'!F493="canceled",'Source Data'!L493,0)</f>
        <v>0</v>
      </c>
      <c r="G493">
        <f>IF('Source Data'!F493="failed",'Source Data'!L493,0)</f>
        <v>0</v>
      </c>
      <c r="I493">
        <f t="shared" si="7"/>
        <v>0</v>
      </c>
    </row>
    <row r="494" spans="3:9" x14ac:dyDescent="0.2">
      <c r="C494">
        <f>IF('Source Data'!F494="successful",'Source Data'!L494,0)</f>
        <v>0</v>
      </c>
      <c r="F494">
        <f>IF('Source Data'!F494="canceled",'Source Data'!L494,0)</f>
        <v>0</v>
      </c>
      <c r="G494">
        <f>IF('Source Data'!F494="failed",'Source Data'!L494,0)</f>
        <v>0</v>
      </c>
      <c r="I494">
        <f t="shared" si="7"/>
        <v>0</v>
      </c>
    </row>
    <row r="495" spans="3:9" x14ac:dyDescent="0.2">
      <c r="C495">
        <f>IF('Source Data'!F495="successful",'Source Data'!L495,0)</f>
        <v>0</v>
      </c>
      <c r="F495">
        <f>IF('Source Data'!F495="canceled",'Source Data'!L495,0)</f>
        <v>0</v>
      </c>
      <c r="G495">
        <f>IF('Source Data'!F495="failed",'Source Data'!L495,0)</f>
        <v>0</v>
      </c>
      <c r="I495">
        <f t="shared" si="7"/>
        <v>0</v>
      </c>
    </row>
    <row r="496" spans="3:9" x14ac:dyDescent="0.2">
      <c r="C496">
        <f>IF('Source Data'!F496="successful",'Source Data'!L496,0)</f>
        <v>0</v>
      </c>
      <c r="F496">
        <f>IF('Source Data'!F496="canceled",'Source Data'!L496,0)</f>
        <v>0</v>
      </c>
      <c r="G496">
        <f>IF('Source Data'!F496="failed",'Source Data'!L496,0)</f>
        <v>3</v>
      </c>
      <c r="I496">
        <f t="shared" si="7"/>
        <v>3</v>
      </c>
    </row>
    <row r="497" spans="3:9" x14ac:dyDescent="0.2">
      <c r="C497">
        <f>IF('Source Data'!F497="successful",'Source Data'!L497,0)</f>
        <v>0</v>
      </c>
      <c r="F497">
        <f>IF('Source Data'!F497="canceled",'Source Data'!L497,0)</f>
        <v>0</v>
      </c>
      <c r="G497">
        <f>IF('Source Data'!F497="failed",'Source Data'!L497,0)</f>
        <v>0</v>
      </c>
      <c r="I497">
        <f t="shared" si="7"/>
        <v>0</v>
      </c>
    </row>
    <row r="498" spans="3:9" x14ac:dyDescent="0.2">
      <c r="C498">
        <f>IF('Source Data'!F498="successful",'Source Data'!L498,0)</f>
        <v>0</v>
      </c>
      <c r="F498">
        <f>IF('Source Data'!F498="canceled",'Source Data'!L498,0)</f>
        <v>0</v>
      </c>
      <c r="G498">
        <f>IF('Source Data'!F498="failed",'Source Data'!L498,0)</f>
        <v>1</v>
      </c>
      <c r="I498">
        <f t="shared" si="7"/>
        <v>1</v>
      </c>
    </row>
    <row r="499" spans="3:9" x14ac:dyDescent="0.2">
      <c r="C499">
        <f>IF('Source Data'!F499="successful",'Source Data'!L499,0)</f>
        <v>0</v>
      </c>
      <c r="F499">
        <f>IF('Source Data'!F499="canceled",'Source Data'!L499,0)</f>
        <v>0</v>
      </c>
      <c r="G499">
        <f>IF('Source Data'!F499="failed",'Source Data'!L499,0)</f>
        <v>3</v>
      </c>
      <c r="I499">
        <f t="shared" si="7"/>
        <v>3</v>
      </c>
    </row>
    <row r="500" spans="3:9" x14ac:dyDescent="0.2">
      <c r="C500">
        <f>IF('Source Data'!F500="successful",'Source Data'!L500,0)</f>
        <v>0</v>
      </c>
      <c r="F500">
        <f>IF('Source Data'!F500="canceled",'Source Data'!L500,0)</f>
        <v>0</v>
      </c>
      <c r="G500">
        <f>IF('Source Data'!F500="failed",'Source Data'!L500,0)</f>
        <v>22</v>
      </c>
      <c r="I500">
        <f t="shared" si="7"/>
        <v>22</v>
      </c>
    </row>
    <row r="501" spans="3:9" x14ac:dyDescent="0.2">
      <c r="C501">
        <f>IF('Source Data'!F501="successful",'Source Data'!L501,0)</f>
        <v>0</v>
      </c>
      <c r="F501">
        <f>IF('Source Data'!F501="canceled",'Source Data'!L501,0)</f>
        <v>0</v>
      </c>
      <c r="G501">
        <f>IF('Source Data'!F501="failed",'Source Data'!L501,0)</f>
        <v>26</v>
      </c>
      <c r="I501">
        <f t="shared" si="7"/>
        <v>26</v>
      </c>
    </row>
    <row r="502" spans="3:9" x14ac:dyDescent="0.2">
      <c r="C502">
        <f>IF('Source Data'!F502="successful",'Source Data'!L502,0)</f>
        <v>0</v>
      </c>
      <c r="F502">
        <f>IF('Source Data'!F502="canceled",'Source Data'!L502,0)</f>
        <v>0</v>
      </c>
      <c r="G502">
        <f>IF('Source Data'!F502="failed",'Source Data'!L502,0)</f>
        <v>4</v>
      </c>
      <c r="I502">
        <f t="shared" si="7"/>
        <v>4</v>
      </c>
    </row>
    <row r="503" spans="3:9" x14ac:dyDescent="0.2">
      <c r="C503">
        <f>IF('Source Data'!F503="successful",'Source Data'!L503,0)</f>
        <v>0</v>
      </c>
      <c r="F503">
        <f>IF('Source Data'!F503="canceled",'Source Data'!L503,0)</f>
        <v>0</v>
      </c>
      <c r="G503">
        <f>IF('Source Data'!F503="failed",'Source Data'!L503,0)</f>
        <v>0</v>
      </c>
      <c r="I503">
        <f t="shared" si="7"/>
        <v>0</v>
      </c>
    </row>
    <row r="504" spans="3:9" x14ac:dyDescent="0.2">
      <c r="C504">
        <f>IF('Source Data'!F504="successful",'Source Data'!L504,0)</f>
        <v>0</v>
      </c>
      <c r="F504">
        <f>IF('Source Data'!F504="canceled",'Source Data'!L504,0)</f>
        <v>0</v>
      </c>
      <c r="G504">
        <f>IF('Source Data'!F504="failed",'Source Data'!L504,0)</f>
        <v>4</v>
      </c>
      <c r="I504">
        <f t="shared" si="7"/>
        <v>4</v>
      </c>
    </row>
    <row r="505" spans="3:9" x14ac:dyDescent="0.2">
      <c r="C505">
        <f>IF('Source Data'!F505="successful",'Source Data'!L505,0)</f>
        <v>0</v>
      </c>
      <c r="F505">
        <f>IF('Source Data'!F505="canceled",'Source Data'!L505,0)</f>
        <v>0</v>
      </c>
      <c r="G505">
        <f>IF('Source Data'!F505="failed",'Source Data'!L505,0)</f>
        <v>9</v>
      </c>
      <c r="I505">
        <f t="shared" si="7"/>
        <v>9</v>
      </c>
    </row>
    <row r="506" spans="3:9" x14ac:dyDescent="0.2">
      <c r="C506">
        <f>IF('Source Data'!F506="successful",'Source Data'!L506,0)</f>
        <v>0</v>
      </c>
      <c r="F506">
        <f>IF('Source Data'!F506="canceled",'Source Data'!L506,0)</f>
        <v>0</v>
      </c>
      <c r="G506">
        <f>IF('Source Data'!F506="failed",'Source Data'!L506,0)</f>
        <v>5</v>
      </c>
      <c r="I506">
        <f t="shared" si="7"/>
        <v>5</v>
      </c>
    </row>
    <row r="507" spans="3:9" x14ac:dyDescent="0.2">
      <c r="C507">
        <f>IF('Source Data'!F507="successful",'Source Data'!L507,0)</f>
        <v>0</v>
      </c>
      <c r="F507">
        <f>IF('Source Data'!F507="canceled",'Source Data'!L507,0)</f>
        <v>0</v>
      </c>
      <c r="G507">
        <f>IF('Source Data'!F507="failed",'Source Data'!L507,0)</f>
        <v>14</v>
      </c>
      <c r="I507">
        <f t="shared" si="7"/>
        <v>14</v>
      </c>
    </row>
    <row r="508" spans="3:9" x14ac:dyDescent="0.2">
      <c r="C508">
        <f>IF('Source Data'!F508="successful",'Source Data'!L508,0)</f>
        <v>0</v>
      </c>
      <c r="F508">
        <f>IF('Source Data'!F508="canceled",'Source Data'!L508,0)</f>
        <v>0</v>
      </c>
      <c r="G508">
        <f>IF('Source Data'!F508="failed",'Source Data'!L508,0)</f>
        <v>1</v>
      </c>
      <c r="I508">
        <f t="shared" si="7"/>
        <v>1</v>
      </c>
    </row>
    <row r="509" spans="3:9" x14ac:dyDescent="0.2">
      <c r="C509">
        <f>IF('Source Data'!F509="successful",'Source Data'!L509,0)</f>
        <v>0</v>
      </c>
      <c r="F509">
        <f>IF('Source Data'!F509="canceled",'Source Data'!L509,0)</f>
        <v>0</v>
      </c>
      <c r="G509">
        <f>IF('Source Data'!F509="failed",'Source Data'!L509,0)</f>
        <v>10</v>
      </c>
      <c r="I509">
        <f t="shared" si="7"/>
        <v>10</v>
      </c>
    </row>
    <row r="510" spans="3:9" x14ac:dyDescent="0.2">
      <c r="C510">
        <f>IF('Source Data'!F510="successful",'Source Data'!L510,0)</f>
        <v>0</v>
      </c>
      <c r="F510">
        <f>IF('Source Data'!F510="canceled",'Source Data'!L510,0)</f>
        <v>0</v>
      </c>
      <c r="G510">
        <f>IF('Source Data'!F510="failed",'Source Data'!L510,0)</f>
        <v>3</v>
      </c>
      <c r="I510">
        <f t="shared" si="7"/>
        <v>3</v>
      </c>
    </row>
    <row r="511" spans="3:9" x14ac:dyDescent="0.2">
      <c r="C511">
        <f>IF('Source Data'!F511="successful",'Source Data'!L511,0)</f>
        <v>0</v>
      </c>
      <c r="F511">
        <f>IF('Source Data'!F511="canceled",'Source Data'!L511,0)</f>
        <v>0</v>
      </c>
      <c r="G511">
        <f>IF('Source Data'!F511="failed",'Source Data'!L511,0)</f>
        <v>1</v>
      </c>
      <c r="I511">
        <f t="shared" si="7"/>
        <v>1</v>
      </c>
    </row>
    <row r="512" spans="3:9" x14ac:dyDescent="0.2">
      <c r="C512">
        <f>IF('Source Data'!F512="successful",'Source Data'!L512,0)</f>
        <v>0</v>
      </c>
      <c r="F512">
        <f>IF('Source Data'!F512="canceled",'Source Data'!L512,0)</f>
        <v>0</v>
      </c>
      <c r="G512">
        <f>IF('Source Data'!F512="failed",'Source Data'!L512,0)</f>
        <v>0</v>
      </c>
      <c r="I512">
        <f t="shared" si="7"/>
        <v>0</v>
      </c>
    </row>
    <row r="513" spans="3:9" x14ac:dyDescent="0.2">
      <c r="C513">
        <f>IF('Source Data'!F513="successful",'Source Data'!L513,0)</f>
        <v>0</v>
      </c>
      <c r="F513">
        <f>IF('Source Data'!F513="canceled",'Source Data'!L513,0)</f>
        <v>0</v>
      </c>
      <c r="G513">
        <f>IF('Source Data'!F513="failed",'Source Data'!L513,0)</f>
        <v>5</v>
      </c>
      <c r="I513">
        <f t="shared" si="7"/>
        <v>5</v>
      </c>
    </row>
    <row r="514" spans="3:9" x14ac:dyDescent="0.2">
      <c r="C514">
        <f>IF('Source Data'!F514="successful",'Source Data'!L514,0)</f>
        <v>0</v>
      </c>
      <c r="F514">
        <f>IF('Source Data'!F514="canceled",'Source Data'!L514,0)</f>
        <v>0</v>
      </c>
      <c r="G514">
        <f>IF('Source Data'!F514="failed",'Source Data'!L514,0)</f>
        <v>2</v>
      </c>
      <c r="I514">
        <f t="shared" si="7"/>
        <v>2</v>
      </c>
    </row>
    <row r="515" spans="3:9" x14ac:dyDescent="0.2">
      <c r="C515">
        <f>IF('Source Data'!F515="successful",'Source Data'!L515,0)</f>
        <v>0</v>
      </c>
      <c r="F515">
        <f>IF('Source Data'!F515="canceled",'Source Data'!L515,0)</f>
        <v>0</v>
      </c>
      <c r="G515">
        <f>IF('Source Data'!F515="failed",'Source Data'!L515,0)</f>
        <v>68</v>
      </c>
      <c r="I515">
        <f t="shared" ref="I515:I578" si="8">F515+G515</f>
        <v>68</v>
      </c>
    </row>
    <row r="516" spans="3:9" x14ac:dyDescent="0.2">
      <c r="C516">
        <f>IF('Source Data'!F516="successful",'Source Data'!L516,0)</f>
        <v>0</v>
      </c>
      <c r="F516">
        <f>IF('Source Data'!F516="canceled",'Source Data'!L516,0)</f>
        <v>0</v>
      </c>
      <c r="G516">
        <f>IF('Source Data'!F516="failed",'Source Data'!L516,0)</f>
        <v>3</v>
      </c>
      <c r="I516">
        <f t="shared" si="8"/>
        <v>3</v>
      </c>
    </row>
    <row r="517" spans="3:9" x14ac:dyDescent="0.2">
      <c r="C517">
        <f>IF('Source Data'!F517="successful",'Source Data'!L517,0)</f>
        <v>0</v>
      </c>
      <c r="F517">
        <f>IF('Source Data'!F517="canceled",'Source Data'!L517,0)</f>
        <v>0</v>
      </c>
      <c r="G517">
        <f>IF('Source Data'!F517="failed",'Source Data'!L517,0)</f>
        <v>34</v>
      </c>
      <c r="I517">
        <f t="shared" si="8"/>
        <v>34</v>
      </c>
    </row>
    <row r="518" spans="3:9" x14ac:dyDescent="0.2">
      <c r="C518">
        <f>IF('Source Data'!F518="successful",'Source Data'!L518,0)</f>
        <v>0</v>
      </c>
      <c r="F518">
        <f>IF('Source Data'!F518="canceled",'Source Data'!L518,0)</f>
        <v>0</v>
      </c>
      <c r="G518">
        <f>IF('Source Data'!F518="failed",'Source Data'!L518,0)</f>
        <v>0</v>
      </c>
      <c r="I518">
        <f t="shared" si="8"/>
        <v>0</v>
      </c>
    </row>
    <row r="519" spans="3:9" x14ac:dyDescent="0.2">
      <c r="C519">
        <f>IF('Source Data'!F519="successful",'Source Data'!L519,0)</f>
        <v>0</v>
      </c>
      <c r="F519">
        <f>IF('Source Data'!F519="canceled",'Source Data'!L519,0)</f>
        <v>0</v>
      </c>
      <c r="G519">
        <f>IF('Source Data'!F519="failed",'Source Data'!L519,0)</f>
        <v>3</v>
      </c>
      <c r="I519">
        <f t="shared" si="8"/>
        <v>3</v>
      </c>
    </row>
    <row r="520" spans="3:9" x14ac:dyDescent="0.2">
      <c r="C520">
        <f>IF('Source Data'!F520="successful",'Source Data'!L520,0)</f>
        <v>0</v>
      </c>
      <c r="F520">
        <f>IF('Source Data'!F520="canceled",'Source Data'!L520,0)</f>
        <v>0</v>
      </c>
      <c r="G520">
        <f>IF('Source Data'!F520="failed",'Source Data'!L520,0)</f>
        <v>0</v>
      </c>
      <c r="I520">
        <f t="shared" si="8"/>
        <v>0</v>
      </c>
    </row>
    <row r="521" spans="3:9" x14ac:dyDescent="0.2">
      <c r="C521">
        <f>IF('Source Data'!F521="successful",'Source Data'!L521,0)</f>
        <v>0</v>
      </c>
      <c r="F521">
        <f>IF('Source Data'!F521="canceled",'Source Data'!L521,0)</f>
        <v>0</v>
      </c>
      <c r="G521">
        <f>IF('Source Data'!F521="failed",'Source Data'!L521,0)</f>
        <v>70</v>
      </c>
      <c r="I521">
        <f t="shared" si="8"/>
        <v>70</v>
      </c>
    </row>
    <row r="522" spans="3:9" x14ac:dyDescent="0.2">
      <c r="C522">
        <f>IF('Source Data'!F522="successful",'Source Data'!L522,0)</f>
        <v>34</v>
      </c>
      <c r="F522">
        <f>IF('Source Data'!F522="canceled",'Source Data'!L522,0)</f>
        <v>0</v>
      </c>
      <c r="G522">
        <f>IF('Source Data'!F522="failed",'Source Data'!L522,0)</f>
        <v>0</v>
      </c>
      <c r="I522">
        <f t="shared" si="8"/>
        <v>0</v>
      </c>
    </row>
    <row r="523" spans="3:9" x14ac:dyDescent="0.2">
      <c r="C523">
        <f>IF('Source Data'!F523="successful",'Source Data'!L523,0)</f>
        <v>56</v>
      </c>
      <c r="F523">
        <f>IF('Source Data'!F523="canceled",'Source Data'!L523,0)</f>
        <v>0</v>
      </c>
      <c r="G523">
        <f>IF('Source Data'!F523="failed",'Source Data'!L523,0)</f>
        <v>0</v>
      </c>
      <c r="I523">
        <f t="shared" si="8"/>
        <v>0</v>
      </c>
    </row>
    <row r="524" spans="3:9" x14ac:dyDescent="0.2">
      <c r="C524">
        <f>IF('Source Data'!F524="successful",'Source Data'!L524,0)</f>
        <v>31</v>
      </c>
      <c r="F524">
        <f>IF('Source Data'!F524="canceled",'Source Data'!L524,0)</f>
        <v>0</v>
      </c>
      <c r="G524">
        <f>IF('Source Data'!F524="failed",'Source Data'!L524,0)</f>
        <v>0</v>
      </c>
      <c r="I524">
        <f t="shared" si="8"/>
        <v>0</v>
      </c>
    </row>
    <row r="525" spans="3:9" x14ac:dyDescent="0.2">
      <c r="C525">
        <f>IF('Source Data'!F525="successful",'Source Data'!L525,0)</f>
        <v>84</v>
      </c>
      <c r="F525">
        <f>IF('Source Data'!F525="canceled",'Source Data'!L525,0)</f>
        <v>0</v>
      </c>
      <c r="G525">
        <f>IF('Source Data'!F525="failed",'Source Data'!L525,0)</f>
        <v>0</v>
      </c>
      <c r="I525">
        <f t="shared" si="8"/>
        <v>0</v>
      </c>
    </row>
    <row r="526" spans="3:9" x14ac:dyDescent="0.2">
      <c r="C526">
        <f>IF('Source Data'!F526="successful",'Source Data'!L526,0)</f>
        <v>130</v>
      </c>
      <c r="F526">
        <f>IF('Source Data'!F526="canceled",'Source Data'!L526,0)</f>
        <v>0</v>
      </c>
      <c r="G526">
        <f>IF('Source Data'!F526="failed",'Source Data'!L526,0)</f>
        <v>0</v>
      </c>
      <c r="I526">
        <f t="shared" si="8"/>
        <v>0</v>
      </c>
    </row>
    <row r="527" spans="3:9" x14ac:dyDescent="0.2">
      <c r="C527">
        <f>IF('Source Data'!F527="successful",'Source Data'!L527,0)</f>
        <v>12</v>
      </c>
      <c r="F527">
        <f>IF('Source Data'!F527="canceled",'Source Data'!L527,0)</f>
        <v>0</v>
      </c>
      <c r="G527">
        <f>IF('Source Data'!F527="failed",'Source Data'!L527,0)</f>
        <v>0</v>
      </c>
      <c r="I527">
        <f t="shared" si="8"/>
        <v>0</v>
      </c>
    </row>
    <row r="528" spans="3:9" x14ac:dyDescent="0.2">
      <c r="C528">
        <f>IF('Source Data'!F528="successful",'Source Data'!L528,0)</f>
        <v>23</v>
      </c>
      <c r="F528">
        <f>IF('Source Data'!F528="canceled",'Source Data'!L528,0)</f>
        <v>0</v>
      </c>
      <c r="G528">
        <f>IF('Source Data'!F528="failed",'Source Data'!L528,0)</f>
        <v>0</v>
      </c>
      <c r="I528">
        <f t="shared" si="8"/>
        <v>0</v>
      </c>
    </row>
    <row r="529" spans="3:9" x14ac:dyDescent="0.2">
      <c r="C529">
        <f>IF('Source Data'!F529="successful",'Source Data'!L529,0)</f>
        <v>158</v>
      </c>
      <c r="F529">
        <f>IF('Source Data'!F529="canceled",'Source Data'!L529,0)</f>
        <v>0</v>
      </c>
      <c r="G529">
        <f>IF('Source Data'!F529="failed",'Source Data'!L529,0)</f>
        <v>0</v>
      </c>
      <c r="I529">
        <f t="shared" si="8"/>
        <v>0</v>
      </c>
    </row>
    <row r="530" spans="3:9" x14ac:dyDescent="0.2">
      <c r="C530">
        <f>IF('Source Data'!F530="successful",'Source Data'!L530,0)</f>
        <v>30</v>
      </c>
      <c r="F530">
        <f>IF('Source Data'!F530="canceled",'Source Data'!L530,0)</f>
        <v>0</v>
      </c>
      <c r="G530">
        <f>IF('Source Data'!F530="failed",'Source Data'!L530,0)</f>
        <v>0</v>
      </c>
      <c r="I530">
        <f t="shared" si="8"/>
        <v>0</v>
      </c>
    </row>
    <row r="531" spans="3:9" x14ac:dyDescent="0.2">
      <c r="C531">
        <f>IF('Source Data'!F531="successful",'Source Data'!L531,0)</f>
        <v>18</v>
      </c>
      <c r="F531">
        <f>IF('Source Data'!F531="canceled",'Source Data'!L531,0)</f>
        <v>0</v>
      </c>
      <c r="G531">
        <f>IF('Source Data'!F531="failed",'Source Data'!L531,0)</f>
        <v>0</v>
      </c>
      <c r="I531">
        <f t="shared" si="8"/>
        <v>0</v>
      </c>
    </row>
    <row r="532" spans="3:9" x14ac:dyDescent="0.2">
      <c r="C532">
        <f>IF('Source Data'!F532="successful",'Source Data'!L532,0)</f>
        <v>29</v>
      </c>
      <c r="F532">
        <f>IF('Source Data'!F532="canceled",'Source Data'!L532,0)</f>
        <v>0</v>
      </c>
      <c r="G532">
        <f>IF('Source Data'!F532="failed",'Source Data'!L532,0)</f>
        <v>0</v>
      </c>
      <c r="I532">
        <f t="shared" si="8"/>
        <v>0</v>
      </c>
    </row>
    <row r="533" spans="3:9" x14ac:dyDescent="0.2">
      <c r="C533">
        <f>IF('Source Data'!F533="successful",'Source Data'!L533,0)</f>
        <v>31</v>
      </c>
      <c r="F533">
        <f>IF('Source Data'!F533="canceled",'Source Data'!L533,0)</f>
        <v>0</v>
      </c>
      <c r="G533">
        <f>IF('Source Data'!F533="failed",'Source Data'!L533,0)</f>
        <v>0</v>
      </c>
      <c r="I533">
        <f t="shared" si="8"/>
        <v>0</v>
      </c>
    </row>
    <row r="534" spans="3:9" x14ac:dyDescent="0.2">
      <c r="C534">
        <f>IF('Source Data'!F534="successful",'Source Data'!L534,0)</f>
        <v>173</v>
      </c>
      <c r="F534">
        <f>IF('Source Data'!F534="canceled",'Source Data'!L534,0)</f>
        <v>0</v>
      </c>
      <c r="G534">
        <f>IF('Source Data'!F534="failed",'Source Data'!L534,0)</f>
        <v>0</v>
      </c>
      <c r="I534">
        <f t="shared" si="8"/>
        <v>0</v>
      </c>
    </row>
    <row r="535" spans="3:9" x14ac:dyDescent="0.2">
      <c r="C535">
        <f>IF('Source Data'!F535="successful",'Source Data'!L535,0)</f>
        <v>17</v>
      </c>
      <c r="F535">
        <f>IF('Source Data'!F535="canceled",'Source Data'!L535,0)</f>
        <v>0</v>
      </c>
      <c r="G535">
        <f>IF('Source Data'!F535="failed",'Source Data'!L535,0)</f>
        <v>0</v>
      </c>
      <c r="I535">
        <f t="shared" si="8"/>
        <v>0</v>
      </c>
    </row>
    <row r="536" spans="3:9" x14ac:dyDescent="0.2">
      <c r="C536">
        <f>IF('Source Data'!F536="successful",'Source Data'!L536,0)</f>
        <v>48</v>
      </c>
      <c r="F536">
        <f>IF('Source Data'!F536="canceled",'Source Data'!L536,0)</f>
        <v>0</v>
      </c>
      <c r="G536">
        <f>IF('Source Data'!F536="failed",'Source Data'!L536,0)</f>
        <v>0</v>
      </c>
      <c r="I536">
        <f t="shared" si="8"/>
        <v>0</v>
      </c>
    </row>
    <row r="537" spans="3:9" x14ac:dyDescent="0.2">
      <c r="C537">
        <f>IF('Source Data'!F537="successful",'Source Data'!L537,0)</f>
        <v>59</v>
      </c>
      <c r="F537">
        <f>IF('Source Data'!F537="canceled",'Source Data'!L537,0)</f>
        <v>0</v>
      </c>
      <c r="G537">
        <f>IF('Source Data'!F537="failed",'Source Data'!L537,0)</f>
        <v>0</v>
      </c>
      <c r="I537">
        <f t="shared" si="8"/>
        <v>0</v>
      </c>
    </row>
    <row r="538" spans="3:9" x14ac:dyDescent="0.2">
      <c r="C538">
        <f>IF('Source Data'!F538="successful",'Source Data'!L538,0)</f>
        <v>39</v>
      </c>
      <c r="F538">
        <f>IF('Source Data'!F538="canceled",'Source Data'!L538,0)</f>
        <v>0</v>
      </c>
      <c r="G538">
        <f>IF('Source Data'!F538="failed",'Source Data'!L538,0)</f>
        <v>0</v>
      </c>
      <c r="I538">
        <f t="shared" si="8"/>
        <v>0</v>
      </c>
    </row>
    <row r="539" spans="3:9" x14ac:dyDescent="0.2">
      <c r="C539">
        <f>IF('Source Data'!F539="successful",'Source Data'!L539,0)</f>
        <v>59</v>
      </c>
      <c r="F539">
        <f>IF('Source Data'!F539="canceled",'Source Data'!L539,0)</f>
        <v>0</v>
      </c>
      <c r="G539">
        <f>IF('Source Data'!F539="failed",'Source Data'!L539,0)</f>
        <v>0</v>
      </c>
      <c r="I539">
        <f t="shared" si="8"/>
        <v>0</v>
      </c>
    </row>
    <row r="540" spans="3:9" x14ac:dyDescent="0.2">
      <c r="C540">
        <f>IF('Source Data'!F540="successful",'Source Data'!L540,0)</f>
        <v>60</v>
      </c>
      <c r="F540">
        <f>IF('Source Data'!F540="canceled",'Source Data'!L540,0)</f>
        <v>0</v>
      </c>
      <c r="G540">
        <f>IF('Source Data'!F540="failed",'Source Data'!L540,0)</f>
        <v>0</v>
      </c>
      <c r="I540">
        <f t="shared" si="8"/>
        <v>0</v>
      </c>
    </row>
    <row r="541" spans="3:9" x14ac:dyDescent="0.2">
      <c r="C541">
        <f>IF('Source Data'!F541="successful",'Source Data'!L541,0)</f>
        <v>20</v>
      </c>
      <c r="F541">
        <f>IF('Source Data'!F541="canceled",'Source Data'!L541,0)</f>
        <v>0</v>
      </c>
      <c r="G541">
        <f>IF('Source Data'!F541="failed",'Source Data'!L541,0)</f>
        <v>0</v>
      </c>
      <c r="I541">
        <f t="shared" si="8"/>
        <v>0</v>
      </c>
    </row>
    <row r="542" spans="3:9" x14ac:dyDescent="0.2">
      <c r="C542">
        <f>IF('Source Data'!F542="successful",'Source Data'!L542,0)</f>
        <v>0</v>
      </c>
      <c r="F542">
        <f>IF('Source Data'!F542="canceled",'Source Data'!L542,0)</f>
        <v>0</v>
      </c>
      <c r="G542">
        <f>IF('Source Data'!F542="failed",'Source Data'!L542,0)</f>
        <v>1</v>
      </c>
      <c r="I542">
        <f t="shared" si="8"/>
        <v>1</v>
      </c>
    </row>
    <row r="543" spans="3:9" x14ac:dyDescent="0.2">
      <c r="C543">
        <f>IF('Source Data'!F543="successful",'Source Data'!L543,0)</f>
        <v>0</v>
      </c>
      <c r="F543">
        <f>IF('Source Data'!F543="canceled",'Source Data'!L543,0)</f>
        <v>0</v>
      </c>
      <c r="G543">
        <f>IF('Source Data'!F543="failed",'Source Data'!L543,0)</f>
        <v>1</v>
      </c>
      <c r="I543">
        <f t="shared" si="8"/>
        <v>1</v>
      </c>
    </row>
    <row r="544" spans="3:9" x14ac:dyDescent="0.2">
      <c r="C544">
        <f>IF('Source Data'!F544="successful",'Source Data'!L544,0)</f>
        <v>0</v>
      </c>
      <c r="F544">
        <f>IF('Source Data'!F544="canceled",'Source Data'!L544,0)</f>
        <v>0</v>
      </c>
      <c r="G544">
        <f>IF('Source Data'!F544="failed",'Source Data'!L544,0)</f>
        <v>1</v>
      </c>
      <c r="I544">
        <f t="shared" si="8"/>
        <v>1</v>
      </c>
    </row>
    <row r="545" spans="3:9" x14ac:dyDescent="0.2">
      <c r="C545">
        <f>IF('Source Data'!F545="successful",'Source Data'!L545,0)</f>
        <v>0</v>
      </c>
      <c r="F545">
        <f>IF('Source Data'!F545="canceled",'Source Data'!L545,0)</f>
        <v>0</v>
      </c>
      <c r="G545">
        <f>IF('Source Data'!F545="failed",'Source Data'!L545,0)</f>
        <v>2</v>
      </c>
      <c r="I545">
        <f t="shared" si="8"/>
        <v>2</v>
      </c>
    </row>
    <row r="546" spans="3:9" x14ac:dyDescent="0.2">
      <c r="C546">
        <f>IF('Source Data'!F546="successful",'Source Data'!L546,0)</f>
        <v>0</v>
      </c>
      <c r="F546">
        <f>IF('Source Data'!F546="canceled",'Source Data'!L546,0)</f>
        <v>0</v>
      </c>
      <c r="G546">
        <f>IF('Source Data'!F546="failed",'Source Data'!L546,0)</f>
        <v>2</v>
      </c>
      <c r="I546">
        <f t="shared" si="8"/>
        <v>2</v>
      </c>
    </row>
    <row r="547" spans="3:9" x14ac:dyDescent="0.2">
      <c r="C547">
        <f>IF('Source Data'!F547="successful",'Source Data'!L547,0)</f>
        <v>0</v>
      </c>
      <c r="F547">
        <f>IF('Source Data'!F547="canceled",'Source Data'!L547,0)</f>
        <v>0</v>
      </c>
      <c r="G547">
        <f>IF('Source Data'!F547="failed",'Source Data'!L547,0)</f>
        <v>34</v>
      </c>
      <c r="I547">
        <f t="shared" si="8"/>
        <v>34</v>
      </c>
    </row>
    <row r="548" spans="3:9" x14ac:dyDescent="0.2">
      <c r="C548">
        <f>IF('Source Data'!F548="successful",'Source Data'!L548,0)</f>
        <v>0</v>
      </c>
      <c r="F548">
        <f>IF('Source Data'!F548="canceled",'Source Data'!L548,0)</f>
        <v>0</v>
      </c>
      <c r="G548">
        <f>IF('Source Data'!F548="failed",'Source Data'!L548,0)</f>
        <v>2</v>
      </c>
      <c r="I548">
        <f t="shared" si="8"/>
        <v>2</v>
      </c>
    </row>
    <row r="549" spans="3:9" x14ac:dyDescent="0.2">
      <c r="C549">
        <f>IF('Source Data'!F549="successful",'Source Data'!L549,0)</f>
        <v>0</v>
      </c>
      <c r="F549">
        <f>IF('Source Data'!F549="canceled",'Source Data'!L549,0)</f>
        <v>0</v>
      </c>
      <c r="G549">
        <f>IF('Source Data'!F549="failed",'Source Data'!L549,0)</f>
        <v>0</v>
      </c>
      <c r="I549">
        <f t="shared" si="8"/>
        <v>0</v>
      </c>
    </row>
    <row r="550" spans="3:9" x14ac:dyDescent="0.2">
      <c r="C550">
        <f>IF('Source Data'!F550="successful",'Source Data'!L550,0)</f>
        <v>0</v>
      </c>
      <c r="F550">
        <f>IF('Source Data'!F550="canceled",'Source Data'!L550,0)</f>
        <v>0</v>
      </c>
      <c r="G550">
        <f>IF('Source Data'!F550="failed",'Source Data'!L550,0)</f>
        <v>1</v>
      </c>
      <c r="I550">
        <f t="shared" si="8"/>
        <v>1</v>
      </c>
    </row>
    <row r="551" spans="3:9" x14ac:dyDescent="0.2">
      <c r="C551">
        <f>IF('Source Data'!F551="successful",'Source Data'!L551,0)</f>
        <v>0</v>
      </c>
      <c r="F551">
        <f>IF('Source Data'!F551="canceled",'Source Data'!L551,0)</f>
        <v>0</v>
      </c>
      <c r="G551">
        <f>IF('Source Data'!F551="failed",'Source Data'!L551,0)</f>
        <v>8</v>
      </c>
      <c r="I551">
        <f t="shared" si="8"/>
        <v>8</v>
      </c>
    </row>
    <row r="552" spans="3:9" x14ac:dyDescent="0.2">
      <c r="C552">
        <f>IF('Source Data'!F552="successful",'Source Data'!L552,0)</f>
        <v>0</v>
      </c>
      <c r="F552">
        <f>IF('Source Data'!F552="canceled",'Source Data'!L552,0)</f>
        <v>0</v>
      </c>
      <c r="G552">
        <f>IF('Source Data'!F552="failed",'Source Data'!L552,0)</f>
        <v>4</v>
      </c>
      <c r="I552">
        <f t="shared" si="8"/>
        <v>4</v>
      </c>
    </row>
    <row r="553" spans="3:9" x14ac:dyDescent="0.2">
      <c r="C553">
        <f>IF('Source Data'!F553="successful",'Source Data'!L553,0)</f>
        <v>0</v>
      </c>
      <c r="F553">
        <f>IF('Source Data'!F553="canceled",'Source Data'!L553,0)</f>
        <v>0</v>
      </c>
      <c r="G553">
        <f>IF('Source Data'!F553="failed",'Source Data'!L553,0)</f>
        <v>28</v>
      </c>
      <c r="I553">
        <f t="shared" si="8"/>
        <v>28</v>
      </c>
    </row>
    <row r="554" spans="3:9" x14ac:dyDescent="0.2">
      <c r="C554">
        <f>IF('Source Data'!F554="successful",'Source Data'!L554,0)</f>
        <v>0</v>
      </c>
      <c r="F554">
        <f>IF('Source Data'!F554="canceled",'Source Data'!L554,0)</f>
        <v>0</v>
      </c>
      <c r="G554">
        <f>IF('Source Data'!F554="failed",'Source Data'!L554,0)</f>
        <v>0</v>
      </c>
      <c r="I554">
        <f t="shared" si="8"/>
        <v>0</v>
      </c>
    </row>
    <row r="555" spans="3:9" x14ac:dyDescent="0.2">
      <c r="C555">
        <f>IF('Source Data'!F555="successful",'Source Data'!L555,0)</f>
        <v>0</v>
      </c>
      <c r="F555">
        <f>IF('Source Data'!F555="canceled",'Source Data'!L555,0)</f>
        <v>0</v>
      </c>
      <c r="G555">
        <f>IF('Source Data'!F555="failed",'Source Data'!L555,0)</f>
        <v>6</v>
      </c>
      <c r="I555">
        <f t="shared" si="8"/>
        <v>6</v>
      </c>
    </row>
    <row r="556" spans="3:9" x14ac:dyDescent="0.2">
      <c r="C556">
        <f>IF('Source Data'!F556="successful",'Source Data'!L556,0)</f>
        <v>0</v>
      </c>
      <c r="F556">
        <f>IF('Source Data'!F556="canceled",'Source Data'!L556,0)</f>
        <v>0</v>
      </c>
      <c r="G556">
        <f>IF('Source Data'!F556="failed",'Source Data'!L556,0)</f>
        <v>22</v>
      </c>
      <c r="I556">
        <f t="shared" si="8"/>
        <v>22</v>
      </c>
    </row>
    <row r="557" spans="3:9" x14ac:dyDescent="0.2">
      <c r="C557">
        <f>IF('Source Data'!F557="successful",'Source Data'!L557,0)</f>
        <v>0</v>
      </c>
      <c r="F557">
        <f>IF('Source Data'!F557="canceled",'Source Data'!L557,0)</f>
        <v>0</v>
      </c>
      <c r="G557">
        <f>IF('Source Data'!F557="failed",'Source Data'!L557,0)</f>
        <v>0</v>
      </c>
      <c r="I557">
        <f t="shared" si="8"/>
        <v>0</v>
      </c>
    </row>
    <row r="558" spans="3:9" x14ac:dyDescent="0.2">
      <c r="C558">
        <f>IF('Source Data'!F558="successful",'Source Data'!L558,0)</f>
        <v>0</v>
      </c>
      <c r="F558">
        <f>IF('Source Data'!F558="canceled",'Source Data'!L558,0)</f>
        <v>0</v>
      </c>
      <c r="G558">
        <f>IF('Source Data'!F558="failed",'Source Data'!L558,0)</f>
        <v>1</v>
      </c>
      <c r="I558">
        <f t="shared" si="8"/>
        <v>1</v>
      </c>
    </row>
    <row r="559" spans="3:9" x14ac:dyDescent="0.2">
      <c r="C559">
        <f>IF('Source Data'!F559="successful",'Source Data'!L559,0)</f>
        <v>0</v>
      </c>
      <c r="F559">
        <f>IF('Source Data'!F559="canceled",'Source Data'!L559,0)</f>
        <v>0</v>
      </c>
      <c r="G559">
        <f>IF('Source Data'!F559="failed",'Source Data'!L559,0)</f>
        <v>20</v>
      </c>
      <c r="I559">
        <f t="shared" si="8"/>
        <v>20</v>
      </c>
    </row>
    <row r="560" spans="3:9" x14ac:dyDescent="0.2">
      <c r="C560">
        <f>IF('Source Data'!F560="successful",'Source Data'!L560,0)</f>
        <v>0</v>
      </c>
      <c r="F560">
        <f>IF('Source Data'!F560="canceled",'Source Data'!L560,0)</f>
        <v>0</v>
      </c>
      <c r="G560">
        <f>IF('Source Data'!F560="failed",'Source Data'!L560,0)</f>
        <v>0</v>
      </c>
      <c r="I560">
        <f t="shared" si="8"/>
        <v>0</v>
      </c>
    </row>
    <row r="561" spans="3:9" x14ac:dyDescent="0.2">
      <c r="C561">
        <f>IF('Source Data'!F561="successful",'Source Data'!L561,0)</f>
        <v>0</v>
      </c>
      <c r="F561">
        <f>IF('Source Data'!F561="canceled",'Source Data'!L561,0)</f>
        <v>0</v>
      </c>
      <c r="G561">
        <f>IF('Source Data'!F561="failed",'Source Data'!L561,0)</f>
        <v>1</v>
      </c>
      <c r="I561">
        <f t="shared" si="8"/>
        <v>1</v>
      </c>
    </row>
    <row r="562" spans="3:9" x14ac:dyDescent="0.2">
      <c r="C562">
        <f>IF('Source Data'!F562="successful",'Source Data'!L562,0)</f>
        <v>0</v>
      </c>
      <c r="F562">
        <f>IF('Source Data'!F562="canceled",'Source Data'!L562,0)</f>
        <v>0</v>
      </c>
      <c r="G562">
        <f>IF('Source Data'!F562="failed",'Source Data'!L562,0)</f>
        <v>3</v>
      </c>
      <c r="I562">
        <f t="shared" si="8"/>
        <v>3</v>
      </c>
    </row>
    <row r="563" spans="3:9" x14ac:dyDescent="0.2">
      <c r="C563">
        <f>IF('Source Data'!F563="successful",'Source Data'!L563,0)</f>
        <v>0</v>
      </c>
      <c r="F563">
        <f>IF('Source Data'!F563="canceled",'Source Data'!L563,0)</f>
        <v>0</v>
      </c>
      <c r="G563">
        <f>IF('Source Data'!F563="failed",'Source Data'!L563,0)</f>
        <v>2</v>
      </c>
      <c r="I563">
        <f t="shared" si="8"/>
        <v>2</v>
      </c>
    </row>
    <row r="564" spans="3:9" x14ac:dyDescent="0.2">
      <c r="C564">
        <f>IF('Source Data'!F564="successful",'Source Data'!L564,0)</f>
        <v>0</v>
      </c>
      <c r="F564">
        <f>IF('Source Data'!F564="canceled",'Source Data'!L564,0)</f>
        <v>0</v>
      </c>
      <c r="G564">
        <f>IF('Source Data'!F564="failed",'Source Data'!L564,0)</f>
        <v>0</v>
      </c>
      <c r="I564">
        <f t="shared" si="8"/>
        <v>0</v>
      </c>
    </row>
    <row r="565" spans="3:9" x14ac:dyDescent="0.2">
      <c r="C565">
        <f>IF('Source Data'!F565="successful",'Source Data'!L565,0)</f>
        <v>0</v>
      </c>
      <c r="F565">
        <f>IF('Source Data'!F565="canceled",'Source Data'!L565,0)</f>
        <v>0</v>
      </c>
      <c r="G565">
        <f>IF('Source Data'!F565="failed",'Source Data'!L565,0)</f>
        <v>2</v>
      </c>
      <c r="I565">
        <f t="shared" si="8"/>
        <v>2</v>
      </c>
    </row>
    <row r="566" spans="3:9" x14ac:dyDescent="0.2">
      <c r="C566">
        <f>IF('Source Data'!F566="successful",'Source Data'!L566,0)</f>
        <v>0</v>
      </c>
      <c r="F566">
        <f>IF('Source Data'!F566="canceled",'Source Data'!L566,0)</f>
        <v>0</v>
      </c>
      <c r="G566">
        <f>IF('Source Data'!F566="failed",'Source Data'!L566,0)</f>
        <v>1</v>
      </c>
      <c r="I566">
        <f t="shared" si="8"/>
        <v>1</v>
      </c>
    </row>
    <row r="567" spans="3:9" x14ac:dyDescent="0.2">
      <c r="C567">
        <f>IF('Source Data'!F567="successful",'Source Data'!L567,0)</f>
        <v>0</v>
      </c>
      <c r="F567">
        <f>IF('Source Data'!F567="canceled",'Source Data'!L567,0)</f>
        <v>0</v>
      </c>
      <c r="G567">
        <f>IF('Source Data'!F567="failed",'Source Data'!L567,0)</f>
        <v>0</v>
      </c>
      <c r="I567">
        <f t="shared" si="8"/>
        <v>0</v>
      </c>
    </row>
    <row r="568" spans="3:9" x14ac:dyDescent="0.2">
      <c r="C568">
        <f>IF('Source Data'!F568="successful",'Source Data'!L568,0)</f>
        <v>0</v>
      </c>
      <c r="F568">
        <f>IF('Source Data'!F568="canceled",'Source Data'!L568,0)</f>
        <v>0</v>
      </c>
      <c r="G568">
        <f>IF('Source Data'!F568="failed",'Source Data'!L568,0)</f>
        <v>1</v>
      </c>
      <c r="I568">
        <f t="shared" si="8"/>
        <v>1</v>
      </c>
    </row>
    <row r="569" spans="3:9" x14ac:dyDescent="0.2">
      <c r="C569">
        <f>IF('Source Data'!F569="successful",'Source Data'!L569,0)</f>
        <v>0</v>
      </c>
      <c r="F569">
        <f>IF('Source Data'!F569="canceled",'Source Data'!L569,0)</f>
        <v>0</v>
      </c>
      <c r="G569">
        <f>IF('Source Data'!F569="failed",'Source Data'!L569,0)</f>
        <v>0</v>
      </c>
      <c r="I569">
        <f t="shared" si="8"/>
        <v>0</v>
      </c>
    </row>
    <row r="570" spans="3:9" x14ac:dyDescent="0.2">
      <c r="C570">
        <f>IF('Source Data'!F570="successful",'Source Data'!L570,0)</f>
        <v>0</v>
      </c>
      <c r="F570">
        <f>IF('Source Data'!F570="canceled",'Source Data'!L570,0)</f>
        <v>0</v>
      </c>
      <c r="G570">
        <f>IF('Source Data'!F570="failed",'Source Data'!L570,0)</f>
        <v>5</v>
      </c>
      <c r="I570">
        <f t="shared" si="8"/>
        <v>5</v>
      </c>
    </row>
    <row r="571" spans="3:9" x14ac:dyDescent="0.2">
      <c r="C571">
        <f>IF('Source Data'!F571="successful",'Source Data'!L571,0)</f>
        <v>0</v>
      </c>
      <c r="F571">
        <f>IF('Source Data'!F571="canceled",'Source Data'!L571,0)</f>
        <v>0</v>
      </c>
      <c r="G571">
        <f>IF('Source Data'!F571="failed",'Source Data'!L571,0)</f>
        <v>1</v>
      </c>
      <c r="I571">
        <f t="shared" si="8"/>
        <v>1</v>
      </c>
    </row>
    <row r="572" spans="3:9" x14ac:dyDescent="0.2">
      <c r="C572">
        <f>IF('Source Data'!F572="successful",'Source Data'!L572,0)</f>
        <v>0</v>
      </c>
      <c r="F572">
        <f>IF('Source Data'!F572="canceled",'Source Data'!L572,0)</f>
        <v>0</v>
      </c>
      <c r="G572">
        <f>IF('Source Data'!F572="failed",'Source Data'!L572,0)</f>
        <v>1</v>
      </c>
      <c r="I572">
        <f t="shared" si="8"/>
        <v>1</v>
      </c>
    </row>
    <row r="573" spans="3:9" x14ac:dyDescent="0.2">
      <c r="C573">
        <f>IF('Source Data'!F573="successful",'Source Data'!L573,0)</f>
        <v>0</v>
      </c>
      <c r="F573">
        <f>IF('Source Data'!F573="canceled",'Source Data'!L573,0)</f>
        <v>0</v>
      </c>
      <c r="G573">
        <f>IF('Source Data'!F573="failed",'Source Data'!L573,0)</f>
        <v>2</v>
      </c>
      <c r="I573">
        <f t="shared" si="8"/>
        <v>2</v>
      </c>
    </row>
    <row r="574" spans="3:9" x14ac:dyDescent="0.2">
      <c r="C574">
        <f>IF('Source Data'!F574="successful",'Source Data'!L574,0)</f>
        <v>0</v>
      </c>
      <c r="F574">
        <f>IF('Source Data'!F574="canceled",'Source Data'!L574,0)</f>
        <v>0</v>
      </c>
      <c r="G574">
        <f>IF('Source Data'!F574="failed",'Source Data'!L574,0)</f>
        <v>0</v>
      </c>
      <c r="I574">
        <f t="shared" si="8"/>
        <v>0</v>
      </c>
    </row>
    <row r="575" spans="3:9" x14ac:dyDescent="0.2">
      <c r="C575">
        <f>IF('Source Data'!F575="successful",'Source Data'!L575,0)</f>
        <v>0</v>
      </c>
      <c r="F575">
        <f>IF('Source Data'!F575="canceled",'Source Data'!L575,0)</f>
        <v>0</v>
      </c>
      <c r="G575">
        <f>IF('Source Data'!F575="failed",'Source Data'!L575,0)</f>
        <v>9</v>
      </c>
      <c r="I575">
        <f t="shared" si="8"/>
        <v>9</v>
      </c>
    </row>
    <row r="576" spans="3:9" x14ac:dyDescent="0.2">
      <c r="C576">
        <f>IF('Source Data'!F576="successful",'Source Data'!L576,0)</f>
        <v>0</v>
      </c>
      <c r="F576">
        <f>IF('Source Data'!F576="canceled",'Source Data'!L576,0)</f>
        <v>0</v>
      </c>
      <c r="G576">
        <f>IF('Source Data'!F576="failed",'Source Data'!L576,0)</f>
        <v>4</v>
      </c>
      <c r="I576">
        <f t="shared" si="8"/>
        <v>4</v>
      </c>
    </row>
    <row r="577" spans="3:9" x14ac:dyDescent="0.2">
      <c r="C577">
        <f>IF('Source Data'!F577="successful",'Source Data'!L577,0)</f>
        <v>0</v>
      </c>
      <c r="F577">
        <f>IF('Source Data'!F577="canceled",'Source Data'!L577,0)</f>
        <v>0</v>
      </c>
      <c r="G577">
        <f>IF('Source Data'!F577="failed",'Source Data'!L577,0)</f>
        <v>4</v>
      </c>
      <c r="I577">
        <f t="shared" si="8"/>
        <v>4</v>
      </c>
    </row>
    <row r="578" spans="3:9" x14ac:dyDescent="0.2">
      <c r="C578">
        <f>IF('Source Data'!F578="successful",'Source Data'!L578,0)</f>
        <v>0</v>
      </c>
      <c r="F578">
        <f>IF('Source Data'!F578="canceled",'Source Data'!L578,0)</f>
        <v>0</v>
      </c>
      <c r="G578">
        <f>IF('Source Data'!F578="failed",'Source Data'!L578,0)</f>
        <v>1</v>
      </c>
      <c r="I578">
        <f t="shared" si="8"/>
        <v>1</v>
      </c>
    </row>
    <row r="579" spans="3:9" x14ac:dyDescent="0.2">
      <c r="C579">
        <f>IF('Source Data'!F579="successful",'Source Data'!L579,0)</f>
        <v>0</v>
      </c>
      <c r="F579">
        <f>IF('Source Data'!F579="canceled",'Source Data'!L579,0)</f>
        <v>0</v>
      </c>
      <c r="G579">
        <f>IF('Source Data'!F579="failed",'Source Data'!L579,0)</f>
        <v>1</v>
      </c>
      <c r="I579">
        <f t="shared" ref="I579:I642" si="9">F579+G579</f>
        <v>1</v>
      </c>
    </row>
    <row r="580" spans="3:9" x14ac:dyDescent="0.2">
      <c r="C580">
        <f>IF('Source Data'!F580="successful",'Source Data'!L580,0)</f>
        <v>0</v>
      </c>
      <c r="F580">
        <f>IF('Source Data'!F580="canceled",'Source Data'!L580,0)</f>
        <v>0</v>
      </c>
      <c r="G580">
        <f>IF('Source Data'!F580="failed",'Source Data'!L580,0)</f>
        <v>7</v>
      </c>
      <c r="I580">
        <f t="shared" si="9"/>
        <v>7</v>
      </c>
    </row>
    <row r="581" spans="3:9" x14ac:dyDescent="0.2">
      <c r="C581">
        <f>IF('Source Data'!F581="successful",'Source Data'!L581,0)</f>
        <v>0</v>
      </c>
      <c r="F581">
        <f>IF('Source Data'!F581="canceled",'Source Data'!L581,0)</f>
        <v>0</v>
      </c>
      <c r="G581">
        <f>IF('Source Data'!F581="failed",'Source Data'!L581,0)</f>
        <v>5</v>
      </c>
      <c r="I581">
        <f t="shared" si="9"/>
        <v>5</v>
      </c>
    </row>
    <row r="582" spans="3:9" x14ac:dyDescent="0.2">
      <c r="C582">
        <f>IF('Source Data'!F582="successful",'Source Data'!L582,0)</f>
        <v>0</v>
      </c>
      <c r="F582">
        <f>IF('Source Data'!F582="canceled",'Source Data'!L582,0)</f>
        <v>0</v>
      </c>
      <c r="G582">
        <f>IF('Source Data'!F582="failed",'Source Data'!L582,0)</f>
        <v>1</v>
      </c>
      <c r="I582">
        <f t="shared" si="9"/>
        <v>1</v>
      </c>
    </row>
    <row r="583" spans="3:9" x14ac:dyDescent="0.2">
      <c r="C583">
        <f>IF('Source Data'!F583="successful",'Source Data'!L583,0)</f>
        <v>0</v>
      </c>
      <c r="F583">
        <f>IF('Source Data'!F583="canceled",'Source Data'!L583,0)</f>
        <v>0</v>
      </c>
      <c r="G583">
        <f>IF('Source Data'!F583="failed",'Source Data'!L583,0)</f>
        <v>0</v>
      </c>
      <c r="I583">
        <f t="shared" si="9"/>
        <v>0</v>
      </c>
    </row>
    <row r="584" spans="3:9" x14ac:dyDescent="0.2">
      <c r="C584">
        <f>IF('Source Data'!F584="successful",'Source Data'!L584,0)</f>
        <v>0</v>
      </c>
      <c r="F584">
        <f>IF('Source Data'!F584="canceled",'Source Data'!L584,0)</f>
        <v>0</v>
      </c>
      <c r="G584">
        <f>IF('Source Data'!F584="failed",'Source Data'!L584,0)</f>
        <v>0</v>
      </c>
      <c r="I584">
        <f t="shared" si="9"/>
        <v>0</v>
      </c>
    </row>
    <row r="585" spans="3:9" x14ac:dyDescent="0.2">
      <c r="C585">
        <f>IF('Source Data'!F585="successful",'Source Data'!L585,0)</f>
        <v>0</v>
      </c>
      <c r="F585">
        <f>IF('Source Data'!F585="canceled",'Source Data'!L585,0)</f>
        <v>0</v>
      </c>
      <c r="G585">
        <f>IF('Source Data'!F585="failed",'Source Data'!L585,0)</f>
        <v>1</v>
      </c>
      <c r="I585">
        <f t="shared" si="9"/>
        <v>1</v>
      </c>
    </row>
    <row r="586" spans="3:9" x14ac:dyDescent="0.2">
      <c r="C586">
        <f>IF('Source Data'!F586="successful",'Source Data'!L586,0)</f>
        <v>0</v>
      </c>
      <c r="F586">
        <f>IF('Source Data'!F586="canceled",'Source Data'!L586,0)</f>
        <v>0</v>
      </c>
      <c r="G586">
        <f>IF('Source Data'!F586="failed",'Source Data'!L586,0)</f>
        <v>2</v>
      </c>
      <c r="I586">
        <f t="shared" si="9"/>
        <v>2</v>
      </c>
    </row>
    <row r="587" spans="3:9" x14ac:dyDescent="0.2">
      <c r="C587">
        <f>IF('Source Data'!F587="successful",'Source Data'!L587,0)</f>
        <v>0</v>
      </c>
      <c r="F587">
        <f>IF('Source Data'!F587="canceled",'Source Data'!L587,0)</f>
        <v>0</v>
      </c>
      <c r="G587">
        <f>IF('Source Data'!F587="failed",'Source Data'!L587,0)</f>
        <v>0</v>
      </c>
      <c r="I587">
        <f t="shared" si="9"/>
        <v>0</v>
      </c>
    </row>
    <row r="588" spans="3:9" x14ac:dyDescent="0.2">
      <c r="C588">
        <f>IF('Source Data'!F588="successful",'Source Data'!L588,0)</f>
        <v>0</v>
      </c>
      <c r="F588">
        <f>IF('Source Data'!F588="canceled",'Source Data'!L588,0)</f>
        <v>0</v>
      </c>
      <c r="G588">
        <f>IF('Source Data'!F588="failed",'Source Data'!L588,0)</f>
        <v>4</v>
      </c>
      <c r="I588">
        <f t="shared" si="9"/>
        <v>4</v>
      </c>
    </row>
    <row r="589" spans="3:9" x14ac:dyDescent="0.2">
      <c r="C589">
        <f>IF('Source Data'!F589="successful",'Source Data'!L589,0)</f>
        <v>0</v>
      </c>
      <c r="F589">
        <f>IF('Source Data'!F589="canceled",'Source Data'!L589,0)</f>
        <v>0</v>
      </c>
      <c r="G589">
        <f>IF('Source Data'!F589="failed",'Source Data'!L589,0)</f>
        <v>7</v>
      </c>
      <c r="I589">
        <f t="shared" si="9"/>
        <v>7</v>
      </c>
    </row>
    <row r="590" spans="3:9" x14ac:dyDescent="0.2">
      <c r="C590">
        <f>IF('Source Data'!F590="successful",'Source Data'!L590,0)</f>
        <v>0</v>
      </c>
      <c r="F590">
        <f>IF('Source Data'!F590="canceled",'Source Data'!L590,0)</f>
        <v>0</v>
      </c>
      <c r="G590">
        <f>IF('Source Data'!F590="failed",'Source Data'!L590,0)</f>
        <v>2</v>
      </c>
      <c r="I590">
        <f t="shared" si="9"/>
        <v>2</v>
      </c>
    </row>
    <row r="591" spans="3:9" x14ac:dyDescent="0.2">
      <c r="C591">
        <f>IF('Source Data'!F591="successful",'Source Data'!L591,0)</f>
        <v>0</v>
      </c>
      <c r="F591">
        <f>IF('Source Data'!F591="canceled",'Source Data'!L591,0)</f>
        <v>0</v>
      </c>
      <c r="G591">
        <f>IF('Source Data'!F591="failed",'Source Data'!L591,0)</f>
        <v>1</v>
      </c>
      <c r="I591">
        <f t="shared" si="9"/>
        <v>1</v>
      </c>
    </row>
    <row r="592" spans="3:9" x14ac:dyDescent="0.2">
      <c r="C592">
        <f>IF('Source Data'!F592="successful",'Source Data'!L592,0)</f>
        <v>0</v>
      </c>
      <c r="F592">
        <f>IF('Source Data'!F592="canceled",'Source Data'!L592,0)</f>
        <v>0</v>
      </c>
      <c r="G592">
        <f>IF('Source Data'!F592="failed",'Source Data'!L592,0)</f>
        <v>9</v>
      </c>
      <c r="I592">
        <f t="shared" si="9"/>
        <v>9</v>
      </c>
    </row>
    <row r="593" spans="3:9" x14ac:dyDescent="0.2">
      <c r="C593">
        <f>IF('Source Data'!F593="successful",'Source Data'!L593,0)</f>
        <v>0</v>
      </c>
      <c r="F593">
        <f>IF('Source Data'!F593="canceled",'Source Data'!L593,0)</f>
        <v>0</v>
      </c>
      <c r="G593">
        <f>IF('Source Data'!F593="failed",'Source Data'!L593,0)</f>
        <v>2</v>
      </c>
      <c r="I593">
        <f t="shared" si="9"/>
        <v>2</v>
      </c>
    </row>
    <row r="594" spans="3:9" x14ac:dyDescent="0.2">
      <c r="C594">
        <f>IF('Source Data'!F594="successful",'Source Data'!L594,0)</f>
        <v>0</v>
      </c>
      <c r="F594">
        <f>IF('Source Data'!F594="canceled",'Source Data'!L594,0)</f>
        <v>0</v>
      </c>
      <c r="G594">
        <f>IF('Source Data'!F594="failed",'Source Data'!L594,0)</f>
        <v>1</v>
      </c>
      <c r="I594">
        <f t="shared" si="9"/>
        <v>1</v>
      </c>
    </row>
    <row r="595" spans="3:9" x14ac:dyDescent="0.2">
      <c r="C595">
        <f>IF('Source Data'!F595="successful",'Source Data'!L595,0)</f>
        <v>0</v>
      </c>
      <c r="F595">
        <f>IF('Source Data'!F595="canceled",'Source Data'!L595,0)</f>
        <v>0</v>
      </c>
      <c r="G595">
        <f>IF('Source Data'!F595="failed",'Source Data'!L595,0)</f>
        <v>7</v>
      </c>
      <c r="I595">
        <f t="shared" si="9"/>
        <v>7</v>
      </c>
    </row>
    <row r="596" spans="3:9" x14ac:dyDescent="0.2">
      <c r="C596">
        <f>IF('Source Data'!F596="successful",'Source Data'!L596,0)</f>
        <v>0</v>
      </c>
      <c r="F596">
        <f>IF('Source Data'!F596="canceled",'Source Data'!L596,0)</f>
        <v>0</v>
      </c>
      <c r="G596">
        <f>IF('Source Data'!F596="failed",'Source Data'!L596,0)</f>
        <v>2</v>
      </c>
      <c r="I596">
        <f t="shared" si="9"/>
        <v>2</v>
      </c>
    </row>
    <row r="597" spans="3:9" x14ac:dyDescent="0.2">
      <c r="C597">
        <f>IF('Source Data'!F597="successful",'Source Data'!L597,0)</f>
        <v>0</v>
      </c>
      <c r="F597">
        <f>IF('Source Data'!F597="canceled",'Source Data'!L597,0)</f>
        <v>0</v>
      </c>
      <c r="G597">
        <f>IF('Source Data'!F597="failed",'Source Data'!L597,0)</f>
        <v>8</v>
      </c>
      <c r="I597">
        <f t="shared" si="9"/>
        <v>8</v>
      </c>
    </row>
    <row r="598" spans="3:9" x14ac:dyDescent="0.2">
      <c r="C598">
        <f>IF('Source Data'!F598="successful",'Source Data'!L598,0)</f>
        <v>0</v>
      </c>
      <c r="F598">
        <f>IF('Source Data'!F598="canceled",'Source Data'!L598,0)</f>
        <v>0</v>
      </c>
      <c r="G598">
        <f>IF('Source Data'!F598="failed",'Source Data'!L598,0)</f>
        <v>2</v>
      </c>
      <c r="I598">
        <f t="shared" si="9"/>
        <v>2</v>
      </c>
    </row>
    <row r="599" spans="3:9" x14ac:dyDescent="0.2">
      <c r="C599">
        <f>IF('Source Data'!F599="successful",'Source Data'!L599,0)</f>
        <v>0</v>
      </c>
      <c r="F599">
        <f>IF('Source Data'!F599="canceled",'Source Data'!L599,0)</f>
        <v>0</v>
      </c>
      <c r="G599">
        <f>IF('Source Data'!F599="failed",'Source Data'!L599,0)</f>
        <v>2</v>
      </c>
      <c r="I599">
        <f t="shared" si="9"/>
        <v>2</v>
      </c>
    </row>
    <row r="600" spans="3:9" x14ac:dyDescent="0.2">
      <c r="C600">
        <f>IF('Source Data'!F600="successful",'Source Data'!L600,0)</f>
        <v>0</v>
      </c>
      <c r="F600">
        <f>IF('Source Data'!F600="canceled",'Source Data'!L600,0)</f>
        <v>0</v>
      </c>
      <c r="G600">
        <f>IF('Source Data'!F600="failed",'Source Data'!L600,0)</f>
        <v>7</v>
      </c>
      <c r="I600">
        <f t="shared" si="9"/>
        <v>7</v>
      </c>
    </row>
    <row r="601" spans="3:9" x14ac:dyDescent="0.2">
      <c r="C601">
        <f>IF('Source Data'!F601="successful",'Source Data'!L601,0)</f>
        <v>0</v>
      </c>
      <c r="F601">
        <f>IF('Source Data'!F601="canceled",'Source Data'!L601,0)</f>
        <v>0</v>
      </c>
      <c r="G601">
        <f>IF('Source Data'!F601="failed",'Source Data'!L601,0)</f>
        <v>2</v>
      </c>
      <c r="I601">
        <f t="shared" si="9"/>
        <v>2</v>
      </c>
    </row>
    <row r="602" spans="3:9" x14ac:dyDescent="0.2">
      <c r="C602">
        <f>IF('Source Data'!F602="successful",'Source Data'!L602,0)</f>
        <v>0</v>
      </c>
      <c r="F602">
        <f>IF('Source Data'!F602="canceled",'Source Data'!L602,0)</f>
        <v>1</v>
      </c>
      <c r="G602">
        <f>IF('Source Data'!F602="failed",'Source Data'!L602,0)</f>
        <v>0</v>
      </c>
      <c r="I602">
        <f t="shared" si="9"/>
        <v>1</v>
      </c>
    </row>
    <row r="603" spans="3:9" x14ac:dyDescent="0.2">
      <c r="C603">
        <f>IF('Source Data'!F603="successful",'Source Data'!L603,0)</f>
        <v>0</v>
      </c>
      <c r="F603">
        <f>IF('Source Data'!F603="canceled",'Source Data'!L603,0)</f>
        <v>6</v>
      </c>
      <c r="G603">
        <f>IF('Source Data'!F603="failed",'Source Data'!L603,0)</f>
        <v>0</v>
      </c>
      <c r="I603">
        <f t="shared" si="9"/>
        <v>6</v>
      </c>
    </row>
    <row r="604" spans="3:9" x14ac:dyDescent="0.2">
      <c r="C604">
        <f>IF('Source Data'!F604="successful",'Source Data'!L604,0)</f>
        <v>0</v>
      </c>
      <c r="F604">
        <f>IF('Source Data'!F604="canceled",'Source Data'!L604,0)</f>
        <v>0</v>
      </c>
      <c r="G604">
        <f>IF('Source Data'!F604="failed",'Source Data'!L604,0)</f>
        <v>0</v>
      </c>
      <c r="I604">
        <f t="shared" si="9"/>
        <v>0</v>
      </c>
    </row>
    <row r="605" spans="3:9" x14ac:dyDescent="0.2">
      <c r="C605">
        <f>IF('Source Data'!F605="successful",'Source Data'!L605,0)</f>
        <v>0</v>
      </c>
      <c r="F605">
        <f>IF('Source Data'!F605="canceled",'Source Data'!L605,0)</f>
        <v>13</v>
      </c>
      <c r="G605">
        <f>IF('Source Data'!F605="failed",'Source Data'!L605,0)</f>
        <v>0</v>
      </c>
      <c r="I605">
        <f t="shared" si="9"/>
        <v>13</v>
      </c>
    </row>
    <row r="606" spans="3:9" x14ac:dyDescent="0.2">
      <c r="C606">
        <f>IF('Source Data'!F606="successful",'Source Data'!L606,0)</f>
        <v>0</v>
      </c>
      <c r="F606">
        <f>IF('Source Data'!F606="canceled",'Source Data'!L606,0)</f>
        <v>0</v>
      </c>
      <c r="G606">
        <f>IF('Source Data'!F606="failed",'Source Data'!L606,0)</f>
        <v>0</v>
      </c>
      <c r="I606">
        <f t="shared" si="9"/>
        <v>0</v>
      </c>
    </row>
    <row r="607" spans="3:9" x14ac:dyDescent="0.2">
      <c r="C607">
        <f>IF('Source Data'!F607="successful",'Source Data'!L607,0)</f>
        <v>0</v>
      </c>
      <c r="F607">
        <f>IF('Source Data'!F607="canceled",'Source Data'!L607,0)</f>
        <v>8</v>
      </c>
      <c r="G607">
        <f>IF('Source Data'!F607="failed",'Source Data'!L607,0)</f>
        <v>0</v>
      </c>
      <c r="I607">
        <f t="shared" si="9"/>
        <v>8</v>
      </c>
    </row>
    <row r="608" spans="3:9" x14ac:dyDescent="0.2">
      <c r="C608">
        <f>IF('Source Data'!F608="successful",'Source Data'!L608,0)</f>
        <v>0</v>
      </c>
      <c r="F608">
        <f>IF('Source Data'!F608="canceled",'Source Data'!L608,0)</f>
        <v>1</v>
      </c>
      <c r="G608">
        <f>IF('Source Data'!F608="failed",'Source Data'!L608,0)</f>
        <v>0</v>
      </c>
      <c r="I608">
        <f t="shared" si="9"/>
        <v>1</v>
      </c>
    </row>
    <row r="609" spans="3:9" x14ac:dyDescent="0.2">
      <c r="C609">
        <f>IF('Source Data'!F609="successful",'Source Data'!L609,0)</f>
        <v>0</v>
      </c>
      <c r="F609">
        <f>IF('Source Data'!F609="canceled",'Source Data'!L609,0)</f>
        <v>0</v>
      </c>
      <c r="G609">
        <f>IF('Source Data'!F609="failed",'Source Data'!L609,0)</f>
        <v>0</v>
      </c>
      <c r="I609">
        <f t="shared" si="9"/>
        <v>0</v>
      </c>
    </row>
    <row r="610" spans="3:9" x14ac:dyDescent="0.2">
      <c r="C610">
        <f>IF('Source Data'!F610="successful",'Source Data'!L610,0)</f>
        <v>0</v>
      </c>
      <c r="F610">
        <f>IF('Source Data'!F610="canceled",'Source Data'!L610,0)</f>
        <v>5</v>
      </c>
      <c r="G610">
        <f>IF('Source Data'!F610="failed",'Source Data'!L610,0)</f>
        <v>0</v>
      </c>
      <c r="I610">
        <f t="shared" si="9"/>
        <v>5</v>
      </c>
    </row>
    <row r="611" spans="3:9" x14ac:dyDescent="0.2">
      <c r="C611">
        <f>IF('Source Data'!F611="successful",'Source Data'!L611,0)</f>
        <v>0</v>
      </c>
      <c r="F611">
        <f>IF('Source Data'!F611="canceled",'Source Data'!L611,0)</f>
        <v>1</v>
      </c>
      <c r="G611">
        <f>IF('Source Data'!F611="failed",'Source Data'!L611,0)</f>
        <v>0</v>
      </c>
      <c r="I611">
        <f t="shared" si="9"/>
        <v>1</v>
      </c>
    </row>
    <row r="612" spans="3:9" x14ac:dyDescent="0.2">
      <c r="C612">
        <f>IF('Source Data'!F612="successful",'Source Data'!L612,0)</f>
        <v>0</v>
      </c>
      <c r="F612">
        <f>IF('Source Data'!F612="canceled",'Source Data'!L612,0)</f>
        <v>0</v>
      </c>
      <c r="G612">
        <f>IF('Source Data'!F612="failed",'Source Data'!L612,0)</f>
        <v>0</v>
      </c>
      <c r="I612">
        <f t="shared" si="9"/>
        <v>0</v>
      </c>
    </row>
    <row r="613" spans="3:9" x14ac:dyDescent="0.2">
      <c r="C613">
        <f>IF('Source Data'!F613="successful",'Source Data'!L613,0)</f>
        <v>0</v>
      </c>
      <c r="F613">
        <f>IF('Source Data'!F613="canceled",'Source Data'!L613,0)</f>
        <v>0</v>
      </c>
      <c r="G613">
        <f>IF('Source Data'!F613="failed",'Source Data'!L613,0)</f>
        <v>0</v>
      </c>
      <c r="I613">
        <f t="shared" si="9"/>
        <v>0</v>
      </c>
    </row>
    <row r="614" spans="3:9" x14ac:dyDescent="0.2">
      <c r="C614">
        <f>IF('Source Data'!F614="successful",'Source Data'!L614,0)</f>
        <v>0</v>
      </c>
      <c r="F614">
        <f>IF('Source Data'!F614="canceled",'Source Data'!L614,0)</f>
        <v>0</v>
      </c>
      <c r="G614">
        <f>IF('Source Data'!F614="failed",'Source Data'!L614,0)</f>
        <v>0</v>
      </c>
      <c r="I614">
        <f t="shared" si="9"/>
        <v>0</v>
      </c>
    </row>
    <row r="615" spans="3:9" x14ac:dyDescent="0.2">
      <c r="C615">
        <f>IF('Source Data'!F615="successful",'Source Data'!L615,0)</f>
        <v>0</v>
      </c>
      <c r="F615">
        <f>IF('Source Data'!F615="canceled",'Source Data'!L615,0)</f>
        <v>121</v>
      </c>
      <c r="G615">
        <f>IF('Source Data'!F615="failed",'Source Data'!L615,0)</f>
        <v>0</v>
      </c>
      <c r="I615">
        <f t="shared" si="9"/>
        <v>121</v>
      </c>
    </row>
    <row r="616" spans="3:9" x14ac:dyDescent="0.2">
      <c r="C616">
        <f>IF('Source Data'!F616="successful",'Source Data'!L616,0)</f>
        <v>0</v>
      </c>
      <c r="F616">
        <f>IF('Source Data'!F616="canceled",'Source Data'!L616,0)</f>
        <v>0</v>
      </c>
      <c r="G616">
        <f>IF('Source Data'!F616="failed",'Source Data'!L616,0)</f>
        <v>0</v>
      </c>
      <c r="I616">
        <f t="shared" si="9"/>
        <v>0</v>
      </c>
    </row>
    <row r="617" spans="3:9" x14ac:dyDescent="0.2">
      <c r="C617">
        <f>IF('Source Data'!F617="successful",'Source Data'!L617,0)</f>
        <v>0</v>
      </c>
      <c r="F617">
        <f>IF('Source Data'!F617="canceled",'Source Data'!L617,0)</f>
        <v>0</v>
      </c>
      <c r="G617">
        <f>IF('Source Data'!F617="failed",'Source Data'!L617,0)</f>
        <v>0</v>
      </c>
      <c r="I617">
        <f t="shared" si="9"/>
        <v>0</v>
      </c>
    </row>
    <row r="618" spans="3:9" x14ac:dyDescent="0.2">
      <c r="C618">
        <f>IF('Source Data'!F618="successful",'Source Data'!L618,0)</f>
        <v>0</v>
      </c>
      <c r="F618">
        <f>IF('Source Data'!F618="canceled",'Source Data'!L618,0)</f>
        <v>0</v>
      </c>
      <c r="G618">
        <f>IF('Source Data'!F618="failed",'Source Data'!L618,0)</f>
        <v>0</v>
      </c>
      <c r="I618">
        <f t="shared" si="9"/>
        <v>0</v>
      </c>
    </row>
    <row r="619" spans="3:9" x14ac:dyDescent="0.2">
      <c r="C619">
        <f>IF('Source Data'!F619="successful",'Source Data'!L619,0)</f>
        <v>0</v>
      </c>
      <c r="F619">
        <f>IF('Source Data'!F619="canceled",'Source Data'!L619,0)</f>
        <v>3</v>
      </c>
      <c r="G619">
        <f>IF('Source Data'!F619="failed",'Source Data'!L619,0)</f>
        <v>0</v>
      </c>
      <c r="I619">
        <f t="shared" si="9"/>
        <v>3</v>
      </c>
    </row>
    <row r="620" spans="3:9" x14ac:dyDescent="0.2">
      <c r="C620">
        <f>IF('Source Data'!F620="successful",'Source Data'!L620,0)</f>
        <v>0</v>
      </c>
      <c r="F620">
        <f>IF('Source Data'!F620="canceled",'Source Data'!L620,0)</f>
        <v>0</v>
      </c>
      <c r="G620">
        <f>IF('Source Data'!F620="failed",'Source Data'!L620,0)</f>
        <v>0</v>
      </c>
      <c r="I620">
        <f t="shared" si="9"/>
        <v>0</v>
      </c>
    </row>
    <row r="621" spans="3:9" x14ac:dyDescent="0.2">
      <c r="C621">
        <f>IF('Source Data'!F621="successful",'Source Data'!L621,0)</f>
        <v>0</v>
      </c>
      <c r="F621">
        <f>IF('Source Data'!F621="canceled",'Source Data'!L621,0)</f>
        <v>1</v>
      </c>
      <c r="G621">
        <f>IF('Source Data'!F621="failed",'Source Data'!L621,0)</f>
        <v>0</v>
      </c>
      <c r="I621">
        <f t="shared" si="9"/>
        <v>1</v>
      </c>
    </row>
    <row r="622" spans="3:9" x14ac:dyDescent="0.2">
      <c r="C622">
        <f>IF('Source Data'!F622="successful",'Source Data'!L622,0)</f>
        <v>0</v>
      </c>
      <c r="F622">
        <f>IF('Source Data'!F622="canceled",'Source Data'!L622,0)</f>
        <v>1</v>
      </c>
      <c r="G622">
        <f>IF('Source Data'!F622="failed",'Source Data'!L622,0)</f>
        <v>0</v>
      </c>
      <c r="I622">
        <f t="shared" si="9"/>
        <v>1</v>
      </c>
    </row>
    <row r="623" spans="3:9" x14ac:dyDescent="0.2">
      <c r="C623">
        <f>IF('Source Data'!F623="successful",'Source Data'!L623,0)</f>
        <v>0</v>
      </c>
      <c r="F623">
        <f>IF('Source Data'!F623="canceled",'Source Data'!L623,0)</f>
        <v>3</v>
      </c>
      <c r="G623">
        <f>IF('Source Data'!F623="failed",'Source Data'!L623,0)</f>
        <v>0</v>
      </c>
      <c r="I623">
        <f t="shared" si="9"/>
        <v>3</v>
      </c>
    </row>
    <row r="624" spans="3:9" x14ac:dyDescent="0.2">
      <c r="C624">
        <f>IF('Source Data'!F624="successful",'Source Data'!L624,0)</f>
        <v>0</v>
      </c>
      <c r="F624">
        <f>IF('Source Data'!F624="canceled",'Source Data'!L624,0)</f>
        <v>9</v>
      </c>
      <c r="G624">
        <f>IF('Source Data'!F624="failed",'Source Data'!L624,0)</f>
        <v>0</v>
      </c>
      <c r="I624">
        <f t="shared" si="9"/>
        <v>9</v>
      </c>
    </row>
    <row r="625" spans="3:9" x14ac:dyDescent="0.2">
      <c r="C625">
        <f>IF('Source Data'!F625="successful",'Source Data'!L625,0)</f>
        <v>0</v>
      </c>
      <c r="F625">
        <f>IF('Source Data'!F625="canceled",'Source Data'!L625,0)</f>
        <v>0</v>
      </c>
      <c r="G625">
        <f>IF('Source Data'!F625="failed",'Source Data'!L625,0)</f>
        <v>0</v>
      </c>
      <c r="I625">
        <f t="shared" si="9"/>
        <v>0</v>
      </c>
    </row>
    <row r="626" spans="3:9" x14ac:dyDescent="0.2">
      <c r="C626">
        <f>IF('Source Data'!F626="successful",'Source Data'!L626,0)</f>
        <v>0</v>
      </c>
      <c r="F626">
        <f>IF('Source Data'!F626="canceled",'Source Data'!L626,0)</f>
        <v>0</v>
      </c>
      <c r="G626">
        <f>IF('Source Data'!F626="failed",'Source Data'!L626,0)</f>
        <v>0</v>
      </c>
      <c r="I626">
        <f t="shared" si="9"/>
        <v>0</v>
      </c>
    </row>
    <row r="627" spans="3:9" x14ac:dyDescent="0.2">
      <c r="C627">
        <f>IF('Source Data'!F627="successful",'Source Data'!L627,0)</f>
        <v>0</v>
      </c>
      <c r="F627">
        <f>IF('Source Data'!F627="canceled",'Source Data'!L627,0)</f>
        <v>0</v>
      </c>
      <c r="G627">
        <f>IF('Source Data'!F627="failed",'Source Data'!L627,0)</f>
        <v>0</v>
      </c>
      <c r="I627">
        <f t="shared" si="9"/>
        <v>0</v>
      </c>
    </row>
    <row r="628" spans="3:9" x14ac:dyDescent="0.2">
      <c r="C628">
        <f>IF('Source Data'!F628="successful",'Source Data'!L628,0)</f>
        <v>0</v>
      </c>
      <c r="F628">
        <f>IF('Source Data'!F628="canceled",'Source Data'!L628,0)</f>
        <v>39</v>
      </c>
      <c r="G628">
        <f>IF('Source Data'!F628="failed",'Source Data'!L628,0)</f>
        <v>0</v>
      </c>
      <c r="I628">
        <f t="shared" si="9"/>
        <v>39</v>
      </c>
    </row>
    <row r="629" spans="3:9" x14ac:dyDescent="0.2">
      <c r="C629">
        <f>IF('Source Data'!F629="successful",'Source Data'!L629,0)</f>
        <v>0</v>
      </c>
      <c r="F629">
        <f>IF('Source Data'!F629="canceled",'Source Data'!L629,0)</f>
        <v>1</v>
      </c>
      <c r="G629">
        <f>IF('Source Data'!F629="failed",'Source Data'!L629,0)</f>
        <v>0</v>
      </c>
      <c r="I629">
        <f t="shared" si="9"/>
        <v>1</v>
      </c>
    </row>
    <row r="630" spans="3:9" x14ac:dyDescent="0.2">
      <c r="C630">
        <f>IF('Source Data'!F630="successful",'Source Data'!L630,0)</f>
        <v>0</v>
      </c>
      <c r="F630">
        <f>IF('Source Data'!F630="canceled",'Source Data'!L630,0)</f>
        <v>0</v>
      </c>
      <c r="G630">
        <f>IF('Source Data'!F630="failed",'Source Data'!L630,0)</f>
        <v>0</v>
      </c>
      <c r="I630">
        <f t="shared" si="9"/>
        <v>0</v>
      </c>
    </row>
    <row r="631" spans="3:9" x14ac:dyDescent="0.2">
      <c r="C631">
        <f>IF('Source Data'!F631="successful",'Source Data'!L631,0)</f>
        <v>0</v>
      </c>
      <c r="F631">
        <f>IF('Source Data'!F631="canceled",'Source Data'!L631,0)</f>
        <v>3</v>
      </c>
      <c r="G631">
        <f>IF('Source Data'!F631="failed",'Source Data'!L631,0)</f>
        <v>0</v>
      </c>
      <c r="I631">
        <f t="shared" si="9"/>
        <v>3</v>
      </c>
    </row>
    <row r="632" spans="3:9" x14ac:dyDescent="0.2">
      <c r="C632">
        <f>IF('Source Data'!F632="successful",'Source Data'!L632,0)</f>
        <v>0</v>
      </c>
      <c r="F632">
        <f>IF('Source Data'!F632="canceled",'Source Data'!L632,0)</f>
        <v>1</v>
      </c>
      <c r="G632">
        <f>IF('Source Data'!F632="failed",'Source Data'!L632,0)</f>
        <v>0</v>
      </c>
      <c r="I632">
        <f t="shared" si="9"/>
        <v>1</v>
      </c>
    </row>
    <row r="633" spans="3:9" x14ac:dyDescent="0.2">
      <c r="C633">
        <f>IF('Source Data'!F633="successful",'Source Data'!L633,0)</f>
        <v>0</v>
      </c>
      <c r="F633">
        <f>IF('Source Data'!F633="canceled",'Source Data'!L633,0)</f>
        <v>9</v>
      </c>
      <c r="G633">
        <f>IF('Source Data'!F633="failed",'Source Data'!L633,0)</f>
        <v>0</v>
      </c>
      <c r="I633">
        <f t="shared" si="9"/>
        <v>9</v>
      </c>
    </row>
    <row r="634" spans="3:9" x14ac:dyDescent="0.2">
      <c r="C634">
        <f>IF('Source Data'!F634="successful",'Source Data'!L634,0)</f>
        <v>0</v>
      </c>
      <c r="F634">
        <f>IF('Source Data'!F634="canceled",'Source Data'!L634,0)</f>
        <v>0</v>
      </c>
      <c r="G634">
        <f>IF('Source Data'!F634="failed",'Source Data'!L634,0)</f>
        <v>0</v>
      </c>
      <c r="I634">
        <f t="shared" si="9"/>
        <v>0</v>
      </c>
    </row>
    <row r="635" spans="3:9" x14ac:dyDescent="0.2">
      <c r="C635">
        <f>IF('Source Data'!F635="successful",'Source Data'!L635,0)</f>
        <v>0</v>
      </c>
      <c r="F635">
        <f>IF('Source Data'!F635="canceled",'Source Data'!L635,0)</f>
        <v>25</v>
      </c>
      <c r="G635">
        <f>IF('Source Data'!F635="failed",'Source Data'!L635,0)</f>
        <v>0</v>
      </c>
      <c r="I635">
        <f t="shared" si="9"/>
        <v>25</v>
      </c>
    </row>
    <row r="636" spans="3:9" x14ac:dyDescent="0.2">
      <c r="C636">
        <f>IF('Source Data'!F636="successful",'Source Data'!L636,0)</f>
        <v>0</v>
      </c>
      <c r="F636">
        <f>IF('Source Data'!F636="canceled",'Source Data'!L636,0)</f>
        <v>1</v>
      </c>
      <c r="G636">
        <f>IF('Source Data'!F636="failed",'Source Data'!L636,0)</f>
        <v>0</v>
      </c>
      <c r="I636">
        <f t="shared" si="9"/>
        <v>1</v>
      </c>
    </row>
    <row r="637" spans="3:9" x14ac:dyDescent="0.2">
      <c r="C637">
        <f>IF('Source Data'!F637="successful",'Source Data'!L637,0)</f>
        <v>0</v>
      </c>
      <c r="F637">
        <f>IF('Source Data'!F637="canceled",'Source Data'!L637,0)</f>
        <v>1</v>
      </c>
      <c r="G637">
        <f>IF('Source Data'!F637="failed",'Source Data'!L637,0)</f>
        <v>0</v>
      </c>
      <c r="I637">
        <f t="shared" si="9"/>
        <v>1</v>
      </c>
    </row>
    <row r="638" spans="3:9" x14ac:dyDescent="0.2">
      <c r="C638">
        <f>IF('Source Data'!F638="successful",'Source Data'!L638,0)</f>
        <v>0</v>
      </c>
      <c r="F638">
        <f>IF('Source Data'!F638="canceled",'Source Data'!L638,0)</f>
        <v>1</v>
      </c>
      <c r="G638">
        <f>IF('Source Data'!F638="failed",'Source Data'!L638,0)</f>
        <v>0</v>
      </c>
      <c r="I638">
        <f t="shared" si="9"/>
        <v>1</v>
      </c>
    </row>
    <row r="639" spans="3:9" x14ac:dyDescent="0.2">
      <c r="C639">
        <f>IF('Source Data'!F639="successful",'Source Data'!L639,0)</f>
        <v>0</v>
      </c>
      <c r="F639">
        <f>IF('Source Data'!F639="canceled",'Source Data'!L639,0)</f>
        <v>0</v>
      </c>
      <c r="G639">
        <f>IF('Source Data'!F639="failed",'Source Data'!L639,0)</f>
        <v>0</v>
      </c>
      <c r="I639">
        <f t="shared" si="9"/>
        <v>0</v>
      </c>
    </row>
    <row r="640" spans="3:9" x14ac:dyDescent="0.2">
      <c r="C640">
        <f>IF('Source Data'!F640="successful",'Source Data'!L640,0)</f>
        <v>0</v>
      </c>
      <c r="F640">
        <f>IF('Source Data'!F640="canceled",'Source Data'!L640,0)</f>
        <v>6</v>
      </c>
      <c r="G640">
        <f>IF('Source Data'!F640="failed",'Source Data'!L640,0)</f>
        <v>0</v>
      </c>
      <c r="I640">
        <f t="shared" si="9"/>
        <v>6</v>
      </c>
    </row>
    <row r="641" spans="3:9" x14ac:dyDescent="0.2">
      <c r="C641">
        <f>IF('Source Data'!F641="successful",'Source Data'!L641,0)</f>
        <v>0</v>
      </c>
      <c r="F641">
        <f>IF('Source Data'!F641="canceled",'Source Data'!L641,0)</f>
        <v>1</v>
      </c>
      <c r="G641">
        <f>IF('Source Data'!F641="failed",'Source Data'!L641,0)</f>
        <v>0</v>
      </c>
      <c r="I641">
        <f t="shared" si="9"/>
        <v>1</v>
      </c>
    </row>
    <row r="642" spans="3:9" x14ac:dyDescent="0.2">
      <c r="C642">
        <f>IF('Source Data'!F642="successful",'Source Data'!L642,0)</f>
        <v>2</v>
      </c>
      <c r="F642">
        <f>IF('Source Data'!F642="canceled",'Source Data'!L642,0)</f>
        <v>0</v>
      </c>
      <c r="G642">
        <f>IF('Source Data'!F642="failed",'Source Data'!L642,0)</f>
        <v>0</v>
      </c>
      <c r="I642">
        <f t="shared" si="9"/>
        <v>0</v>
      </c>
    </row>
    <row r="643" spans="3:9" x14ac:dyDescent="0.2">
      <c r="C643">
        <f>IF('Source Data'!F643="successful",'Source Data'!L643,0)</f>
        <v>315</v>
      </c>
      <c r="F643">
        <f>IF('Source Data'!F643="canceled",'Source Data'!L643,0)</f>
        <v>0</v>
      </c>
      <c r="G643">
        <f>IF('Source Data'!F643="failed",'Source Data'!L643,0)</f>
        <v>0</v>
      </c>
      <c r="I643">
        <f t="shared" ref="I643:I706" si="10">F643+G643</f>
        <v>0</v>
      </c>
    </row>
    <row r="644" spans="3:9" x14ac:dyDescent="0.2">
      <c r="C644">
        <f>IF('Source Data'!F644="successful",'Source Data'!L644,0)</f>
        <v>2174</v>
      </c>
      <c r="F644">
        <f>IF('Source Data'!F644="canceled",'Source Data'!L644,0)</f>
        <v>0</v>
      </c>
      <c r="G644">
        <f>IF('Source Data'!F644="failed",'Source Data'!L644,0)</f>
        <v>0</v>
      </c>
      <c r="I644">
        <f t="shared" si="10"/>
        <v>0</v>
      </c>
    </row>
    <row r="645" spans="3:9" x14ac:dyDescent="0.2">
      <c r="C645">
        <f>IF('Source Data'!F645="successful",'Source Data'!L645,0)</f>
        <v>152</v>
      </c>
      <c r="F645">
        <f>IF('Source Data'!F645="canceled",'Source Data'!L645,0)</f>
        <v>0</v>
      </c>
      <c r="G645">
        <f>IF('Source Data'!F645="failed",'Source Data'!L645,0)</f>
        <v>0</v>
      </c>
      <c r="I645">
        <f t="shared" si="10"/>
        <v>0</v>
      </c>
    </row>
    <row r="646" spans="3:9" x14ac:dyDescent="0.2">
      <c r="C646">
        <f>IF('Source Data'!F646="successful",'Source Data'!L646,0)</f>
        <v>1021</v>
      </c>
      <c r="F646">
        <f>IF('Source Data'!F646="canceled",'Source Data'!L646,0)</f>
        <v>0</v>
      </c>
      <c r="G646">
        <f>IF('Source Data'!F646="failed",'Source Data'!L646,0)</f>
        <v>0</v>
      </c>
      <c r="I646">
        <f t="shared" si="10"/>
        <v>0</v>
      </c>
    </row>
    <row r="647" spans="3:9" x14ac:dyDescent="0.2">
      <c r="C647">
        <f>IF('Source Data'!F647="successful",'Source Data'!L647,0)</f>
        <v>237</v>
      </c>
      <c r="F647">
        <f>IF('Source Data'!F647="canceled",'Source Data'!L647,0)</f>
        <v>0</v>
      </c>
      <c r="G647">
        <f>IF('Source Data'!F647="failed",'Source Data'!L647,0)</f>
        <v>0</v>
      </c>
      <c r="I647">
        <f t="shared" si="10"/>
        <v>0</v>
      </c>
    </row>
    <row r="648" spans="3:9" x14ac:dyDescent="0.2">
      <c r="C648">
        <f>IF('Source Data'!F648="successful",'Source Data'!L648,0)</f>
        <v>27</v>
      </c>
      <c r="F648">
        <f>IF('Source Data'!F648="canceled",'Source Data'!L648,0)</f>
        <v>0</v>
      </c>
      <c r="G648">
        <f>IF('Source Data'!F648="failed",'Source Data'!L648,0)</f>
        <v>0</v>
      </c>
      <c r="I648">
        <f t="shared" si="10"/>
        <v>0</v>
      </c>
    </row>
    <row r="649" spans="3:9" x14ac:dyDescent="0.2">
      <c r="C649">
        <f>IF('Source Data'!F649="successful",'Source Data'!L649,0)</f>
        <v>17</v>
      </c>
      <c r="F649">
        <f>IF('Source Data'!F649="canceled",'Source Data'!L649,0)</f>
        <v>0</v>
      </c>
      <c r="G649">
        <f>IF('Source Data'!F649="failed",'Source Data'!L649,0)</f>
        <v>0</v>
      </c>
      <c r="I649">
        <f t="shared" si="10"/>
        <v>0</v>
      </c>
    </row>
    <row r="650" spans="3:9" x14ac:dyDescent="0.2">
      <c r="C650">
        <f>IF('Source Data'!F650="successful",'Source Data'!L650,0)</f>
        <v>27</v>
      </c>
      <c r="F650">
        <f>IF('Source Data'!F650="canceled",'Source Data'!L650,0)</f>
        <v>0</v>
      </c>
      <c r="G650">
        <f>IF('Source Data'!F650="failed",'Source Data'!L650,0)</f>
        <v>0</v>
      </c>
      <c r="I650">
        <f t="shared" si="10"/>
        <v>0</v>
      </c>
    </row>
    <row r="651" spans="3:9" x14ac:dyDescent="0.2">
      <c r="C651">
        <f>IF('Source Data'!F651="successful",'Source Data'!L651,0)</f>
        <v>82</v>
      </c>
      <c r="F651">
        <f>IF('Source Data'!F651="canceled",'Source Data'!L651,0)</f>
        <v>0</v>
      </c>
      <c r="G651">
        <f>IF('Source Data'!F651="failed",'Source Data'!L651,0)</f>
        <v>0</v>
      </c>
      <c r="I651">
        <f t="shared" si="10"/>
        <v>0</v>
      </c>
    </row>
    <row r="652" spans="3:9" x14ac:dyDescent="0.2">
      <c r="C652">
        <f>IF('Source Data'!F652="successful",'Source Data'!L652,0)</f>
        <v>48</v>
      </c>
      <c r="F652">
        <f>IF('Source Data'!F652="canceled",'Source Data'!L652,0)</f>
        <v>0</v>
      </c>
      <c r="G652">
        <f>IF('Source Data'!F652="failed",'Source Data'!L652,0)</f>
        <v>0</v>
      </c>
      <c r="I652">
        <f t="shared" si="10"/>
        <v>0</v>
      </c>
    </row>
    <row r="653" spans="3:9" x14ac:dyDescent="0.2">
      <c r="C653">
        <f>IF('Source Data'!F653="successful",'Source Data'!L653,0)</f>
        <v>105</v>
      </c>
      <c r="F653">
        <f>IF('Source Data'!F653="canceled",'Source Data'!L653,0)</f>
        <v>0</v>
      </c>
      <c r="G653">
        <f>IF('Source Data'!F653="failed",'Source Data'!L653,0)</f>
        <v>0</v>
      </c>
      <c r="I653">
        <f t="shared" si="10"/>
        <v>0</v>
      </c>
    </row>
    <row r="654" spans="3:9" x14ac:dyDescent="0.2">
      <c r="C654">
        <f>IF('Source Data'!F654="successful",'Source Data'!L654,0)</f>
        <v>28</v>
      </c>
      <c r="F654">
        <f>IF('Source Data'!F654="canceled",'Source Data'!L654,0)</f>
        <v>0</v>
      </c>
      <c r="G654">
        <f>IF('Source Data'!F654="failed",'Source Data'!L654,0)</f>
        <v>0</v>
      </c>
      <c r="I654">
        <f t="shared" si="10"/>
        <v>0</v>
      </c>
    </row>
    <row r="655" spans="3:9" x14ac:dyDescent="0.2">
      <c r="C655">
        <f>IF('Source Data'!F655="successful",'Source Data'!L655,0)</f>
        <v>1107</v>
      </c>
      <c r="F655">
        <f>IF('Source Data'!F655="canceled",'Source Data'!L655,0)</f>
        <v>0</v>
      </c>
      <c r="G655">
        <f>IF('Source Data'!F655="failed",'Source Data'!L655,0)</f>
        <v>0</v>
      </c>
      <c r="I655">
        <f t="shared" si="10"/>
        <v>0</v>
      </c>
    </row>
    <row r="656" spans="3:9" x14ac:dyDescent="0.2">
      <c r="C656">
        <f>IF('Source Data'!F656="successful",'Source Data'!L656,0)</f>
        <v>1013</v>
      </c>
      <c r="F656">
        <f>IF('Source Data'!F656="canceled",'Source Data'!L656,0)</f>
        <v>0</v>
      </c>
      <c r="G656">
        <f>IF('Source Data'!F656="failed",'Source Data'!L656,0)</f>
        <v>0</v>
      </c>
      <c r="I656">
        <f t="shared" si="10"/>
        <v>0</v>
      </c>
    </row>
    <row r="657" spans="3:9" x14ac:dyDescent="0.2">
      <c r="C657">
        <f>IF('Source Data'!F657="successful",'Source Data'!L657,0)</f>
        <v>274</v>
      </c>
      <c r="F657">
        <f>IF('Source Data'!F657="canceled",'Source Data'!L657,0)</f>
        <v>0</v>
      </c>
      <c r="G657">
        <f>IF('Source Data'!F657="failed",'Source Data'!L657,0)</f>
        <v>0</v>
      </c>
      <c r="I657">
        <f t="shared" si="10"/>
        <v>0</v>
      </c>
    </row>
    <row r="658" spans="3:9" x14ac:dyDescent="0.2">
      <c r="C658">
        <f>IF('Source Data'!F658="successful",'Source Data'!L658,0)</f>
        <v>87</v>
      </c>
      <c r="F658">
        <f>IF('Source Data'!F658="canceled",'Source Data'!L658,0)</f>
        <v>0</v>
      </c>
      <c r="G658">
        <f>IF('Source Data'!F658="failed",'Source Data'!L658,0)</f>
        <v>0</v>
      </c>
      <c r="I658">
        <f t="shared" si="10"/>
        <v>0</v>
      </c>
    </row>
    <row r="659" spans="3:9" x14ac:dyDescent="0.2">
      <c r="C659">
        <f>IF('Source Data'!F659="successful",'Source Data'!L659,0)</f>
        <v>99</v>
      </c>
      <c r="F659">
        <f>IF('Source Data'!F659="canceled",'Source Data'!L659,0)</f>
        <v>0</v>
      </c>
      <c r="G659">
        <f>IF('Source Data'!F659="failed",'Source Data'!L659,0)</f>
        <v>0</v>
      </c>
      <c r="I659">
        <f t="shared" si="10"/>
        <v>0</v>
      </c>
    </row>
    <row r="660" spans="3:9" x14ac:dyDescent="0.2">
      <c r="C660">
        <f>IF('Source Data'!F660="successful",'Source Data'!L660,0)</f>
        <v>276</v>
      </c>
      <c r="F660">
        <f>IF('Source Data'!F660="canceled",'Source Data'!L660,0)</f>
        <v>0</v>
      </c>
      <c r="G660">
        <f>IF('Source Data'!F660="failed",'Source Data'!L660,0)</f>
        <v>0</v>
      </c>
      <c r="I660">
        <f t="shared" si="10"/>
        <v>0</v>
      </c>
    </row>
    <row r="661" spans="3:9" x14ac:dyDescent="0.2">
      <c r="C661">
        <f>IF('Source Data'!F661="successful",'Source Data'!L661,0)</f>
        <v>21</v>
      </c>
      <c r="F661">
        <f>IF('Source Data'!F661="canceled",'Source Data'!L661,0)</f>
        <v>0</v>
      </c>
      <c r="G661">
        <f>IF('Source Data'!F661="failed",'Source Data'!L661,0)</f>
        <v>0</v>
      </c>
      <c r="I661">
        <f t="shared" si="10"/>
        <v>0</v>
      </c>
    </row>
    <row r="662" spans="3:9" x14ac:dyDescent="0.2">
      <c r="C662">
        <f>IF('Source Data'!F662="successful",'Source Data'!L662,0)</f>
        <v>0</v>
      </c>
      <c r="F662">
        <f>IF('Source Data'!F662="canceled",'Source Data'!L662,0)</f>
        <v>0</v>
      </c>
      <c r="G662">
        <f>IF('Source Data'!F662="failed",'Source Data'!L662,0)</f>
        <v>18</v>
      </c>
      <c r="I662">
        <f t="shared" si="10"/>
        <v>18</v>
      </c>
    </row>
    <row r="663" spans="3:9" x14ac:dyDescent="0.2">
      <c r="C663">
        <f>IF('Source Data'!F663="successful",'Source Data'!L663,0)</f>
        <v>0</v>
      </c>
      <c r="F663">
        <f>IF('Source Data'!F663="canceled",'Source Data'!L663,0)</f>
        <v>0</v>
      </c>
      <c r="G663">
        <f>IF('Source Data'!F663="failed",'Source Data'!L663,0)</f>
        <v>9</v>
      </c>
      <c r="I663">
        <f t="shared" si="10"/>
        <v>9</v>
      </c>
    </row>
    <row r="664" spans="3:9" x14ac:dyDescent="0.2">
      <c r="C664">
        <f>IF('Source Data'!F664="successful",'Source Data'!L664,0)</f>
        <v>0</v>
      </c>
      <c r="F664">
        <f>IF('Source Data'!F664="canceled",'Source Data'!L664,0)</f>
        <v>0</v>
      </c>
      <c r="G664">
        <f>IF('Source Data'!F664="failed",'Source Data'!L664,0)</f>
        <v>4</v>
      </c>
      <c r="I664">
        <f t="shared" si="10"/>
        <v>4</v>
      </c>
    </row>
    <row r="665" spans="3:9" x14ac:dyDescent="0.2">
      <c r="C665">
        <f>IF('Source Data'!F665="successful",'Source Data'!L665,0)</f>
        <v>0</v>
      </c>
      <c r="F665">
        <f>IF('Source Data'!F665="canceled",'Source Data'!L665,0)</f>
        <v>0</v>
      </c>
      <c r="G665">
        <f>IF('Source Data'!F665="failed",'Source Data'!L665,0)</f>
        <v>7</v>
      </c>
      <c r="I665">
        <f t="shared" si="10"/>
        <v>7</v>
      </c>
    </row>
    <row r="666" spans="3:9" x14ac:dyDescent="0.2">
      <c r="C666">
        <f>IF('Source Data'!F666="successful",'Source Data'!L666,0)</f>
        <v>0</v>
      </c>
      <c r="F666">
        <f>IF('Source Data'!F666="canceled",'Source Data'!L666,0)</f>
        <v>0</v>
      </c>
      <c r="G666">
        <f>IF('Source Data'!F666="failed",'Source Data'!L666,0)</f>
        <v>29</v>
      </c>
      <c r="I666">
        <f t="shared" si="10"/>
        <v>29</v>
      </c>
    </row>
    <row r="667" spans="3:9" x14ac:dyDescent="0.2">
      <c r="C667">
        <f>IF('Source Data'!F667="successful",'Source Data'!L667,0)</f>
        <v>0</v>
      </c>
      <c r="F667">
        <f>IF('Source Data'!F667="canceled",'Source Data'!L667,0)</f>
        <v>0</v>
      </c>
      <c r="G667">
        <f>IF('Source Data'!F667="failed",'Source Data'!L667,0)</f>
        <v>12</v>
      </c>
      <c r="I667">
        <f t="shared" si="10"/>
        <v>12</v>
      </c>
    </row>
    <row r="668" spans="3:9" x14ac:dyDescent="0.2">
      <c r="C668">
        <f>IF('Source Data'!F668="successful",'Source Data'!L668,0)</f>
        <v>0</v>
      </c>
      <c r="F668">
        <f>IF('Source Data'!F668="canceled",'Source Data'!L668,0)</f>
        <v>0</v>
      </c>
      <c r="G668">
        <f>IF('Source Data'!F668="failed",'Source Data'!L668,0)</f>
        <v>4</v>
      </c>
      <c r="I668">
        <f t="shared" si="10"/>
        <v>4</v>
      </c>
    </row>
    <row r="669" spans="3:9" x14ac:dyDescent="0.2">
      <c r="C669">
        <f>IF('Source Data'!F669="successful",'Source Data'!L669,0)</f>
        <v>0</v>
      </c>
      <c r="F669">
        <f>IF('Source Data'!F669="canceled",'Source Data'!L669,0)</f>
        <v>0</v>
      </c>
      <c r="G669">
        <f>IF('Source Data'!F669="failed",'Source Data'!L669,0)</f>
        <v>28</v>
      </c>
      <c r="I669">
        <f t="shared" si="10"/>
        <v>28</v>
      </c>
    </row>
    <row r="670" spans="3:9" x14ac:dyDescent="0.2">
      <c r="C670">
        <f>IF('Source Data'!F670="successful",'Source Data'!L670,0)</f>
        <v>0</v>
      </c>
      <c r="F670">
        <f>IF('Source Data'!F670="canceled",'Source Data'!L670,0)</f>
        <v>0</v>
      </c>
      <c r="G670">
        <f>IF('Source Data'!F670="failed",'Source Data'!L670,0)</f>
        <v>25</v>
      </c>
      <c r="I670">
        <f t="shared" si="10"/>
        <v>25</v>
      </c>
    </row>
    <row r="671" spans="3:9" x14ac:dyDescent="0.2">
      <c r="C671">
        <f>IF('Source Data'!F671="successful",'Source Data'!L671,0)</f>
        <v>0</v>
      </c>
      <c r="F671">
        <f>IF('Source Data'!F671="canceled",'Source Data'!L671,0)</f>
        <v>0</v>
      </c>
      <c r="G671">
        <f>IF('Source Data'!F671="failed",'Source Data'!L671,0)</f>
        <v>28</v>
      </c>
      <c r="I671">
        <f t="shared" si="10"/>
        <v>28</v>
      </c>
    </row>
    <row r="672" spans="3:9" x14ac:dyDescent="0.2">
      <c r="C672">
        <f>IF('Source Data'!F672="successful",'Source Data'!L672,0)</f>
        <v>0</v>
      </c>
      <c r="F672">
        <f>IF('Source Data'!F672="canceled",'Source Data'!L672,0)</f>
        <v>0</v>
      </c>
      <c r="G672">
        <f>IF('Source Data'!F672="failed",'Source Data'!L672,0)</f>
        <v>310</v>
      </c>
      <c r="I672">
        <f t="shared" si="10"/>
        <v>310</v>
      </c>
    </row>
    <row r="673" spans="3:9" x14ac:dyDescent="0.2">
      <c r="C673">
        <f>IF('Source Data'!F673="successful",'Source Data'!L673,0)</f>
        <v>0</v>
      </c>
      <c r="F673">
        <f>IF('Source Data'!F673="canceled",'Source Data'!L673,0)</f>
        <v>0</v>
      </c>
      <c r="G673">
        <f>IF('Source Data'!F673="failed",'Source Data'!L673,0)</f>
        <v>15</v>
      </c>
      <c r="I673">
        <f t="shared" si="10"/>
        <v>15</v>
      </c>
    </row>
    <row r="674" spans="3:9" x14ac:dyDescent="0.2">
      <c r="C674">
        <f>IF('Source Data'!F674="successful",'Source Data'!L674,0)</f>
        <v>0</v>
      </c>
      <c r="F674">
        <f>IF('Source Data'!F674="canceled",'Source Data'!L674,0)</f>
        <v>0</v>
      </c>
      <c r="G674">
        <f>IF('Source Data'!F674="failed",'Source Data'!L674,0)</f>
        <v>215</v>
      </c>
      <c r="I674">
        <f t="shared" si="10"/>
        <v>215</v>
      </c>
    </row>
    <row r="675" spans="3:9" x14ac:dyDescent="0.2">
      <c r="C675">
        <f>IF('Source Data'!F675="successful",'Source Data'!L675,0)</f>
        <v>0</v>
      </c>
      <c r="F675">
        <f>IF('Source Data'!F675="canceled",'Source Data'!L675,0)</f>
        <v>0</v>
      </c>
      <c r="G675">
        <f>IF('Source Data'!F675="failed",'Source Data'!L675,0)</f>
        <v>3</v>
      </c>
      <c r="I675">
        <f t="shared" si="10"/>
        <v>3</v>
      </c>
    </row>
    <row r="676" spans="3:9" x14ac:dyDescent="0.2">
      <c r="C676">
        <f>IF('Source Data'!F676="successful",'Source Data'!L676,0)</f>
        <v>0</v>
      </c>
      <c r="F676">
        <f>IF('Source Data'!F676="canceled",'Source Data'!L676,0)</f>
        <v>0</v>
      </c>
      <c r="G676">
        <f>IF('Source Data'!F676="failed",'Source Data'!L676,0)</f>
        <v>2</v>
      </c>
      <c r="I676">
        <f t="shared" si="10"/>
        <v>2</v>
      </c>
    </row>
    <row r="677" spans="3:9" x14ac:dyDescent="0.2">
      <c r="C677">
        <f>IF('Source Data'!F677="successful",'Source Data'!L677,0)</f>
        <v>0</v>
      </c>
      <c r="F677">
        <f>IF('Source Data'!F677="canceled",'Source Data'!L677,0)</f>
        <v>0</v>
      </c>
      <c r="G677">
        <f>IF('Source Data'!F677="failed",'Source Data'!L677,0)</f>
        <v>26</v>
      </c>
      <c r="I677">
        <f t="shared" si="10"/>
        <v>26</v>
      </c>
    </row>
    <row r="678" spans="3:9" x14ac:dyDescent="0.2">
      <c r="C678">
        <f>IF('Source Data'!F678="successful",'Source Data'!L678,0)</f>
        <v>0</v>
      </c>
      <c r="F678">
        <f>IF('Source Data'!F678="canceled",'Source Data'!L678,0)</f>
        <v>0</v>
      </c>
      <c r="G678">
        <f>IF('Source Data'!F678="failed",'Source Data'!L678,0)</f>
        <v>24</v>
      </c>
      <c r="I678">
        <f t="shared" si="10"/>
        <v>24</v>
      </c>
    </row>
    <row r="679" spans="3:9" x14ac:dyDescent="0.2">
      <c r="C679">
        <f>IF('Source Data'!F679="successful",'Source Data'!L679,0)</f>
        <v>0</v>
      </c>
      <c r="F679">
        <f>IF('Source Data'!F679="canceled",'Source Data'!L679,0)</f>
        <v>0</v>
      </c>
      <c r="G679">
        <f>IF('Source Data'!F679="failed",'Source Data'!L679,0)</f>
        <v>96</v>
      </c>
      <c r="I679">
        <f t="shared" si="10"/>
        <v>96</v>
      </c>
    </row>
    <row r="680" spans="3:9" x14ac:dyDescent="0.2">
      <c r="C680">
        <f>IF('Source Data'!F680="successful",'Source Data'!L680,0)</f>
        <v>0</v>
      </c>
      <c r="F680">
        <f>IF('Source Data'!F680="canceled",'Source Data'!L680,0)</f>
        <v>0</v>
      </c>
      <c r="G680">
        <f>IF('Source Data'!F680="failed",'Source Data'!L680,0)</f>
        <v>17</v>
      </c>
      <c r="I680">
        <f t="shared" si="10"/>
        <v>17</v>
      </c>
    </row>
    <row r="681" spans="3:9" x14ac:dyDescent="0.2">
      <c r="C681">
        <f>IF('Source Data'!F681="successful",'Source Data'!L681,0)</f>
        <v>0</v>
      </c>
      <c r="F681">
        <f>IF('Source Data'!F681="canceled",'Source Data'!L681,0)</f>
        <v>0</v>
      </c>
      <c r="G681">
        <f>IF('Source Data'!F681="failed",'Source Data'!L681,0)</f>
        <v>94</v>
      </c>
      <c r="I681">
        <f t="shared" si="10"/>
        <v>94</v>
      </c>
    </row>
    <row r="682" spans="3:9" x14ac:dyDescent="0.2">
      <c r="C682">
        <f>IF('Source Data'!F682="successful",'Source Data'!L682,0)</f>
        <v>0</v>
      </c>
      <c r="F682">
        <f>IF('Source Data'!F682="canceled",'Source Data'!L682,0)</f>
        <v>0</v>
      </c>
      <c r="G682">
        <f>IF('Source Data'!F682="failed",'Source Data'!L682,0)</f>
        <v>129</v>
      </c>
      <c r="I682">
        <f t="shared" si="10"/>
        <v>129</v>
      </c>
    </row>
    <row r="683" spans="3:9" x14ac:dyDescent="0.2">
      <c r="C683">
        <f>IF('Source Data'!F683="successful",'Source Data'!L683,0)</f>
        <v>0</v>
      </c>
      <c r="F683">
        <f>IF('Source Data'!F683="canceled",'Source Data'!L683,0)</f>
        <v>0</v>
      </c>
      <c r="G683">
        <f>IF('Source Data'!F683="failed",'Source Data'!L683,0)</f>
        <v>1</v>
      </c>
      <c r="I683">
        <f t="shared" si="10"/>
        <v>1</v>
      </c>
    </row>
    <row r="684" spans="3:9" x14ac:dyDescent="0.2">
      <c r="C684">
        <f>IF('Source Data'!F684="successful",'Source Data'!L684,0)</f>
        <v>0</v>
      </c>
      <c r="F684">
        <f>IF('Source Data'!F684="canceled",'Source Data'!L684,0)</f>
        <v>0</v>
      </c>
      <c r="G684">
        <f>IF('Source Data'!F684="failed",'Source Data'!L684,0)</f>
        <v>4</v>
      </c>
      <c r="I684">
        <f t="shared" si="10"/>
        <v>4</v>
      </c>
    </row>
    <row r="685" spans="3:9" x14ac:dyDescent="0.2">
      <c r="C685">
        <f>IF('Source Data'!F685="successful",'Source Data'!L685,0)</f>
        <v>0</v>
      </c>
      <c r="F685">
        <f>IF('Source Data'!F685="canceled",'Source Data'!L685,0)</f>
        <v>0</v>
      </c>
      <c r="G685">
        <f>IF('Source Data'!F685="failed",'Source Data'!L685,0)</f>
        <v>3</v>
      </c>
      <c r="I685">
        <f t="shared" si="10"/>
        <v>3</v>
      </c>
    </row>
    <row r="686" spans="3:9" x14ac:dyDescent="0.2">
      <c r="C686">
        <f>IF('Source Data'!F686="successful",'Source Data'!L686,0)</f>
        <v>0</v>
      </c>
      <c r="F686">
        <f>IF('Source Data'!F686="canceled",'Source Data'!L686,0)</f>
        <v>0</v>
      </c>
      <c r="G686">
        <f>IF('Source Data'!F686="failed",'Source Data'!L686,0)</f>
        <v>135</v>
      </c>
      <c r="I686">
        <f t="shared" si="10"/>
        <v>135</v>
      </c>
    </row>
    <row r="687" spans="3:9" x14ac:dyDescent="0.2">
      <c r="C687">
        <f>IF('Source Data'!F687="successful",'Source Data'!L687,0)</f>
        <v>0</v>
      </c>
      <c r="F687">
        <f>IF('Source Data'!F687="canceled",'Source Data'!L687,0)</f>
        <v>0</v>
      </c>
      <c r="G687">
        <f>IF('Source Data'!F687="failed",'Source Data'!L687,0)</f>
        <v>10</v>
      </c>
      <c r="I687">
        <f t="shared" si="10"/>
        <v>10</v>
      </c>
    </row>
    <row r="688" spans="3:9" x14ac:dyDescent="0.2">
      <c r="C688">
        <f>IF('Source Data'!F688="successful",'Source Data'!L688,0)</f>
        <v>0</v>
      </c>
      <c r="F688">
        <f>IF('Source Data'!F688="canceled",'Source Data'!L688,0)</f>
        <v>0</v>
      </c>
      <c r="G688">
        <f>IF('Source Data'!F688="failed",'Source Data'!L688,0)</f>
        <v>0</v>
      </c>
      <c r="I688">
        <f t="shared" si="10"/>
        <v>0</v>
      </c>
    </row>
    <row r="689" spans="3:9" x14ac:dyDescent="0.2">
      <c r="C689">
        <f>IF('Source Data'!F689="successful",'Source Data'!L689,0)</f>
        <v>0</v>
      </c>
      <c r="F689">
        <f>IF('Source Data'!F689="canceled",'Source Data'!L689,0)</f>
        <v>0</v>
      </c>
      <c r="G689">
        <f>IF('Source Data'!F689="failed",'Source Data'!L689,0)</f>
        <v>6</v>
      </c>
      <c r="I689">
        <f t="shared" si="10"/>
        <v>6</v>
      </c>
    </row>
    <row r="690" spans="3:9" x14ac:dyDescent="0.2">
      <c r="C690">
        <f>IF('Source Data'!F690="successful",'Source Data'!L690,0)</f>
        <v>0</v>
      </c>
      <c r="F690">
        <f>IF('Source Data'!F690="canceled",'Source Data'!L690,0)</f>
        <v>0</v>
      </c>
      <c r="G690">
        <f>IF('Source Data'!F690="failed",'Source Data'!L690,0)</f>
        <v>36</v>
      </c>
      <c r="I690">
        <f t="shared" si="10"/>
        <v>36</v>
      </c>
    </row>
    <row r="691" spans="3:9" x14ac:dyDescent="0.2">
      <c r="C691">
        <f>IF('Source Data'!F691="successful",'Source Data'!L691,0)</f>
        <v>0</v>
      </c>
      <c r="F691">
        <f>IF('Source Data'!F691="canceled",'Source Data'!L691,0)</f>
        <v>0</v>
      </c>
      <c r="G691">
        <f>IF('Source Data'!F691="failed",'Source Data'!L691,0)</f>
        <v>336</v>
      </c>
      <c r="I691">
        <f t="shared" si="10"/>
        <v>336</v>
      </c>
    </row>
    <row r="692" spans="3:9" x14ac:dyDescent="0.2">
      <c r="C692">
        <f>IF('Source Data'!F692="successful",'Source Data'!L692,0)</f>
        <v>0</v>
      </c>
      <c r="F692">
        <f>IF('Source Data'!F692="canceled",'Source Data'!L692,0)</f>
        <v>0</v>
      </c>
      <c r="G692">
        <f>IF('Source Data'!F692="failed",'Source Data'!L692,0)</f>
        <v>34</v>
      </c>
      <c r="I692">
        <f t="shared" si="10"/>
        <v>34</v>
      </c>
    </row>
    <row r="693" spans="3:9" x14ac:dyDescent="0.2">
      <c r="C693">
        <f>IF('Source Data'!F693="successful",'Source Data'!L693,0)</f>
        <v>0</v>
      </c>
      <c r="F693">
        <f>IF('Source Data'!F693="canceled",'Source Data'!L693,0)</f>
        <v>0</v>
      </c>
      <c r="G693">
        <f>IF('Source Data'!F693="failed",'Source Data'!L693,0)</f>
        <v>10</v>
      </c>
      <c r="I693">
        <f t="shared" si="10"/>
        <v>10</v>
      </c>
    </row>
    <row r="694" spans="3:9" x14ac:dyDescent="0.2">
      <c r="C694">
        <f>IF('Source Data'!F694="successful",'Source Data'!L694,0)</f>
        <v>0</v>
      </c>
      <c r="F694">
        <f>IF('Source Data'!F694="canceled",'Source Data'!L694,0)</f>
        <v>0</v>
      </c>
      <c r="G694">
        <f>IF('Source Data'!F694="failed",'Source Data'!L694,0)</f>
        <v>201</v>
      </c>
      <c r="I694">
        <f t="shared" si="10"/>
        <v>201</v>
      </c>
    </row>
    <row r="695" spans="3:9" x14ac:dyDescent="0.2">
      <c r="C695">
        <f>IF('Source Data'!F695="successful",'Source Data'!L695,0)</f>
        <v>0</v>
      </c>
      <c r="F695">
        <f>IF('Source Data'!F695="canceled",'Source Data'!L695,0)</f>
        <v>0</v>
      </c>
      <c r="G695">
        <f>IF('Source Data'!F695="failed",'Source Data'!L695,0)</f>
        <v>296</v>
      </c>
      <c r="I695">
        <f t="shared" si="10"/>
        <v>296</v>
      </c>
    </row>
    <row r="696" spans="3:9" x14ac:dyDescent="0.2">
      <c r="C696">
        <f>IF('Source Data'!F696="successful",'Source Data'!L696,0)</f>
        <v>0</v>
      </c>
      <c r="F696">
        <f>IF('Source Data'!F696="canceled",'Source Data'!L696,0)</f>
        <v>0</v>
      </c>
      <c r="G696">
        <f>IF('Source Data'!F696="failed",'Source Data'!L696,0)</f>
        <v>7</v>
      </c>
      <c r="I696">
        <f t="shared" si="10"/>
        <v>7</v>
      </c>
    </row>
    <row r="697" spans="3:9" x14ac:dyDescent="0.2">
      <c r="C697">
        <f>IF('Source Data'!F697="successful",'Source Data'!L697,0)</f>
        <v>0</v>
      </c>
      <c r="F697">
        <f>IF('Source Data'!F697="canceled",'Source Data'!L697,0)</f>
        <v>0</v>
      </c>
      <c r="G697">
        <f>IF('Source Data'!F697="failed",'Source Data'!L697,0)</f>
        <v>7</v>
      </c>
      <c r="I697">
        <f t="shared" si="10"/>
        <v>7</v>
      </c>
    </row>
    <row r="698" spans="3:9" x14ac:dyDescent="0.2">
      <c r="C698">
        <f>IF('Source Data'!F698="successful",'Source Data'!L698,0)</f>
        <v>0</v>
      </c>
      <c r="F698">
        <f>IF('Source Data'!F698="canceled",'Source Data'!L698,0)</f>
        <v>0</v>
      </c>
      <c r="G698">
        <f>IF('Source Data'!F698="failed",'Source Data'!L698,0)</f>
        <v>1</v>
      </c>
      <c r="I698">
        <f t="shared" si="10"/>
        <v>1</v>
      </c>
    </row>
    <row r="699" spans="3:9" x14ac:dyDescent="0.2">
      <c r="C699">
        <f>IF('Source Data'!F699="successful",'Source Data'!L699,0)</f>
        <v>0</v>
      </c>
      <c r="F699">
        <f>IF('Source Data'!F699="canceled",'Source Data'!L699,0)</f>
        <v>0</v>
      </c>
      <c r="G699">
        <f>IF('Source Data'!F699="failed",'Source Data'!L699,0)</f>
        <v>114</v>
      </c>
      <c r="I699">
        <f t="shared" si="10"/>
        <v>114</v>
      </c>
    </row>
    <row r="700" spans="3:9" x14ac:dyDescent="0.2">
      <c r="C700">
        <f>IF('Source Data'!F700="successful",'Source Data'!L700,0)</f>
        <v>0</v>
      </c>
      <c r="F700">
        <f>IF('Source Data'!F700="canceled",'Source Data'!L700,0)</f>
        <v>0</v>
      </c>
      <c r="G700">
        <f>IF('Source Data'!F700="failed",'Source Data'!L700,0)</f>
        <v>29</v>
      </c>
      <c r="I700">
        <f t="shared" si="10"/>
        <v>29</v>
      </c>
    </row>
    <row r="701" spans="3:9" x14ac:dyDescent="0.2">
      <c r="C701">
        <f>IF('Source Data'!F701="successful",'Source Data'!L701,0)</f>
        <v>0</v>
      </c>
      <c r="F701">
        <f>IF('Source Data'!F701="canceled",'Source Data'!L701,0)</f>
        <v>0</v>
      </c>
      <c r="G701">
        <f>IF('Source Data'!F701="failed",'Source Data'!L701,0)</f>
        <v>890</v>
      </c>
      <c r="I701">
        <f t="shared" si="10"/>
        <v>890</v>
      </c>
    </row>
    <row r="702" spans="3:9" x14ac:dyDescent="0.2">
      <c r="C702">
        <f>IF('Source Data'!F702="successful",'Source Data'!L702,0)</f>
        <v>0</v>
      </c>
      <c r="F702">
        <f>IF('Source Data'!F702="canceled",'Source Data'!L702,0)</f>
        <v>0</v>
      </c>
      <c r="G702">
        <f>IF('Source Data'!F702="failed",'Source Data'!L702,0)</f>
        <v>31</v>
      </c>
      <c r="I702">
        <f t="shared" si="10"/>
        <v>31</v>
      </c>
    </row>
    <row r="703" spans="3:9" x14ac:dyDescent="0.2">
      <c r="C703">
        <f>IF('Source Data'!F703="successful",'Source Data'!L703,0)</f>
        <v>0</v>
      </c>
      <c r="F703">
        <f>IF('Source Data'!F703="canceled",'Source Data'!L703,0)</f>
        <v>0</v>
      </c>
      <c r="G703">
        <f>IF('Source Data'!F703="failed",'Source Data'!L703,0)</f>
        <v>21</v>
      </c>
      <c r="I703">
        <f t="shared" si="10"/>
        <v>21</v>
      </c>
    </row>
    <row r="704" spans="3:9" x14ac:dyDescent="0.2">
      <c r="C704">
        <f>IF('Source Data'!F704="successful",'Source Data'!L704,0)</f>
        <v>0</v>
      </c>
      <c r="F704">
        <f>IF('Source Data'!F704="canceled",'Source Data'!L704,0)</f>
        <v>0</v>
      </c>
      <c r="G704">
        <f>IF('Source Data'!F704="failed",'Source Data'!L704,0)</f>
        <v>37</v>
      </c>
      <c r="I704">
        <f t="shared" si="10"/>
        <v>37</v>
      </c>
    </row>
    <row r="705" spans="3:9" x14ac:dyDescent="0.2">
      <c r="C705">
        <f>IF('Source Data'!F705="successful",'Source Data'!L705,0)</f>
        <v>0</v>
      </c>
      <c r="F705">
        <f>IF('Source Data'!F705="canceled",'Source Data'!L705,0)</f>
        <v>0</v>
      </c>
      <c r="G705">
        <f>IF('Source Data'!F705="failed",'Source Data'!L705,0)</f>
        <v>7</v>
      </c>
      <c r="I705">
        <f t="shared" si="10"/>
        <v>7</v>
      </c>
    </row>
    <row r="706" spans="3:9" x14ac:dyDescent="0.2">
      <c r="C706">
        <f>IF('Source Data'!F706="successful",'Source Data'!L706,0)</f>
        <v>0</v>
      </c>
      <c r="F706">
        <f>IF('Source Data'!F706="canceled",'Source Data'!L706,0)</f>
        <v>0</v>
      </c>
      <c r="G706">
        <f>IF('Source Data'!F706="failed",'Source Data'!L706,0)</f>
        <v>4</v>
      </c>
      <c r="I706">
        <f t="shared" si="10"/>
        <v>4</v>
      </c>
    </row>
    <row r="707" spans="3:9" x14ac:dyDescent="0.2">
      <c r="C707">
        <f>IF('Source Data'!F707="successful",'Source Data'!L707,0)</f>
        <v>0</v>
      </c>
      <c r="F707">
        <f>IF('Source Data'!F707="canceled",'Source Data'!L707,0)</f>
        <v>0</v>
      </c>
      <c r="G707">
        <f>IF('Source Data'!F707="failed",'Source Data'!L707,0)</f>
        <v>5</v>
      </c>
      <c r="I707">
        <f t="shared" ref="I707:I770" si="11">F707+G707</f>
        <v>5</v>
      </c>
    </row>
    <row r="708" spans="3:9" x14ac:dyDescent="0.2">
      <c r="C708">
        <f>IF('Source Data'!F708="successful",'Source Data'!L708,0)</f>
        <v>0</v>
      </c>
      <c r="F708">
        <f>IF('Source Data'!F708="canceled",'Source Data'!L708,0)</f>
        <v>0</v>
      </c>
      <c r="G708">
        <f>IF('Source Data'!F708="failed",'Source Data'!L708,0)</f>
        <v>0</v>
      </c>
      <c r="I708">
        <f t="shared" si="11"/>
        <v>0</v>
      </c>
    </row>
    <row r="709" spans="3:9" x14ac:dyDescent="0.2">
      <c r="C709">
        <f>IF('Source Data'!F709="successful",'Source Data'!L709,0)</f>
        <v>0</v>
      </c>
      <c r="F709">
        <f>IF('Source Data'!F709="canceled",'Source Data'!L709,0)</f>
        <v>0</v>
      </c>
      <c r="G709">
        <f>IF('Source Data'!F709="failed",'Source Data'!L709,0)</f>
        <v>456</v>
      </c>
      <c r="I709">
        <f t="shared" si="11"/>
        <v>456</v>
      </c>
    </row>
    <row r="710" spans="3:9" x14ac:dyDescent="0.2">
      <c r="C710">
        <f>IF('Source Data'!F710="successful",'Source Data'!L710,0)</f>
        <v>0</v>
      </c>
      <c r="F710">
        <f>IF('Source Data'!F710="canceled",'Source Data'!L710,0)</f>
        <v>0</v>
      </c>
      <c r="G710">
        <f>IF('Source Data'!F710="failed",'Source Data'!L710,0)</f>
        <v>369</v>
      </c>
      <c r="I710">
        <f t="shared" si="11"/>
        <v>369</v>
      </c>
    </row>
    <row r="711" spans="3:9" x14ac:dyDescent="0.2">
      <c r="C711">
        <f>IF('Source Data'!F711="successful",'Source Data'!L711,0)</f>
        <v>0</v>
      </c>
      <c r="F711">
        <f>IF('Source Data'!F711="canceled",'Source Data'!L711,0)</f>
        <v>0</v>
      </c>
      <c r="G711">
        <f>IF('Source Data'!F711="failed",'Source Data'!L711,0)</f>
        <v>2</v>
      </c>
      <c r="I711">
        <f t="shared" si="11"/>
        <v>2</v>
      </c>
    </row>
    <row r="712" spans="3:9" x14ac:dyDescent="0.2">
      <c r="C712">
        <f>IF('Source Data'!F712="successful",'Source Data'!L712,0)</f>
        <v>0</v>
      </c>
      <c r="F712">
        <f>IF('Source Data'!F712="canceled",'Source Data'!L712,0)</f>
        <v>0</v>
      </c>
      <c r="G712">
        <f>IF('Source Data'!F712="failed",'Source Data'!L712,0)</f>
        <v>0</v>
      </c>
      <c r="I712">
        <f t="shared" si="11"/>
        <v>0</v>
      </c>
    </row>
    <row r="713" spans="3:9" x14ac:dyDescent="0.2">
      <c r="C713">
        <f>IF('Source Data'!F713="successful",'Source Data'!L713,0)</f>
        <v>0</v>
      </c>
      <c r="F713">
        <f>IF('Source Data'!F713="canceled",'Source Data'!L713,0)</f>
        <v>0</v>
      </c>
      <c r="G713">
        <f>IF('Source Data'!F713="failed",'Source Data'!L713,0)</f>
        <v>338</v>
      </c>
      <c r="I713">
        <f t="shared" si="11"/>
        <v>338</v>
      </c>
    </row>
    <row r="714" spans="3:9" x14ac:dyDescent="0.2">
      <c r="C714">
        <f>IF('Source Data'!F714="successful",'Source Data'!L714,0)</f>
        <v>0</v>
      </c>
      <c r="F714">
        <f>IF('Source Data'!F714="canceled",'Source Data'!L714,0)</f>
        <v>0</v>
      </c>
      <c r="G714">
        <f>IF('Source Data'!F714="failed",'Source Data'!L714,0)</f>
        <v>4</v>
      </c>
      <c r="I714">
        <f t="shared" si="11"/>
        <v>4</v>
      </c>
    </row>
    <row r="715" spans="3:9" x14ac:dyDescent="0.2">
      <c r="C715">
        <f>IF('Source Data'!F715="successful",'Source Data'!L715,0)</f>
        <v>0</v>
      </c>
      <c r="F715">
        <f>IF('Source Data'!F715="canceled",'Source Data'!L715,0)</f>
        <v>0</v>
      </c>
      <c r="G715">
        <f>IF('Source Data'!F715="failed",'Source Data'!L715,0)</f>
        <v>1</v>
      </c>
      <c r="I715">
        <f t="shared" si="11"/>
        <v>1</v>
      </c>
    </row>
    <row r="716" spans="3:9" x14ac:dyDescent="0.2">
      <c r="C716">
        <f>IF('Source Data'!F716="successful",'Source Data'!L716,0)</f>
        <v>0</v>
      </c>
      <c r="F716">
        <f>IF('Source Data'!F716="canceled",'Source Data'!L716,0)</f>
        <v>0</v>
      </c>
      <c r="G716">
        <f>IF('Source Data'!F716="failed",'Source Data'!L716,0)</f>
        <v>28</v>
      </c>
      <c r="I716">
        <f t="shared" si="11"/>
        <v>28</v>
      </c>
    </row>
    <row r="717" spans="3:9" x14ac:dyDescent="0.2">
      <c r="C717">
        <f>IF('Source Data'!F717="successful",'Source Data'!L717,0)</f>
        <v>0</v>
      </c>
      <c r="F717">
        <f>IF('Source Data'!F717="canceled",'Source Data'!L717,0)</f>
        <v>0</v>
      </c>
      <c r="G717">
        <f>IF('Source Data'!F717="failed",'Source Data'!L717,0)</f>
        <v>12</v>
      </c>
      <c r="I717">
        <f t="shared" si="11"/>
        <v>12</v>
      </c>
    </row>
    <row r="718" spans="3:9" x14ac:dyDescent="0.2">
      <c r="C718">
        <f>IF('Source Data'!F718="successful",'Source Data'!L718,0)</f>
        <v>0</v>
      </c>
      <c r="F718">
        <f>IF('Source Data'!F718="canceled",'Source Data'!L718,0)</f>
        <v>0</v>
      </c>
      <c r="G718">
        <f>IF('Source Data'!F718="failed",'Source Data'!L718,0)</f>
        <v>16</v>
      </c>
      <c r="I718">
        <f t="shared" si="11"/>
        <v>16</v>
      </c>
    </row>
    <row r="719" spans="3:9" x14ac:dyDescent="0.2">
      <c r="C719">
        <f>IF('Source Data'!F719="successful",'Source Data'!L719,0)</f>
        <v>0</v>
      </c>
      <c r="F719">
        <f>IF('Source Data'!F719="canceled",'Source Data'!L719,0)</f>
        <v>0</v>
      </c>
      <c r="G719">
        <f>IF('Source Data'!F719="failed",'Source Data'!L719,0)</f>
        <v>4</v>
      </c>
      <c r="I719">
        <f t="shared" si="11"/>
        <v>4</v>
      </c>
    </row>
    <row r="720" spans="3:9" x14ac:dyDescent="0.2">
      <c r="C720">
        <f>IF('Source Data'!F720="successful",'Source Data'!L720,0)</f>
        <v>0</v>
      </c>
      <c r="F720">
        <f>IF('Source Data'!F720="canceled",'Source Data'!L720,0)</f>
        <v>0</v>
      </c>
      <c r="G720">
        <f>IF('Source Data'!F720="failed",'Source Data'!L720,0)</f>
        <v>4</v>
      </c>
      <c r="I720">
        <f t="shared" si="11"/>
        <v>4</v>
      </c>
    </row>
    <row r="721" spans="3:9" x14ac:dyDescent="0.2">
      <c r="C721">
        <f>IF('Source Data'!F721="successful",'Source Data'!L721,0)</f>
        <v>0</v>
      </c>
      <c r="F721">
        <f>IF('Source Data'!F721="canceled",'Source Data'!L721,0)</f>
        <v>0</v>
      </c>
      <c r="G721">
        <f>IF('Source Data'!F721="failed",'Source Data'!L721,0)</f>
        <v>10</v>
      </c>
      <c r="I721">
        <f t="shared" si="11"/>
        <v>10</v>
      </c>
    </row>
    <row r="722" spans="3:9" x14ac:dyDescent="0.2">
      <c r="C722">
        <f>IF('Source Data'!F722="successful",'Source Data'!L722,0)</f>
        <v>41</v>
      </c>
      <c r="F722">
        <f>IF('Source Data'!F722="canceled",'Source Data'!L722,0)</f>
        <v>0</v>
      </c>
      <c r="G722">
        <f>IF('Source Data'!F722="failed",'Source Data'!L722,0)</f>
        <v>0</v>
      </c>
      <c r="I722">
        <f t="shared" si="11"/>
        <v>0</v>
      </c>
    </row>
    <row r="723" spans="3:9" x14ac:dyDescent="0.2">
      <c r="C723">
        <f>IF('Source Data'!F723="successful",'Source Data'!L723,0)</f>
        <v>119</v>
      </c>
      <c r="F723">
        <f>IF('Source Data'!F723="canceled",'Source Data'!L723,0)</f>
        <v>0</v>
      </c>
      <c r="G723">
        <f>IF('Source Data'!F723="failed",'Source Data'!L723,0)</f>
        <v>0</v>
      </c>
      <c r="I723">
        <f t="shared" si="11"/>
        <v>0</v>
      </c>
    </row>
    <row r="724" spans="3:9" x14ac:dyDescent="0.2">
      <c r="C724">
        <f>IF('Source Data'!F724="successful",'Source Data'!L724,0)</f>
        <v>153</v>
      </c>
      <c r="F724">
        <f>IF('Source Data'!F724="canceled",'Source Data'!L724,0)</f>
        <v>0</v>
      </c>
      <c r="G724">
        <f>IF('Source Data'!F724="failed",'Source Data'!L724,0)</f>
        <v>0</v>
      </c>
      <c r="I724">
        <f t="shared" si="11"/>
        <v>0</v>
      </c>
    </row>
    <row r="725" spans="3:9" x14ac:dyDescent="0.2">
      <c r="C725">
        <f>IF('Source Data'!F725="successful",'Source Data'!L725,0)</f>
        <v>100</v>
      </c>
      <c r="F725">
        <f>IF('Source Data'!F725="canceled",'Source Data'!L725,0)</f>
        <v>0</v>
      </c>
      <c r="G725">
        <f>IF('Source Data'!F725="failed",'Source Data'!L725,0)</f>
        <v>0</v>
      </c>
      <c r="I725">
        <f t="shared" si="11"/>
        <v>0</v>
      </c>
    </row>
    <row r="726" spans="3:9" x14ac:dyDescent="0.2">
      <c r="C726">
        <f>IF('Source Data'!F726="successful",'Source Data'!L726,0)</f>
        <v>143</v>
      </c>
      <c r="F726">
        <f>IF('Source Data'!F726="canceled",'Source Data'!L726,0)</f>
        <v>0</v>
      </c>
      <c r="G726">
        <f>IF('Source Data'!F726="failed",'Source Data'!L726,0)</f>
        <v>0</v>
      </c>
      <c r="I726">
        <f t="shared" si="11"/>
        <v>0</v>
      </c>
    </row>
    <row r="727" spans="3:9" x14ac:dyDescent="0.2">
      <c r="C727">
        <f>IF('Source Data'!F727="successful",'Source Data'!L727,0)</f>
        <v>140</v>
      </c>
      <c r="F727">
        <f>IF('Source Data'!F727="canceled",'Source Data'!L727,0)</f>
        <v>0</v>
      </c>
      <c r="G727">
        <f>IF('Source Data'!F727="failed",'Source Data'!L727,0)</f>
        <v>0</v>
      </c>
      <c r="I727">
        <f t="shared" si="11"/>
        <v>0</v>
      </c>
    </row>
    <row r="728" spans="3:9" x14ac:dyDescent="0.2">
      <c r="C728">
        <f>IF('Source Data'!F728="successful",'Source Data'!L728,0)</f>
        <v>35</v>
      </c>
      <c r="F728">
        <f>IF('Source Data'!F728="canceled",'Source Data'!L728,0)</f>
        <v>0</v>
      </c>
      <c r="G728">
        <f>IF('Source Data'!F728="failed",'Source Data'!L728,0)</f>
        <v>0</v>
      </c>
      <c r="I728">
        <f t="shared" si="11"/>
        <v>0</v>
      </c>
    </row>
    <row r="729" spans="3:9" x14ac:dyDescent="0.2">
      <c r="C729">
        <f>IF('Source Data'!F729="successful",'Source Data'!L729,0)</f>
        <v>149</v>
      </c>
      <c r="F729">
        <f>IF('Source Data'!F729="canceled",'Source Data'!L729,0)</f>
        <v>0</v>
      </c>
      <c r="G729">
        <f>IF('Source Data'!F729="failed",'Source Data'!L729,0)</f>
        <v>0</v>
      </c>
      <c r="I729">
        <f t="shared" si="11"/>
        <v>0</v>
      </c>
    </row>
    <row r="730" spans="3:9" x14ac:dyDescent="0.2">
      <c r="C730">
        <f>IF('Source Data'!F730="successful",'Source Data'!L730,0)</f>
        <v>130</v>
      </c>
      <c r="F730">
        <f>IF('Source Data'!F730="canceled",'Source Data'!L730,0)</f>
        <v>0</v>
      </c>
      <c r="G730">
        <f>IF('Source Data'!F730="failed",'Source Data'!L730,0)</f>
        <v>0</v>
      </c>
      <c r="I730">
        <f t="shared" si="11"/>
        <v>0</v>
      </c>
    </row>
    <row r="731" spans="3:9" x14ac:dyDescent="0.2">
      <c r="C731">
        <f>IF('Source Data'!F731="successful",'Source Data'!L731,0)</f>
        <v>120</v>
      </c>
      <c r="F731">
        <f>IF('Source Data'!F731="canceled",'Source Data'!L731,0)</f>
        <v>0</v>
      </c>
      <c r="G731">
        <f>IF('Source Data'!F731="failed",'Source Data'!L731,0)</f>
        <v>0</v>
      </c>
      <c r="I731">
        <f t="shared" si="11"/>
        <v>0</v>
      </c>
    </row>
    <row r="732" spans="3:9" x14ac:dyDescent="0.2">
      <c r="C732">
        <f>IF('Source Data'!F732="successful",'Source Data'!L732,0)</f>
        <v>265</v>
      </c>
      <c r="F732">
        <f>IF('Source Data'!F732="canceled",'Source Data'!L732,0)</f>
        <v>0</v>
      </c>
      <c r="G732">
        <f>IF('Source Data'!F732="failed",'Source Data'!L732,0)</f>
        <v>0</v>
      </c>
      <c r="I732">
        <f t="shared" si="11"/>
        <v>0</v>
      </c>
    </row>
    <row r="733" spans="3:9" x14ac:dyDescent="0.2">
      <c r="C733">
        <f>IF('Source Data'!F733="successful",'Source Data'!L733,0)</f>
        <v>71</v>
      </c>
      <c r="F733">
        <f>IF('Source Data'!F733="canceled",'Source Data'!L733,0)</f>
        <v>0</v>
      </c>
      <c r="G733">
        <f>IF('Source Data'!F733="failed",'Source Data'!L733,0)</f>
        <v>0</v>
      </c>
      <c r="I733">
        <f t="shared" si="11"/>
        <v>0</v>
      </c>
    </row>
    <row r="734" spans="3:9" x14ac:dyDescent="0.2">
      <c r="C734">
        <f>IF('Source Data'!F734="successful",'Source Data'!L734,0)</f>
        <v>13</v>
      </c>
      <c r="F734">
        <f>IF('Source Data'!F734="canceled",'Source Data'!L734,0)</f>
        <v>0</v>
      </c>
      <c r="G734">
        <f>IF('Source Data'!F734="failed",'Source Data'!L734,0)</f>
        <v>0</v>
      </c>
      <c r="I734">
        <f t="shared" si="11"/>
        <v>0</v>
      </c>
    </row>
    <row r="735" spans="3:9" x14ac:dyDescent="0.2">
      <c r="C735">
        <f>IF('Source Data'!F735="successful",'Source Data'!L735,0)</f>
        <v>169</v>
      </c>
      <c r="F735">
        <f>IF('Source Data'!F735="canceled",'Source Data'!L735,0)</f>
        <v>0</v>
      </c>
      <c r="G735">
        <f>IF('Source Data'!F735="failed",'Source Data'!L735,0)</f>
        <v>0</v>
      </c>
      <c r="I735">
        <f t="shared" si="11"/>
        <v>0</v>
      </c>
    </row>
    <row r="736" spans="3:9" x14ac:dyDescent="0.2">
      <c r="C736">
        <f>IF('Source Data'!F736="successful",'Source Data'!L736,0)</f>
        <v>57</v>
      </c>
      <c r="F736">
        <f>IF('Source Data'!F736="canceled",'Source Data'!L736,0)</f>
        <v>0</v>
      </c>
      <c r="G736">
        <f>IF('Source Data'!F736="failed",'Source Data'!L736,0)</f>
        <v>0</v>
      </c>
      <c r="I736">
        <f t="shared" si="11"/>
        <v>0</v>
      </c>
    </row>
    <row r="737" spans="3:9" x14ac:dyDescent="0.2">
      <c r="C737">
        <f>IF('Source Data'!F737="successful",'Source Data'!L737,0)</f>
        <v>229</v>
      </c>
      <c r="F737">
        <f>IF('Source Data'!F737="canceled",'Source Data'!L737,0)</f>
        <v>0</v>
      </c>
      <c r="G737">
        <f>IF('Source Data'!F737="failed",'Source Data'!L737,0)</f>
        <v>0</v>
      </c>
      <c r="I737">
        <f t="shared" si="11"/>
        <v>0</v>
      </c>
    </row>
    <row r="738" spans="3:9" x14ac:dyDescent="0.2">
      <c r="C738">
        <f>IF('Source Data'!F738="successful",'Source Data'!L738,0)</f>
        <v>108</v>
      </c>
      <c r="F738">
        <f>IF('Source Data'!F738="canceled",'Source Data'!L738,0)</f>
        <v>0</v>
      </c>
      <c r="G738">
        <f>IF('Source Data'!F738="failed",'Source Data'!L738,0)</f>
        <v>0</v>
      </c>
      <c r="I738">
        <f t="shared" si="11"/>
        <v>0</v>
      </c>
    </row>
    <row r="739" spans="3:9" x14ac:dyDescent="0.2">
      <c r="C739">
        <f>IF('Source Data'!F739="successful",'Source Data'!L739,0)</f>
        <v>108</v>
      </c>
      <c r="F739">
        <f>IF('Source Data'!F739="canceled",'Source Data'!L739,0)</f>
        <v>0</v>
      </c>
      <c r="G739">
        <f>IF('Source Data'!F739="failed",'Source Data'!L739,0)</f>
        <v>0</v>
      </c>
      <c r="I739">
        <f t="shared" si="11"/>
        <v>0</v>
      </c>
    </row>
    <row r="740" spans="3:9" x14ac:dyDescent="0.2">
      <c r="C740">
        <f>IF('Source Data'!F740="successful",'Source Data'!L740,0)</f>
        <v>41</v>
      </c>
      <c r="F740">
        <f>IF('Source Data'!F740="canceled",'Source Data'!L740,0)</f>
        <v>0</v>
      </c>
      <c r="G740">
        <f>IF('Source Data'!F740="failed",'Source Data'!L740,0)</f>
        <v>0</v>
      </c>
      <c r="I740">
        <f t="shared" si="11"/>
        <v>0</v>
      </c>
    </row>
    <row r="741" spans="3:9" x14ac:dyDescent="0.2">
      <c r="C741">
        <f>IF('Source Data'!F741="successful",'Source Data'!L741,0)</f>
        <v>139</v>
      </c>
      <c r="F741">
        <f>IF('Source Data'!F741="canceled",'Source Data'!L741,0)</f>
        <v>0</v>
      </c>
      <c r="G741">
        <f>IF('Source Data'!F741="failed",'Source Data'!L741,0)</f>
        <v>0</v>
      </c>
      <c r="I741">
        <f t="shared" si="11"/>
        <v>0</v>
      </c>
    </row>
    <row r="742" spans="3:9" x14ac:dyDescent="0.2">
      <c r="C742">
        <f>IF('Source Data'!F742="successful",'Source Data'!L742,0)</f>
        <v>19</v>
      </c>
      <c r="F742">
        <f>IF('Source Data'!F742="canceled",'Source Data'!L742,0)</f>
        <v>0</v>
      </c>
      <c r="G742">
        <f>IF('Source Data'!F742="failed",'Source Data'!L742,0)</f>
        <v>0</v>
      </c>
      <c r="I742">
        <f t="shared" si="11"/>
        <v>0</v>
      </c>
    </row>
    <row r="743" spans="3:9" x14ac:dyDescent="0.2">
      <c r="C743">
        <f>IF('Source Data'!F743="successful",'Source Data'!L743,0)</f>
        <v>94</v>
      </c>
      <c r="F743">
        <f>IF('Source Data'!F743="canceled",'Source Data'!L743,0)</f>
        <v>0</v>
      </c>
      <c r="G743">
        <f>IF('Source Data'!F743="failed",'Source Data'!L743,0)</f>
        <v>0</v>
      </c>
      <c r="I743">
        <f t="shared" si="11"/>
        <v>0</v>
      </c>
    </row>
    <row r="744" spans="3:9" x14ac:dyDescent="0.2">
      <c r="C744">
        <f>IF('Source Data'!F744="successful",'Source Data'!L744,0)</f>
        <v>23</v>
      </c>
      <c r="F744">
        <f>IF('Source Data'!F744="canceled",'Source Data'!L744,0)</f>
        <v>0</v>
      </c>
      <c r="G744">
        <f>IF('Source Data'!F744="failed",'Source Data'!L744,0)</f>
        <v>0</v>
      </c>
      <c r="I744">
        <f t="shared" si="11"/>
        <v>0</v>
      </c>
    </row>
    <row r="745" spans="3:9" x14ac:dyDescent="0.2">
      <c r="C745">
        <f>IF('Source Data'!F745="successful",'Source Data'!L745,0)</f>
        <v>15</v>
      </c>
      <c r="F745">
        <f>IF('Source Data'!F745="canceled",'Source Data'!L745,0)</f>
        <v>0</v>
      </c>
      <c r="G745">
        <f>IF('Source Data'!F745="failed",'Source Data'!L745,0)</f>
        <v>0</v>
      </c>
      <c r="I745">
        <f t="shared" si="11"/>
        <v>0</v>
      </c>
    </row>
    <row r="746" spans="3:9" x14ac:dyDescent="0.2">
      <c r="C746">
        <f>IF('Source Data'!F746="successful",'Source Data'!L746,0)</f>
        <v>62</v>
      </c>
      <c r="F746">
        <f>IF('Source Data'!F746="canceled",'Source Data'!L746,0)</f>
        <v>0</v>
      </c>
      <c r="G746">
        <f>IF('Source Data'!F746="failed",'Source Data'!L746,0)</f>
        <v>0</v>
      </c>
      <c r="I746">
        <f t="shared" si="11"/>
        <v>0</v>
      </c>
    </row>
    <row r="747" spans="3:9" x14ac:dyDescent="0.2">
      <c r="C747">
        <f>IF('Source Data'!F747="successful",'Source Data'!L747,0)</f>
        <v>74</v>
      </c>
      <c r="F747">
        <f>IF('Source Data'!F747="canceled",'Source Data'!L747,0)</f>
        <v>0</v>
      </c>
      <c r="G747">
        <f>IF('Source Data'!F747="failed",'Source Data'!L747,0)</f>
        <v>0</v>
      </c>
      <c r="I747">
        <f t="shared" si="11"/>
        <v>0</v>
      </c>
    </row>
    <row r="748" spans="3:9" x14ac:dyDescent="0.2">
      <c r="C748">
        <f>IF('Source Data'!F748="successful",'Source Data'!L748,0)</f>
        <v>97</v>
      </c>
      <c r="F748">
        <f>IF('Source Data'!F748="canceled",'Source Data'!L748,0)</f>
        <v>0</v>
      </c>
      <c r="G748">
        <f>IF('Source Data'!F748="failed",'Source Data'!L748,0)</f>
        <v>0</v>
      </c>
      <c r="I748">
        <f t="shared" si="11"/>
        <v>0</v>
      </c>
    </row>
    <row r="749" spans="3:9" x14ac:dyDescent="0.2">
      <c r="C749">
        <f>IF('Source Data'!F749="successful",'Source Data'!L749,0)</f>
        <v>55</v>
      </c>
      <c r="F749">
        <f>IF('Source Data'!F749="canceled",'Source Data'!L749,0)</f>
        <v>0</v>
      </c>
      <c r="G749">
        <f>IF('Source Data'!F749="failed",'Source Data'!L749,0)</f>
        <v>0</v>
      </c>
      <c r="I749">
        <f t="shared" si="11"/>
        <v>0</v>
      </c>
    </row>
    <row r="750" spans="3:9" x14ac:dyDescent="0.2">
      <c r="C750">
        <f>IF('Source Data'!F750="successful",'Source Data'!L750,0)</f>
        <v>44</v>
      </c>
      <c r="F750">
        <f>IF('Source Data'!F750="canceled",'Source Data'!L750,0)</f>
        <v>0</v>
      </c>
      <c r="G750">
        <f>IF('Source Data'!F750="failed",'Source Data'!L750,0)</f>
        <v>0</v>
      </c>
      <c r="I750">
        <f t="shared" si="11"/>
        <v>0</v>
      </c>
    </row>
    <row r="751" spans="3:9" x14ac:dyDescent="0.2">
      <c r="C751">
        <f>IF('Source Data'!F751="successful",'Source Data'!L751,0)</f>
        <v>110</v>
      </c>
      <c r="F751">
        <f>IF('Source Data'!F751="canceled",'Source Data'!L751,0)</f>
        <v>0</v>
      </c>
      <c r="G751">
        <f>IF('Source Data'!F751="failed",'Source Data'!L751,0)</f>
        <v>0</v>
      </c>
      <c r="I751">
        <f t="shared" si="11"/>
        <v>0</v>
      </c>
    </row>
    <row r="752" spans="3:9" x14ac:dyDescent="0.2">
      <c r="C752">
        <f>IF('Source Data'!F752="successful",'Source Data'!L752,0)</f>
        <v>59</v>
      </c>
      <c r="F752">
        <f>IF('Source Data'!F752="canceled",'Source Data'!L752,0)</f>
        <v>0</v>
      </c>
      <c r="G752">
        <f>IF('Source Data'!F752="failed",'Source Data'!L752,0)</f>
        <v>0</v>
      </c>
      <c r="I752">
        <f t="shared" si="11"/>
        <v>0</v>
      </c>
    </row>
    <row r="753" spans="3:9" x14ac:dyDescent="0.2">
      <c r="C753">
        <f>IF('Source Data'!F753="successful",'Source Data'!L753,0)</f>
        <v>62</v>
      </c>
      <c r="F753">
        <f>IF('Source Data'!F753="canceled",'Source Data'!L753,0)</f>
        <v>0</v>
      </c>
      <c r="G753">
        <f>IF('Source Data'!F753="failed",'Source Data'!L753,0)</f>
        <v>0</v>
      </c>
      <c r="I753">
        <f t="shared" si="11"/>
        <v>0</v>
      </c>
    </row>
    <row r="754" spans="3:9" x14ac:dyDescent="0.2">
      <c r="C754">
        <f>IF('Source Data'!F754="successful",'Source Data'!L754,0)</f>
        <v>105</v>
      </c>
      <c r="F754">
        <f>IF('Source Data'!F754="canceled",'Source Data'!L754,0)</f>
        <v>0</v>
      </c>
      <c r="G754">
        <f>IF('Source Data'!F754="failed",'Source Data'!L754,0)</f>
        <v>0</v>
      </c>
      <c r="I754">
        <f t="shared" si="11"/>
        <v>0</v>
      </c>
    </row>
    <row r="755" spans="3:9" x14ac:dyDescent="0.2">
      <c r="C755">
        <f>IF('Source Data'!F755="successful",'Source Data'!L755,0)</f>
        <v>26</v>
      </c>
      <c r="F755">
        <f>IF('Source Data'!F755="canceled",'Source Data'!L755,0)</f>
        <v>0</v>
      </c>
      <c r="G755">
        <f>IF('Source Data'!F755="failed",'Source Data'!L755,0)</f>
        <v>0</v>
      </c>
      <c r="I755">
        <f t="shared" si="11"/>
        <v>0</v>
      </c>
    </row>
    <row r="756" spans="3:9" x14ac:dyDescent="0.2">
      <c r="C756">
        <f>IF('Source Data'!F756="successful",'Source Data'!L756,0)</f>
        <v>49</v>
      </c>
      <c r="F756">
        <f>IF('Source Data'!F756="canceled",'Source Data'!L756,0)</f>
        <v>0</v>
      </c>
      <c r="G756">
        <f>IF('Source Data'!F756="failed",'Source Data'!L756,0)</f>
        <v>0</v>
      </c>
      <c r="I756">
        <f t="shared" si="11"/>
        <v>0</v>
      </c>
    </row>
    <row r="757" spans="3:9" x14ac:dyDescent="0.2">
      <c r="C757">
        <f>IF('Source Data'!F757="successful",'Source Data'!L757,0)</f>
        <v>68</v>
      </c>
      <c r="F757">
        <f>IF('Source Data'!F757="canceled",'Source Data'!L757,0)</f>
        <v>0</v>
      </c>
      <c r="G757">
        <f>IF('Source Data'!F757="failed",'Source Data'!L757,0)</f>
        <v>0</v>
      </c>
      <c r="I757">
        <f t="shared" si="11"/>
        <v>0</v>
      </c>
    </row>
    <row r="758" spans="3:9" x14ac:dyDescent="0.2">
      <c r="C758">
        <f>IF('Source Data'!F758="successful",'Source Data'!L758,0)</f>
        <v>22</v>
      </c>
      <c r="F758">
        <f>IF('Source Data'!F758="canceled",'Source Data'!L758,0)</f>
        <v>0</v>
      </c>
      <c r="G758">
        <f>IF('Source Data'!F758="failed",'Source Data'!L758,0)</f>
        <v>0</v>
      </c>
      <c r="I758">
        <f t="shared" si="11"/>
        <v>0</v>
      </c>
    </row>
    <row r="759" spans="3:9" x14ac:dyDescent="0.2">
      <c r="C759">
        <f>IF('Source Data'!F759="successful",'Source Data'!L759,0)</f>
        <v>18</v>
      </c>
      <c r="F759">
        <f>IF('Source Data'!F759="canceled",'Source Data'!L759,0)</f>
        <v>0</v>
      </c>
      <c r="G759">
        <f>IF('Source Data'!F759="failed",'Source Data'!L759,0)</f>
        <v>0</v>
      </c>
      <c r="I759">
        <f t="shared" si="11"/>
        <v>0</v>
      </c>
    </row>
    <row r="760" spans="3:9" x14ac:dyDescent="0.2">
      <c r="C760">
        <f>IF('Source Data'!F760="successful",'Source Data'!L760,0)</f>
        <v>19</v>
      </c>
      <c r="F760">
        <f>IF('Source Data'!F760="canceled",'Source Data'!L760,0)</f>
        <v>0</v>
      </c>
      <c r="G760">
        <f>IF('Source Data'!F760="failed",'Source Data'!L760,0)</f>
        <v>0</v>
      </c>
      <c r="I760">
        <f t="shared" si="11"/>
        <v>0</v>
      </c>
    </row>
    <row r="761" spans="3:9" x14ac:dyDescent="0.2">
      <c r="C761">
        <f>IF('Source Data'!F761="successful",'Source Data'!L761,0)</f>
        <v>99</v>
      </c>
      <c r="F761">
        <f>IF('Source Data'!F761="canceled",'Source Data'!L761,0)</f>
        <v>0</v>
      </c>
      <c r="G761">
        <f>IF('Source Data'!F761="failed",'Source Data'!L761,0)</f>
        <v>0</v>
      </c>
      <c r="I761">
        <f t="shared" si="11"/>
        <v>0</v>
      </c>
    </row>
    <row r="762" spans="3:9" x14ac:dyDescent="0.2">
      <c r="C762">
        <f>IF('Source Data'!F762="successful",'Source Data'!L762,0)</f>
        <v>0</v>
      </c>
      <c r="F762">
        <f>IF('Source Data'!F762="canceled",'Source Data'!L762,0)</f>
        <v>0</v>
      </c>
      <c r="G762">
        <f>IF('Source Data'!F762="failed",'Source Data'!L762,0)</f>
        <v>0</v>
      </c>
      <c r="I762">
        <f t="shared" si="11"/>
        <v>0</v>
      </c>
    </row>
    <row r="763" spans="3:9" x14ac:dyDescent="0.2">
      <c r="C763">
        <f>IF('Source Data'!F763="successful",'Source Data'!L763,0)</f>
        <v>0</v>
      </c>
      <c r="F763">
        <f>IF('Source Data'!F763="canceled",'Source Data'!L763,0)</f>
        <v>0</v>
      </c>
      <c r="G763">
        <f>IF('Source Data'!F763="failed",'Source Data'!L763,0)</f>
        <v>6</v>
      </c>
      <c r="I763">
        <f t="shared" si="11"/>
        <v>6</v>
      </c>
    </row>
    <row r="764" spans="3:9" x14ac:dyDescent="0.2">
      <c r="C764">
        <f>IF('Source Data'!F764="successful",'Source Data'!L764,0)</f>
        <v>0</v>
      </c>
      <c r="F764">
        <f>IF('Source Data'!F764="canceled",'Source Data'!L764,0)</f>
        <v>0</v>
      </c>
      <c r="G764">
        <f>IF('Source Data'!F764="failed",'Source Data'!L764,0)</f>
        <v>0</v>
      </c>
      <c r="I764">
        <f t="shared" si="11"/>
        <v>0</v>
      </c>
    </row>
    <row r="765" spans="3:9" x14ac:dyDescent="0.2">
      <c r="C765">
        <f>IF('Source Data'!F765="successful",'Source Data'!L765,0)</f>
        <v>0</v>
      </c>
      <c r="F765">
        <f>IF('Source Data'!F765="canceled",'Source Data'!L765,0)</f>
        <v>0</v>
      </c>
      <c r="G765">
        <f>IF('Source Data'!F765="failed",'Source Data'!L765,0)</f>
        <v>1</v>
      </c>
      <c r="I765">
        <f t="shared" si="11"/>
        <v>1</v>
      </c>
    </row>
    <row r="766" spans="3:9" x14ac:dyDescent="0.2">
      <c r="C766">
        <f>IF('Source Data'!F766="successful",'Source Data'!L766,0)</f>
        <v>0</v>
      </c>
      <c r="F766">
        <f>IF('Source Data'!F766="canceled",'Source Data'!L766,0)</f>
        <v>0</v>
      </c>
      <c r="G766">
        <f>IF('Source Data'!F766="failed",'Source Data'!L766,0)</f>
        <v>0</v>
      </c>
      <c r="I766">
        <f t="shared" si="11"/>
        <v>0</v>
      </c>
    </row>
    <row r="767" spans="3:9" x14ac:dyDescent="0.2">
      <c r="C767">
        <f>IF('Source Data'!F767="successful",'Source Data'!L767,0)</f>
        <v>0</v>
      </c>
      <c r="F767">
        <f>IF('Source Data'!F767="canceled",'Source Data'!L767,0)</f>
        <v>0</v>
      </c>
      <c r="G767">
        <f>IF('Source Data'!F767="failed",'Source Data'!L767,0)</f>
        <v>44</v>
      </c>
      <c r="I767">
        <f t="shared" si="11"/>
        <v>44</v>
      </c>
    </row>
    <row r="768" spans="3:9" x14ac:dyDescent="0.2">
      <c r="C768">
        <f>IF('Source Data'!F768="successful",'Source Data'!L768,0)</f>
        <v>0</v>
      </c>
      <c r="F768">
        <f>IF('Source Data'!F768="canceled",'Source Data'!L768,0)</f>
        <v>0</v>
      </c>
      <c r="G768">
        <f>IF('Source Data'!F768="failed",'Source Data'!L768,0)</f>
        <v>0</v>
      </c>
      <c r="I768">
        <f t="shared" si="11"/>
        <v>0</v>
      </c>
    </row>
    <row r="769" spans="3:9" x14ac:dyDescent="0.2">
      <c r="C769">
        <f>IF('Source Data'!F769="successful",'Source Data'!L769,0)</f>
        <v>0</v>
      </c>
      <c r="F769">
        <f>IF('Source Data'!F769="canceled",'Source Data'!L769,0)</f>
        <v>0</v>
      </c>
      <c r="G769">
        <f>IF('Source Data'!F769="failed",'Source Data'!L769,0)</f>
        <v>3</v>
      </c>
      <c r="I769">
        <f t="shared" si="11"/>
        <v>3</v>
      </c>
    </row>
    <row r="770" spans="3:9" x14ac:dyDescent="0.2">
      <c r="C770">
        <f>IF('Source Data'!F770="successful",'Source Data'!L770,0)</f>
        <v>0</v>
      </c>
      <c r="F770">
        <f>IF('Source Data'!F770="canceled",'Source Data'!L770,0)</f>
        <v>0</v>
      </c>
      <c r="G770">
        <f>IF('Source Data'!F770="failed",'Source Data'!L770,0)</f>
        <v>0</v>
      </c>
      <c r="I770">
        <f t="shared" si="11"/>
        <v>0</v>
      </c>
    </row>
    <row r="771" spans="3:9" x14ac:dyDescent="0.2">
      <c r="C771">
        <f>IF('Source Data'!F771="successful",'Source Data'!L771,0)</f>
        <v>0</v>
      </c>
      <c r="F771">
        <f>IF('Source Data'!F771="canceled",'Source Data'!L771,0)</f>
        <v>0</v>
      </c>
      <c r="G771">
        <f>IF('Source Data'!F771="failed",'Source Data'!L771,0)</f>
        <v>52</v>
      </c>
      <c r="I771">
        <f t="shared" ref="I771:I834" si="12">F771+G771</f>
        <v>52</v>
      </c>
    </row>
    <row r="772" spans="3:9" x14ac:dyDescent="0.2">
      <c r="C772">
        <f>IF('Source Data'!F772="successful",'Source Data'!L772,0)</f>
        <v>0</v>
      </c>
      <c r="F772">
        <f>IF('Source Data'!F772="canceled",'Source Data'!L772,0)</f>
        <v>0</v>
      </c>
      <c r="G772">
        <f>IF('Source Data'!F772="failed",'Source Data'!L772,0)</f>
        <v>0</v>
      </c>
      <c r="I772">
        <f t="shared" si="12"/>
        <v>0</v>
      </c>
    </row>
    <row r="773" spans="3:9" x14ac:dyDescent="0.2">
      <c r="C773">
        <f>IF('Source Data'!F773="successful",'Source Data'!L773,0)</f>
        <v>0</v>
      </c>
      <c r="F773">
        <f>IF('Source Data'!F773="canceled",'Source Data'!L773,0)</f>
        <v>0</v>
      </c>
      <c r="G773">
        <f>IF('Source Data'!F773="failed",'Source Data'!L773,0)</f>
        <v>1</v>
      </c>
      <c r="I773">
        <f t="shared" si="12"/>
        <v>1</v>
      </c>
    </row>
    <row r="774" spans="3:9" x14ac:dyDescent="0.2">
      <c r="C774">
        <f>IF('Source Data'!F774="successful",'Source Data'!L774,0)</f>
        <v>0</v>
      </c>
      <c r="F774">
        <f>IF('Source Data'!F774="canceled",'Source Data'!L774,0)</f>
        <v>0</v>
      </c>
      <c r="G774">
        <f>IF('Source Data'!F774="failed",'Source Data'!L774,0)</f>
        <v>1</v>
      </c>
      <c r="I774">
        <f t="shared" si="12"/>
        <v>1</v>
      </c>
    </row>
    <row r="775" spans="3:9" x14ac:dyDescent="0.2">
      <c r="C775">
        <f>IF('Source Data'!F775="successful",'Source Data'!L775,0)</f>
        <v>0</v>
      </c>
      <c r="F775">
        <f>IF('Source Data'!F775="canceled",'Source Data'!L775,0)</f>
        <v>0</v>
      </c>
      <c r="G775">
        <f>IF('Source Data'!F775="failed",'Source Data'!L775,0)</f>
        <v>2</v>
      </c>
      <c r="I775">
        <f t="shared" si="12"/>
        <v>2</v>
      </c>
    </row>
    <row r="776" spans="3:9" x14ac:dyDescent="0.2">
      <c r="C776">
        <f>IF('Source Data'!F776="successful",'Source Data'!L776,0)</f>
        <v>0</v>
      </c>
      <c r="F776">
        <f>IF('Source Data'!F776="canceled",'Source Data'!L776,0)</f>
        <v>0</v>
      </c>
      <c r="G776">
        <f>IF('Source Data'!F776="failed",'Source Data'!L776,0)</f>
        <v>9</v>
      </c>
      <c r="I776">
        <f t="shared" si="12"/>
        <v>9</v>
      </c>
    </row>
    <row r="777" spans="3:9" x14ac:dyDescent="0.2">
      <c r="C777">
        <f>IF('Source Data'!F777="successful",'Source Data'!L777,0)</f>
        <v>0</v>
      </c>
      <c r="F777">
        <f>IF('Source Data'!F777="canceled",'Source Data'!L777,0)</f>
        <v>0</v>
      </c>
      <c r="G777">
        <f>IF('Source Data'!F777="failed",'Source Data'!L777,0)</f>
        <v>5</v>
      </c>
      <c r="I777">
        <f t="shared" si="12"/>
        <v>5</v>
      </c>
    </row>
    <row r="778" spans="3:9" x14ac:dyDescent="0.2">
      <c r="C778">
        <f>IF('Source Data'!F778="successful",'Source Data'!L778,0)</f>
        <v>0</v>
      </c>
      <c r="F778">
        <f>IF('Source Data'!F778="canceled",'Source Data'!L778,0)</f>
        <v>0</v>
      </c>
      <c r="G778">
        <f>IF('Source Data'!F778="failed",'Source Data'!L778,0)</f>
        <v>57</v>
      </c>
      <c r="I778">
        <f t="shared" si="12"/>
        <v>57</v>
      </c>
    </row>
    <row r="779" spans="3:9" x14ac:dyDescent="0.2">
      <c r="C779">
        <f>IF('Source Data'!F779="successful",'Source Data'!L779,0)</f>
        <v>0</v>
      </c>
      <c r="F779">
        <f>IF('Source Data'!F779="canceled",'Source Data'!L779,0)</f>
        <v>0</v>
      </c>
      <c r="G779">
        <f>IF('Source Data'!F779="failed",'Source Data'!L779,0)</f>
        <v>3</v>
      </c>
      <c r="I779">
        <f t="shared" si="12"/>
        <v>3</v>
      </c>
    </row>
    <row r="780" spans="3:9" x14ac:dyDescent="0.2">
      <c r="C780">
        <f>IF('Source Data'!F780="successful",'Source Data'!L780,0)</f>
        <v>0</v>
      </c>
      <c r="F780">
        <f>IF('Source Data'!F780="canceled",'Source Data'!L780,0)</f>
        <v>0</v>
      </c>
      <c r="G780">
        <f>IF('Source Data'!F780="failed",'Source Data'!L780,0)</f>
        <v>1</v>
      </c>
      <c r="I780">
        <f t="shared" si="12"/>
        <v>1</v>
      </c>
    </row>
    <row r="781" spans="3:9" x14ac:dyDescent="0.2">
      <c r="C781">
        <f>IF('Source Data'!F781="successful",'Source Data'!L781,0)</f>
        <v>0</v>
      </c>
      <c r="F781">
        <f>IF('Source Data'!F781="canceled",'Source Data'!L781,0)</f>
        <v>0</v>
      </c>
      <c r="G781">
        <f>IF('Source Data'!F781="failed",'Source Data'!L781,0)</f>
        <v>6</v>
      </c>
      <c r="I781">
        <f t="shared" si="12"/>
        <v>6</v>
      </c>
    </row>
    <row r="782" spans="3:9" x14ac:dyDescent="0.2">
      <c r="C782">
        <f>IF('Source Data'!F782="successful",'Source Data'!L782,0)</f>
        <v>27</v>
      </c>
      <c r="F782">
        <f>IF('Source Data'!F782="canceled",'Source Data'!L782,0)</f>
        <v>0</v>
      </c>
      <c r="G782">
        <f>IF('Source Data'!F782="failed",'Source Data'!L782,0)</f>
        <v>0</v>
      </c>
      <c r="I782">
        <f t="shared" si="12"/>
        <v>0</v>
      </c>
    </row>
    <row r="783" spans="3:9" x14ac:dyDescent="0.2">
      <c r="C783">
        <f>IF('Source Data'!F783="successful",'Source Data'!L783,0)</f>
        <v>25</v>
      </c>
      <c r="F783">
        <f>IF('Source Data'!F783="canceled",'Source Data'!L783,0)</f>
        <v>0</v>
      </c>
      <c r="G783">
        <f>IF('Source Data'!F783="failed",'Source Data'!L783,0)</f>
        <v>0</v>
      </c>
      <c r="I783">
        <f t="shared" si="12"/>
        <v>0</v>
      </c>
    </row>
    <row r="784" spans="3:9" x14ac:dyDescent="0.2">
      <c r="C784">
        <f>IF('Source Data'!F784="successful",'Source Data'!L784,0)</f>
        <v>14</v>
      </c>
      <c r="F784">
        <f>IF('Source Data'!F784="canceled",'Source Data'!L784,0)</f>
        <v>0</v>
      </c>
      <c r="G784">
        <f>IF('Source Data'!F784="failed",'Source Data'!L784,0)</f>
        <v>0</v>
      </c>
      <c r="I784">
        <f t="shared" si="12"/>
        <v>0</v>
      </c>
    </row>
    <row r="785" spans="3:9" x14ac:dyDescent="0.2">
      <c r="C785">
        <f>IF('Source Data'!F785="successful",'Source Data'!L785,0)</f>
        <v>35</v>
      </c>
      <c r="F785">
        <f>IF('Source Data'!F785="canceled",'Source Data'!L785,0)</f>
        <v>0</v>
      </c>
      <c r="G785">
        <f>IF('Source Data'!F785="failed",'Source Data'!L785,0)</f>
        <v>0</v>
      </c>
      <c r="I785">
        <f t="shared" si="12"/>
        <v>0</v>
      </c>
    </row>
    <row r="786" spans="3:9" x14ac:dyDescent="0.2">
      <c r="C786">
        <f>IF('Source Data'!F786="successful",'Source Data'!L786,0)</f>
        <v>10</v>
      </c>
      <c r="F786">
        <f>IF('Source Data'!F786="canceled",'Source Data'!L786,0)</f>
        <v>0</v>
      </c>
      <c r="G786">
        <f>IF('Source Data'!F786="failed",'Source Data'!L786,0)</f>
        <v>0</v>
      </c>
      <c r="I786">
        <f t="shared" si="12"/>
        <v>0</v>
      </c>
    </row>
    <row r="787" spans="3:9" x14ac:dyDescent="0.2">
      <c r="C787">
        <f>IF('Source Data'!F787="successful",'Source Data'!L787,0)</f>
        <v>29</v>
      </c>
      <c r="F787">
        <f>IF('Source Data'!F787="canceled",'Source Data'!L787,0)</f>
        <v>0</v>
      </c>
      <c r="G787">
        <f>IF('Source Data'!F787="failed",'Source Data'!L787,0)</f>
        <v>0</v>
      </c>
      <c r="I787">
        <f t="shared" si="12"/>
        <v>0</v>
      </c>
    </row>
    <row r="788" spans="3:9" x14ac:dyDescent="0.2">
      <c r="C788">
        <f>IF('Source Data'!F788="successful",'Source Data'!L788,0)</f>
        <v>44</v>
      </c>
      <c r="F788">
        <f>IF('Source Data'!F788="canceled",'Source Data'!L788,0)</f>
        <v>0</v>
      </c>
      <c r="G788">
        <f>IF('Source Data'!F788="failed",'Source Data'!L788,0)</f>
        <v>0</v>
      </c>
      <c r="I788">
        <f t="shared" si="12"/>
        <v>0</v>
      </c>
    </row>
    <row r="789" spans="3:9" x14ac:dyDescent="0.2">
      <c r="C789">
        <f>IF('Source Data'!F789="successful",'Source Data'!L789,0)</f>
        <v>17</v>
      </c>
      <c r="F789">
        <f>IF('Source Data'!F789="canceled",'Source Data'!L789,0)</f>
        <v>0</v>
      </c>
      <c r="G789">
        <f>IF('Source Data'!F789="failed",'Source Data'!L789,0)</f>
        <v>0</v>
      </c>
      <c r="I789">
        <f t="shared" si="12"/>
        <v>0</v>
      </c>
    </row>
    <row r="790" spans="3:9" x14ac:dyDescent="0.2">
      <c r="C790">
        <f>IF('Source Data'!F790="successful",'Source Data'!L790,0)</f>
        <v>34</v>
      </c>
      <c r="F790">
        <f>IF('Source Data'!F790="canceled",'Source Data'!L790,0)</f>
        <v>0</v>
      </c>
      <c r="G790">
        <f>IF('Source Data'!F790="failed",'Source Data'!L790,0)</f>
        <v>0</v>
      </c>
      <c r="I790">
        <f t="shared" si="12"/>
        <v>0</v>
      </c>
    </row>
    <row r="791" spans="3:9" x14ac:dyDescent="0.2">
      <c r="C791">
        <f>IF('Source Data'!F791="successful",'Source Data'!L791,0)</f>
        <v>14</v>
      </c>
      <c r="F791">
        <f>IF('Source Data'!F791="canceled",'Source Data'!L791,0)</f>
        <v>0</v>
      </c>
      <c r="G791">
        <f>IF('Source Data'!F791="failed",'Source Data'!L791,0)</f>
        <v>0</v>
      </c>
      <c r="I791">
        <f t="shared" si="12"/>
        <v>0</v>
      </c>
    </row>
    <row r="792" spans="3:9" x14ac:dyDescent="0.2">
      <c r="C792">
        <f>IF('Source Data'!F792="successful",'Source Data'!L792,0)</f>
        <v>156</v>
      </c>
      <c r="F792">
        <f>IF('Source Data'!F792="canceled",'Source Data'!L792,0)</f>
        <v>0</v>
      </c>
      <c r="G792">
        <f>IF('Source Data'!F792="failed",'Source Data'!L792,0)</f>
        <v>0</v>
      </c>
      <c r="I792">
        <f t="shared" si="12"/>
        <v>0</v>
      </c>
    </row>
    <row r="793" spans="3:9" x14ac:dyDescent="0.2">
      <c r="C793">
        <f>IF('Source Data'!F793="successful",'Source Data'!L793,0)</f>
        <v>128</v>
      </c>
      <c r="F793">
        <f>IF('Source Data'!F793="canceled",'Source Data'!L793,0)</f>
        <v>0</v>
      </c>
      <c r="G793">
        <f>IF('Source Data'!F793="failed",'Source Data'!L793,0)</f>
        <v>0</v>
      </c>
      <c r="I793">
        <f t="shared" si="12"/>
        <v>0</v>
      </c>
    </row>
    <row r="794" spans="3:9" x14ac:dyDescent="0.2">
      <c r="C794">
        <f>IF('Source Data'!F794="successful",'Source Data'!L794,0)</f>
        <v>60</v>
      </c>
      <c r="F794">
        <f>IF('Source Data'!F794="canceled",'Source Data'!L794,0)</f>
        <v>0</v>
      </c>
      <c r="G794">
        <f>IF('Source Data'!F794="failed",'Source Data'!L794,0)</f>
        <v>0</v>
      </c>
      <c r="I794">
        <f t="shared" si="12"/>
        <v>0</v>
      </c>
    </row>
    <row r="795" spans="3:9" x14ac:dyDescent="0.2">
      <c r="C795">
        <f>IF('Source Data'!F795="successful",'Source Data'!L795,0)</f>
        <v>32</v>
      </c>
      <c r="F795">
        <f>IF('Source Data'!F795="canceled",'Source Data'!L795,0)</f>
        <v>0</v>
      </c>
      <c r="G795">
        <f>IF('Source Data'!F795="failed",'Source Data'!L795,0)</f>
        <v>0</v>
      </c>
      <c r="I795">
        <f t="shared" si="12"/>
        <v>0</v>
      </c>
    </row>
    <row r="796" spans="3:9" x14ac:dyDescent="0.2">
      <c r="C796">
        <f>IF('Source Data'!F796="successful",'Source Data'!L796,0)</f>
        <v>53</v>
      </c>
      <c r="F796">
        <f>IF('Source Data'!F796="canceled",'Source Data'!L796,0)</f>
        <v>0</v>
      </c>
      <c r="G796">
        <f>IF('Source Data'!F796="failed",'Source Data'!L796,0)</f>
        <v>0</v>
      </c>
      <c r="I796">
        <f t="shared" si="12"/>
        <v>0</v>
      </c>
    </row>
    <row r="797" spans="3:9" x14ac:dyDescent="0.2">
      <c r="C797">
        <f>IF('Source Data'!F797="successful",'Source Data'!L797,0)</f>
        <v>184</v>
      </c>
      <c r="F797">
        <f>IF('Source Data'!F797="canceled",'Source Data'!L797,0)</f>
        <v>0</v>
      </c>
      <c r="G797">
        <f>IF('Source Data'!F797="failed",'Source Data'!L797,0)</f>
        <v>0</v>
      </c>
      <c r="I797">
        <f t="shared" si="12"/>
        <v>0</v>
      </c>
    </row>
    <row r="798" spans="3:9" x14ac:dyDescent="0.2">
      <c r="C798">
        <f>IF('Source Data'!F798="successful",'Source Data'!L798,0)</f>
        <v>90</v>
      </c>
      <c r="F798">
        <f>IF('Source Data'!F798="canceled",'Source Data'!L798,0)</f>
        <v>0</v>
      </c>
      <c r="G798">
        <f>IF('Source Data'!F798="failed",'Source Data'!L798,0)</f>
        <v>0</v>
      </c>
      <c r="I798">
        <f t="shared" si="12"/>
        <v>0</v>
      </c>
    </row>
    <row r="799" spans="3:9" x14ac:dyDescent="0.2">
      <c r="C799">
        <f>IF('Source Data'!F799="successful",'Source Data'!L799,0)</f>
        <v>71</v>
      </c>
      <c r="F799">
        <f>IF('Source Data'!F799="canceled",'Source Data'!L799,0)</f>
        <v>0</v>
      </c>
      <c r="G799">
        <f>IF('Source Data'!F799="failed",'Source Data'!L799,0)</f>
        <v>0</v>
      </c>
      <c r="I799">
        <f t="shared" si="12"/>
        <v>0</v>
      </c>
    </row>
    <row r="800" spans="3:9" x14ac:dyDescent="0.2">
      <c r="C800">
        <f>IF('Source Data'!F800="successful",'Source Data'!L800,0)</f>
        <v>87</v>
      </c>
      <c r="F800">
        <f>IF('Source Data'!F800="canceled",'Source Data'!L800,0)</f>
        <v>0</v>
      </c>
      <c r="G800">
        <f>IF('Source Data'!F800="failed",'Source Data'!L800,0)</f>
        <v>0</v>
      </c>
      <c r="I800">
        <f t="shared" si="12"/>
        <v>0</v>
      </c>
    </row>
    <row r="801" spans="3:9" x14ac:dyDescent="0.2">
      <c r="C801">
        <f>IF('Source Data'!F801="successful",'Source Data'!L801,0)</f>
        <v>28</v>
      </c>
      <c r="F801">
        <f>IF('Source Data'!F801="canceled",'Source Data'!L801,0)</f>
        <v>0</v>
      </c>
      <c r="G801">
        <f>IF('Source Data'!F801="failed",'Source Data'!L801,0)</f>
        <v>0</v>
      </c>
      <c r="I801">
        <f t="shared" si="12"/>
        <v>0</v>
      </c>
    </row>
    <row r="802" spans="3:9" x14ac:dyDescent="0.2">
      <c r="C802">
        <f>IF('Source Data'!F802="successful",'Source Data'!L802,0)</f>
        <v>56</v>
      </c>
      <c r="F802">
        <f>IF('Source Data'!F802="canceled",'Source Data'!L802,0)</f>
        <v>0</v>
      </c>
      <c r="G802">
        <f>IF('Source Data'!F802="failed",'Source Data'!L802,0)</f>
        <v>0</v>
      </c>
      <c r="I802">
        <f t="shared" si="12"/>
        <v>0</v>
      </c>
    </row>
    <row r="803" spans="3:9" x14ac:dyDescent="0.2">
      <c r="C803">
        <f>IF('Source Data'!F803="successful",'Source Data'!L803,0)</f>
        <v>51</v>
      </c>
      <c r="F803">
        <f>IF('Source Data'!F803="canceled",'Source Data'!L803,0)</f>
        <v>0</v>
      </c>
      <c r="G803">
        <f>IF('Source Data'!F803="failed",'Source Data'!L803,0)</f>
        <v>0</v>
      </c>
      <c r="I803">
        <f t="shared" si="12"/>
        <v>0</v>
      </c>
    </row>
    <row r="804" spans="3:9" x14ac:dyDescent="0.2">
      <c r="C804">
        <f>IF('Source Data'!F804="successful",'Source Data'!L804,0)</f>
        <v>75</v>
      </c>
      <c r="F804">
        <f>IF('Source Data'!F804="canceled",'Source Data'!L804,0)</f>
        <v>0</v>
      </c>
      <c r="G804">
        <f>IF('Source Data'!F804="failed",'Source Data'!L804,0)</f>
        <v>0</v>
      </c>
      <c r="I804">
        <f t="shared" si="12"/>
        <v>0</v>
      </c>
    </row>
    <row r="805" spans="3:9" x14ac:dyDescent="0.2">
      <c r="C805">
        <f>IF('Source Data'!F805="successful",'Source Data'!L805,0)</f>
        <v>38</v>
      </c>
      <c r="F805">
        <f>IF('Source Data'!F805="canceled",'Source Data'!L805,0)</f>
        <v>0</v>
      </c>
      <c r="G805">
        <f>IF('Source Data'!F805="failed",'Source Data'!L805,0)</f>
        <v>0</v>
      </c>
      <c r="I805">
        <f t="shared" si="12"/>
        <v>0</v>
      </c>
    </row>
    <row r="806" spans="3:9" x14ac:dyDescent="0.2">
      <c r="C806">
        <f>IF('Source Data'!F806="successful",'Source Data'!L806,0)</f>
        <v>18</v>
      </c>
      <c r="F806">
        <f>IF('Source Data'!F806="canceled",'Source Data'!L806,0)</f>
        <v>0</v>
      </c>
      <c r="G806">
        <f>IF('Source Data'!F806="failed",'Source Data'!L806,0)</f>
        <v>0</v>
      </c>
      <c r="I806">
        <f t="shared" si="12"/>
        <v>0</v>
      </c>
    </row>
    <row r="807" spans="3:9" x14ac:dyDescent="0.2">
      <c r="C807">
        <f>IF('Source Data'!F807="successful",'Source Data'!L807,0)</f>
        <v>54</v>
      </c>
      <c r="F807">
        <f>IF('Source Data'!F807="canceled",'Source Data'!L807,0)</f>
        <v>0</v>
      </c>
      <c r="G807">
        <f>IF('Source Data'!F807="failed",'Source Data'!L807,0)</f>
        <v>0</v>
      </c>
      <c r="I807">
        <f t="shared" si="12"/>
        <v>0</v>
      </c>
    </row>
    <row r="808" spans="3:9" x14ac:dyDescent="0.2">
      <c r="C808">
        <f>IF('Source Data'!F808="successful",'Source Data'!L808,0)</f>
        <v>71</v>
      </c>
      <c r="F808">
        <f>IF('Source Data'!F808="canceled",'Source Data'!L808,0)</f>
        <v>0</v>
      </c>
      <c r="G808">
        <f>IF('Source Data'!F808="failed",'Source Data'!L808,0)</f>
        <v>0</v>
      </c>
      <c r="I808">
        <f t="shared" si="12"/>
        <v>0</v>
      </c>
    </row>
    <row r="809" spans="3:9" x14ac:dyDescent="0.2">
      <c r="C809">
        <f>IF('Source Data'!F809="successful",'Source Data'!L809,0)</f>
        <v>57</v>
      </c>
      <c r="F809">
        <f>IF('Source Data'!F809="canceled",'Source Data'!L809,0)</f>
        <v>0</v>
      </c>
      <c r="G809">
        <f>IF('Source Data'!F809="failed",'Source Data'!L809,0)</f>
        <v>0</v>
      </c>
      <c r="I809">
        <f t="shared" si="12"/>
        <v>0</v>
      </c>
    </row>
    <row r="810" spans="3:9" x14ac:dyDescent="0.2">
      <c r="C810">
        <f>IF('Source Data'!F810="successful",'Source Data'!L810,0)</f>
        <v>43</v>
      </c>
      <c r="F810">
        <f>IF('Source Data'!F810="canceled",'Source Data'!L810,0)</f>
        <v>0</v>
      </c>
      <c r="G810">
        <f>IF('Source Data'!F810="failed",'Source Data'!L810,0)</f>
        <v>0</v>
      </c>
      <c r="I810">
        <f t="shared" si="12"/>
        <v>0</v>
      </c>
    </row>
    <row r="811" spans="3:9" x14ac:dyDescent="0.2">
      <c r="C811">
        <f>IF('Source Data'!F811="successful",'Source Data'!L811,0)</f>
        <v>52</v>
      </c>
      <c r="F811">
        <f>IF('Source Data'!F811="canceled",'Source Data'!L811,0)</f>
        <v>0</v>
      </c>
      <c r="G811">
        <f>IF('Source Data'!F811="failed",'Source Data'!L811,0)</f>
        <v>0</v>
      </c>
      <c r="I811">
        <f t="shared" si="12"/>
        <v>0</v>
      </c>
    </row>
    <row r="812" spans="3:9" x14ac:dyDescent="0.2">
      <c r="C812">
        <f>IF('Source Data'!F812="successful",'Source Data'!L812,0)</f>
        <v>27</v>
      </c>
      <c r="F812">
        <f>IF('Source Data'!F812="canceled",'Source Data'!L812,0)</f>
        <v>0</v>
      </c>
      <c r="G812">
        <f>IF('Source Data'!F812="failed",'Source Data'!L812,0)</f>
        <v>0</v>
      </c>
      <c r="I812">
        <f t="shared" si="12"/>
        <v>0</v>
      </c>
    </row>
    <row r="813" spans="3:9" x14ac:dyDescent="0.2">
      <c r="C813">
        <f>IF('Source Data'!F813="successful",'Source Data'!L813,0)</f>
        <v>12</v>
      </c>
      <c r="F813">
        <f>IF('Source Data'!F813="canceled",'Source Data'!L813,0)</f>
        <v>0</v>
      </c>
      <c r="G813">
        <f>IF('Source Data'!F813="failed",'Source Data'!L813,0)</f>
        <v>0</v>
      </c>
      <c r="I813">
        <f t="shared" si="12"/>
        <v>0</v>
      </c>
    </row>
    <row r="814" spans="3:9" x14ac:dyDescent="0.2">
      <c r="C814">
        <f>IF('Source Data'!F814="successful",'Source Data'!L814,0)</f>
        <v>33</v>
      </c>
      <c r="F814">
        <f>IF('Source Data'!F814="canceled",'Source Data'!L814,0)</f>
        <v>0</v>
      </c>
      <c r="G814">
        <f>IF('Source Data'!F814="failed",'Source Data'!L814,0)</f>
        <v>0</v>
      </c>
      <c r="I814">
        <f t="shared" si="12"/>
        <v>0</v>
      </c>
    </row>
    <row r="815" spans="3:9" x14ac:dyDescent="0.2">
      <c r="C815">
        <f>IF('Source Data'!F815="successful",'Source Data'!L815,0)</f>
        <v>96</v>
      </c>
      <c r="F815">
        <f>IF('Source Data'!F815="canceled",'Source Data'!L815,0)</f>
        <v>0</v>
      </c>
      <c r="G815">
        <f>IF('Source Data'!F815="failed",'Source Data'!L815,0)</f>
        <v>0</v>
      </c>
      <c r="I815">
        <f t="shared" si="12"/>
        <v>0</v>
      </c>
    </row>
    <row r="816" spans="3:9" x14ac:dyDescent="0.2">
      <c r="C816">
        <f>IF('Source Data'!F816="successful",'Source Data'!L816,0)</f>
        <v>28</v>
      </c>
      <c r="F816">
        <f>IF('Source Data'!F816="canceled",'Source Data'!L816,0)</f>
        <v>0</v>
      </c>
      <c r="G816">
        <f>IF('Source Data'!F816="failed",'Source Data'!L816,0)</f>
        <v>0</v>
      </c>
      <c r="I816">
        <f t="shared" si="12"/>
        <v>0</v>
      </c>
    </row>
    <row r="817" spans="3:9" x14ac:dyDescent="0.2">
      <c r="C817">
        <f>IF('Source Data'!F817="successful",'Source Data'!L817,0)</f>
        <v>43</v>
      </c>
      <c r="F817">
        <f>IF('Source Data'!F817="canceled",'Source Data'!L817,0)</f>
        <v>0</v>
      </c>
      <c r="G817">
        <f>IF('Source Data'!F817="failed",'Source Data'!L817,0)</f>
        <v>0</v>
      </c>
      <c r="I817">
        <f t="shared" si="12"/>
        <v>0</v>
      </c>
    </row>
    <row r="818" spans="3:9" x14ac:dyDescent="0.2">
      <c r="C818">
        <f>IF('Source Data'!F818="successful",'Source Data'!L818,0)</f>
        <v>205</v>
      </c>
      <c r="F818">
        <f>IF('Source Data'!F818="canceled",'Source Data'!L818,0)</f>
        <v>0</v>
      </c>
      <c r="G818">
        <f>IF('Source Data'!F818="failed",'Source Data'!L818,0)</f>
        <v>0</v>
      </c>
      <c r="I818">
        <f t="shared" si="12"/>
        <v>0</v>
      </c>
    </row>
    <row r="819" spans="3:9" x14ac:dyDescent="0.2">
      <c r="C819">
        <f>IF('Source Data'!F819="successful",'Source Data'!L819,0)</f>
        <v>23</v>
      </c>
      <c r="F819">
        <f>IF('Source Data'!F819="canceled",'Source Data'!L819,0)</f>
        <v>0</v>
      </c>
      <c r="G819">
        <f>IF('Source Data'!F819="failed",'Source Data'!L819,0)</f>
        <v>0</v>
      </c>
      <c r="I819">
        <f t="shared" si="12"/>
        <v>0</v>
      </c>
    </row>
    <row r="820" spans="3:9" x14ac:dyDescent="0.2">
      <c r="C820">
        <f>IF('Source Data'!F820="successful",'Source Data'!L820,0)</f>
        <v>19</v>
      </c>
      <c r="F820">
        <f>IF('Source Data'!F820="canceled",'Source Data'!L820,0)</f>
        <v>0</v>
      </c>
      <c r="G820">
        <f>IF('Source Data'!F820="failed",'Source Data'!L820,0)</f>
        <v>0</v>
      </c>
      <c r="I820">
        <f t="shared" si="12"/>
        <v>0</v>
      </c>
    </row>
    <row r="821" spans="3:9" x14ac:dyDescent="0.2">
      <c r="C821">
        <f>IF('Source Data'!F821="successful",'Source Data'!L821,0)</f>
        <v>14</v>
      </c>
      <c r="F821">
        <f>IF('Source Data'!F821="canceled",'Source Data'!L821,0)</f>
        <v>0</v>
      </c>
      <c r="G821">
        <f>IF('Source Data'!F821="failed",'Source Data'!L821,0)</f>
        <v>0</v>
      </c>
      <c r="I821">
        <f t="shared" si="12"/>
        <v>0</v>
      </c>
    </row>
    <row r="822" spans="3:9" x14ac:dyDescent="0.2">
      <c r="C822">
        <f>IF('Source Data'!F822="successful",'Source Data'!L822,0)</f>
        <v>38</v>
      </c>
      <c r="F822">
        <f>IF('Source Data'!F822="canceled",'Source Data'!L822,0)</f>
        <v>0</v>
      </c>
      <c r="G822">
        <f>IF('Source Data'!F822="failed",'Source Data'!L822,0)</f>
        <v>0</v>
      </c>
      <c r="I822">
        <f t="shared" si="12"/>
        <v>0</v>
      </c>
    </row>
    <row r="823" spans="3:9" x14ac:dyDescent="0.2">
      <c r="C823">
        <f>IF('Source Data'!F823="successful",'Source Data'!L823,0)</f>
        <v>78</v>
      </c>
      <c r="F823">
        <f>IF('Source Data'!F823="canceled",'Source Data'!L823,0)</f>
        <v>0</v>
      </c>
      <c r="G823">
        <f>IF('Source Data'!F823="failed",'Source Data'!L823,0)</f>
        <v>0</v>
      </c>
      <c r="I823">
        <f t="shared" si="12"/>
        <v>0</v>
      </c>
    </row>
    <row r="824" spans="3:9" x14ac:dyDescent="0.2">
      <c r="C824">
        <f>IF('Source Data'!F824="successful",'Source Data'!L824,0)</f>
        <v>69</v>
      </c>
      <c r="F824">
        <f>IF('Source Data'!F824="canceled",'Source Data'!L824,0)</f>
        <v>0</v>
      </c>
      <c r="G824">
        <f>IF('Source Data'!F824="failed",'Source Data'!L824,0)</f>
        <v>0</v>
      </c>
      <c r="I824">
        <f t="shared" si="12"/>
        <v>0</v>
      </c>
    </row>
    <row r="825" spans="3:9" x14ac:dyDescent="0.2">
      <c r="C825">
        <f>IF('Source Data'!F825="successful",'Source Data'!L825,0)</f>
        <v>33</v>
      </c>
      <c r="F825">
        <f>IF('Source Data'!F825="canceled",'Source Data'!L825,0)</f>
        <v>0</v>
      </c>
      <c r="G825">
        <f>IF('Source Data'!F825="failed",'Source Data'!L825,0)</f>
        <v>0</v>
      </c>
      <c r="I825">
        <f t="shared" si="12"/>
        <v>0</v>
      </c>
    </row>
    <row r="826" spans="3:9" x14ac:dyDescent="0.2">
      <c r="C826">
        <f>IF('Source Data'!F826="successful",'Source Data'!L826,0)</f>
        <v>54</v>
      </c>
      <c r="F826">
        <f>IF('Source Data'!F826="canceled",'Source Data'!L826,0)</f>
        <v>0</v>
      </c>
      <c r="G826">
        <f>IF('Source Data'!F826="failed",'Source Data'!L826,0)</f>
        <v>0</v>
      </c>
      <c r="I826">
        <f t="shared" si="12"/>
        <v>0</v>
      </c>
    </row>
    <row r="827" spans="3:9" x14ac:dyDescent="0.2">
      <c r="C827">
        <f>IF('Source Data'!F827="successful",'Source Data'!L827,0)</f>
        <v>99</v>
      </c>
      <c r="F827">
        <f>IF('Source Data'!F827="canceled",'Source Data'!L827,0)</f>
        <v>0</v>
      </c>
      <c r="G827">
        <f>IF('Source Data'!F827="failed",'Source Data'!L827,0)</f>
        <v>0</v>
      </c>
      <c r="I827">
        <f t="shared" si="12"/>
        <v>0</v>
      </c>
    </row>
    <row r="828" spans="3:9" x14ac:dyDescent="0.2">
      <c r="C828">
        <f>IF('Source Data'!F828="successful",'Source Data'!L828,0)</f>
        <v>49</v>
      </c>
      <c r="F828">
        <f>IF('Source Data'!F828="canceled",'Source Data'!L828,0)</f>
        <v>0</v>
      </c>
      <c r="G828">
        <f>IF('Source Data'!F828="failed",'Source Data'!L828,0)</f>
        <v>0</v>
      </c>
      <c r="I828">
        <f t="shared" si="12"/>
        <v>0</v>
      </c>
    </row>
    <row r="829" spans="3:9" x14ac:dyDescent="0.2">
      <c r="C829">
        <f>IF('Source Data'!F829="successful",'Source Data'!L829,0)</f>
        <v>11</v>
      </c>
      <c r="F829">
        <f>IF('Source Data'!F829="canceled",'Source Data'!L829,0)</f>
        <v>0</v>
      </c>
      <c r="G829">
        <f>IF('Source Data'!F829="failed",'Source Data'!L829,0)</f>
        <v>0</v>
      </c>
      <c r="I829">
        <f t="shared" si="12"/>
        <v>0</v>
      </c>
    </row>
    <row r="830" spans="3:9" x14ac:dyDescent="0.2">
      <c r="C830">
        <f>IF('Source Data'!F830="successful",'Source Data'!L830,0)</f>
        <v>38</v>
      </c>
      <c r="F830">
        <f>IF('Source Data'!F830="canceled",'Source Data'!L830,0)</f>
        <v>0</v>
      </c>
      <c r="G830">
        <f>IF('Source Data'!F830="failed",'Source Data'!L830,0)</f>
        <v>0</v>
      </c>
      <c r="I830">
        <f t="shared" si="12"/>
        <v>0</v>
      </c>
    </row>
    <row r="831" spans="3:9" x14ac:dyDescent="0.2">
      <c r="C831">
        <f>IF('Source Data'!F831="successful",'Source Data'!L831,0)</f>
        <v>16</v>
      </c>
      <c r="F831">
        <f>IF('Source Data'!F831="canceled",'Source Data'!L831,0)</f>
        <v>0</v>
      </c>
      <c r="G831">
        <f>IF('Source Data'!F831="failed",'Source Data'!L831,0)</f>
        <v>0</v>
      </c>
      <c r="I831">
        <f t="shared" si="12"/>
        <v>0</v>
      </c>
    </row>
    <row r="832" spans="3:9" x14ac:dyDescent="0.2">
      <c r="C832">
        <f>IF('Source Data'!F832="successful",'Source Data'!L832,0)</f>
        <v>32</v>
      </c>
      <c r="F832">
        <f>IF('Source Data'!F832="canceled",'Source Data'!L832,0)</f>
        <v>0</v>
      </c>
      <c r="G832">
        <f>IF('Source Data'!F832="failed",'Source Data'!L832,0)</f>
        <v>0</v>
      </c>
      <c r="I832">
        <f t="shared" si="12"/>
        <v>0</v>
      </c>
    </row>
    <row r="833" spans="3:9" x14ac:dyDescent="0.2">
      <c r="C833">
        <f>IF('Source Data'!F833="successful",'Source Data'!L833,0)</f>
        <v>20</v>
      </c>
      <c r="F833">
        <f>IF('Source Data'!F833="canceled",'Source Data'!L833,0)</f>
        <v>0</v>
      </c>
      <c r="G833">
        <f>IF('Source Data'!F833="failed",'Source Data'!L833,0)</f>
        <v>0</v>
      </c>
      <c r="I833">
        <f t="shared" si="12"/>
        <v>0</v>
      </c>
    </row>
    <row r="834" spans="3:9" x14ac:dyDescent="0.2">
      <c r="C834">
        <f>IF('Source Data'!F834="successful",'Source Data'!L834,0)</f>
        <v>154</v>
      </c>
      <c r="F834">
        <f>IF('Source Data'!F834="canceled",'Source Data'!L834,0)</f>
        <v>0</v>
      </c>
      <c r="G834">
        <f>IF('Source Data'!F834="failed",'Source Data'!L834,0)</f>
        <v>0</v>
      </c>
      <c r="I834">
        <f t="shared" si="12"/>
        <v>0</v>
      </c>
    </row>
    <row r="835" spans="3:9" x14ac:dyDescent="0.2">
      <c r="C835">
        <f>IF('Source Data'!F835="successful",'Source Data'!L835,0)</f>
        <v>41</v>
      </c>
      <c r="F835">
        <f>IF('Source Data'!F835="canceled",'Source Data'!L835,0)</f>
        <v>0</v>
      </c>
      <c r="G835">
        <f>IF('Source Data'!F835="failed",'Source Data'!L835,0)</f>
        <v>0</v>
      </c>
      <c r="I835">
        <f t="shared" ref="I835:I898" si="13">F835+G835</f>
        <v>0</v>
      </c>
    </row>
    <row r="836" spans="3:9" x14ac:dyDescent="0.2">
      <c r="C836">
        <f>IF('Source Data'!F836="successful",'Source Data'!L836,0)</f>
        <v>75</v>
      </c>
      <c r="F836">
        <f>IF('Source Data'!F836="canceled",'Source Data'!L836,0)</f>
        <v>0</v>
      </c>
      <c r="G836">
        <f>IF('Source Data'!F836="failed",'Source Data'!L836,0)</f>
        <v>0</v>
      </c>
      <c r="I836">
        <f t="shared" si="13"/>
        <v>0</v>
      </c>
    </row>
    <row r="837" spans="3:9" x14ac:dyDescent="0.2">
      <c r="C837">
        <f>IF('Source Data'!F837="successful",'Source Data'!L837,0)</f>
        <v>40</v>
      </c>
      <c r="F837">
        <f>IF('Source Data'!F837="canceled",'Source Data'!L837,0)</f>
        <v>0</v>
      </c>
      <c r="G837">
        <f>IF('Source Data'!F837="failed",'Source Data'!L837,0)</f>
        <v>0</v>
      </c>
      <c r="I837">
        <f t="shared" si="13"/>
        <v>0</v>
      </c>
    </row>
    <row r="838" spans="3:9" x14ac:dyDescent="0.2">
      <c r="C838">
        <f>IF('Source Data'!F838="successful",'Source Data'!L838,0)</f>
        <v>46</v>
      </c>
      <c r="F838">
        <f>IF('Source Data'!F838="canceled",'Source Data'!L838,0)</f>
        <v>0</v>
      </c>
      <c r="G838">
        <f>IF('Source Data'!F838="failed",'Source Data'!L838,0)</f>
        <v>0</v>
      </c>
      <c r="I838">
        <f t="shared" si="13"/>
        <v>0</v>
      </c>
    </row>
    <row r="839" spans="3:9" x14ac:dyDescent="0.2">
      <c r="C839">
        <f>IF('Source Data'!F839="successful",'Source Data'!L839,0)</f>
        <v>62</v>
      </c>
      <c r="F839">
        <f>IF('Source Data'!F839="canceled",'Source Data'!L839,0)</f>
        <v>0</v>
      </c>
      <c r="G839">
        <f>IF('Source Data'!F839="failed",'Source Data'!L839,0)</f>
        <v>0</v>
      </c>
      <c r="I839">
        <f t="shared" si="13"/>
        <v>0</v>
      </c>
    </row>
    <row r="840" spans="3:9" x14ac:dyDescent="0.2">
      <c r="C840">
        <f>IF('Source Data'!F840="successful",'Source Data'!L840,0)</f>
        <v>61</v>
      </c>
      <c r="F840">
        <f>IF('Source Data'!F840="canceled",'Source Data'!L840,0)</f>
        <v>0</v>
      </c>
      <c r="G840">
        <f>IF('Source Data'!F840="failed",'Source Data'!L840,0)</f>
        <v>0</v>
      </c>
      <c r="I840">
        <f t="shared" si="13"/>
        <v>0</v>
      </c>
    </row>
    <row r="841" spans="3:9" x14ac:dyDescent="0.2">
      <c r="C841">
        <f>IF('Source Data'!F841="successful",'Source Data'!L841,0)</f>
        <v>96</v>
      </c>
      <c r="F841">
        <f>IF('Source Data'!F841="canceled",'Source Data'!L841,0)</f>
        <v>0</v>
      </c>
      <c r="G841">
        <f>IF('Source Data'!F841="failed",'Source Data'!L841,0)</f>
        <v>0</v>
      </c>
      <c r="I841">
        <f t="shared" si="13"/>
        <v>0</v>
      </c>
    </row>
    <row r="842" spans="3:9" x14ac:dyDescent="0.2">
      <c r="C842">
        <f>IF('Source Data'!F842="successful",'Source Data'!L842,0)</f>
        <v>190</v>
      </c>
      <c r="F842">
        <f>IF('Source Data'!F842="canceled",'Source Data'!L842,0)</f>
        <v>0</v>
      </c>
      <c r="G842">
        <f>IF('Source Data'!F842="failed",'Source Data'!L842,0)</f>
        <v>0</v>
      </c>
      <c r="I842">
        <f t="shared" si="13"/>
        <v>0</v>
      </c>
    </row>
    <row r="843" spans="3:9" x14ac:dyDescent="0.2">
      <c r="C843">
        <f>IF('Source Data'!F843="successful",'Source Data'!L843,0)</f>
        <v>94</v>
      </c>
      <c r="F843">
        <f>IF('Source Data'!F843="canceled",'Source Data'!L843,0)</f>
        <v>0</v>
      </c>
      <c r="G843">
        <f>IF('Source Data'!F843="failed",'Source Data'!L843,0)</f>
        <v>0</v>
      </c>
      <c r="I843">
        <f t="shared" si="13"/>
        <v>0</v>
      </c>
    </row>
    <row r="844" spans="3:9" x14ac:dyDescent="0.2">
      <c r="C844">
        <f>IF('Source Data'!F844="successful",'Source Data'!L844,0)</f>
        <v>39</v>
      </c>
      <c r="F844">
        <f>IF('Source Data'!F844="canceled",'Source Data'!L844,0)</f>
        <v>0</v>
      </c>
      <c r="G844">
        <f>IF('Source Data'!F844="failed",'Source Data'!L844,0)</f>
        <v>0</v>
      </c>
      <c r="I844">
        <f t="shared" si="13"/>
        <v>0</v>
      </c>
    </row>
    <row r="845" spans="3:9" x14ac:dyDescent="0.2">
      <c r="C845">
        <f>IF('Source Data'!F845="successful",'Source Data'!L845,0)</f>
        <v>127</v>
      </c>
      <c r="F845">
        <f>IF('Source Data'!F845="canceled",'Source Data'!L845,0)</f>
        <v>0</v>
      </c>
      <c r="G845">
        <f>IF('Source Data'!F845="failed",'Source Data'!L845,0)</f>
        <v>0</v>
      </c>
      <c r="I845">
        <f t="shared" si="13"/>
        <v>0</v>
      </c>
    </row>
    <row r="846" spans="3:9" x14ac:dyDescent="0.2">
      <c r="C846">
        <f>IF('Source Data'!F846="successful",'Source Data'!L846,0)</f>
        <v>159</v>
      </c>
      <c r="F846">
        <f>IF('Source Data'!F846="canceled",'Source Data'!L846,0)</f>
        <v>0</v>
      </c>
      <c r="G846">
        <f>IF('Source Data'!F846="failed",'Source Data'!L846,0)</f>
        <v>0</v>
      </c>
      <c r="I846">
        <f t="shared" si="13"/>
        <v>0</v>
      </c>
    </row>
    <row r="847" spans="3:9" x14ac:dyDescent="0.2">
      <c r="C847">
        <f>IF('Source Data'!F847="successful",'Source Data'!L847,0)</f>
        <v>177</v>
      </c>
      <c r="F847">
        <f>IF('Source Data'!F847="canceled",'Source Data'!L847,0)</f>
        <v>0</v>
      </c>
      <c r="G847">
        <f>IF('Source Data'!F847="failed",'Source Data'!L847,0)</f>
        <v>0</v>
      </c>
      <c r="I847">
        <f t="shared" si="13"/>
        <v>0</v>
      </c>
    </row>
    <row r="848" spans="3:9" x14ac:dyDescent="0.2">
      <c r="C848">
        <f>IF('Source Data'!F848="successful",'Source Data'!L848,0)</f>
        <v>47</v>
      </c>
      <c r="F848">
        <f>IF('Source Data'!F848="canceled",'Source Data'!L848,0)</f>
        <v>0</v>
      </c>
      <c r="G848">
        <f>IF('Source Data'!F848="failed",'Source Data'!L848,0)</f>
        <v>0</v>
      </c>
      <c r="I848">
        <f t="shared" si="13"/>
        <v>0</v>
      </c>
    </row>
    <row r="849" spans="3:9" x14ac:dyDescent="0.2">
      <c r="C849">
        <f>IF('Source Data'!F849="successful",'Source Data'!L849,0)</f>
        <v>1</v>
      </c>
      <c r="F849">
        <f>IF('Source Data'!F849="canceled",'Source Data'!L849,0)</f>
        <v>0</v>
      </c>
      <c r="G849">
        <f>IF('Source Data'!F849="failed",'Source Data'!L849,0)</f>
        <v>0</v>
      </c>
      <c r="I849">
        <f t="shared" si="13"/>
        <v>0</v>
      </c>
    </row>
    <row r="850" spans="3:9" x14ac:dyDescent="0.2">
      <c r="C850">
        <f>IF('Source Data'!F850="successful",'Source Data'!L850,0)</f>
        <v>16</v>
      </c>
      <c r="F850">
        <f>IF('Source Data'!F850="canceled",'Source Data'!L850,0)</f>
        <v>0</v>
      </c>
      <c r="G850">
        <f>IF('Source Data'!F850="failed",'Source Data'!L850,0)</f>
        <v>0</v>
      </c>
      <c r="I850">
        <f t="shared" si="13"/>
        <v>0</v>
      </c>
    </row>
    <row r="851" spans="3:9" x14ac:dyDescent="0.2">
      <c r="C851">
        <f>IF('Source Data'!F851="successful",'Source Data'!L851,0)</f>
        <v>115</v>
      </c>
      <c r="F851">
        <f>IF('Source Data'!F851="canceled",'Source Data'!L851,0)</f>
        <v>0</v>
      </c>
      <c r="G851">
        <f>IF('Source Data'!F851="failed",'Source Data'!L851,0)</f>
        <v>0</v>
      </c>
      <c r="I851">
        <f t="shared" si="13"/>
        <v>0</v>
      </c>
    </row>
    <row r="852" spans="3:9" x14ac:dyDescent="0.2">
      <c r="C852">
        <f>IF('Source Data'!F852="successful",'Source Data'!L852,0)</f>
        <v>133</v>
      </c>
      <c r="F852">
        <f>IF('Source Data'!F852="canceled",'Source Data'!L852,0)</f>
        <v>0</v>
      </c>
      <c r="G852">
        <f>IF('Source Data'!F852="failed",'Source Data'!L852,0)</f>
        <v>0</v>
      </c>
      <c r="I852">
        <f t="shared" si="13"/>
        <v>0</v>
      </c>
    </row>
    <row r="853" spans="3:9" x14ac:dyDescent="0.2">
      <c r="C853">
        <f>IF('Source Data'!F853="successful",'Source Data'!L853,0)</f>
        <v>70</v>
      </c>
      <c r="F853">
        <f>IF('Source Data'!F853="canceled",'Source Data'!L853,0)</f>
        <v>0</v>
      </c>
      <c r="G853">
        <f>IF('Source Data'!F853="failed",'Source Data'!L853,0)</f>
        <v>0</v>
      </c>
      <c r="I853">
        <f t="shared" si="13"/>
        <v>0</v>
      </c>
    </row>
    <row r="854" spans="3:9" x14ac:dyDescent="0.2">
      <c r="C854">
        <f>IF('Source Data'!F854="successful",'Source Data'!L854,0)</f>
        <v>62</v>
      </c>
      <c r="F854">
        <f>IF('Source Data'!F854="canceled",'Source Data'!L854,0)</f>
        <v>0</v>
      </c>
      <c r="G854">
        <f>IF('Source Data'!F854="failed",'Source Data'!L854,0)</f>
        <v>0</v>
      </c>
      <c r="I854">
        <f t="shared" si="13"/>
        <v>0</v>
      </c>
    </row>
    <row r="855" spans="3:9" x14ac:dyDescent="0.2">
      <c r="C855">
        <f>IF('Source Data'!F855="successful",'Source Data'!L855,0)</f>
        <v>10</v>
      </c>
      <c r="F855">
        <f>IF('Source Data'!F855="canceled",'Source Data'!L855,0)</f>
        <v>0</v>
      </c>
      <c r="G855">
        <f>IF('Source Data'!F855="failed",'Source Data'!L855,0)</f>
        <v>0</v>
      </c>
      <c r="I855">
        <f t="shared" si="13"/>
        <v>0</v>
      </c>
    </row>
    <row r="856" spans="3:9" x14ac:dyDescent="0.2">
      <c r="C856">
        <f>IF('Source Data'!F856="successful",'Source Data'!L856,0)</f>
        <v>499</v>
      </c>
      <c r="F856">
        <f>IF('Source Data'!F856="canceled",'Source Data'!L856,0)</f>
        <v>0</v>
      </c>
      <c r="G856">
        <f>IF('Source Data'!F856="failed",'Source Data'!L856,0)</f>
        <v>0</v>
      </c>
      <c r="I856">
        <f t="shared" si="13"/>
        <v>0</v>
      </c>
    </row>
    <row r="857" spans="3:9" x14ac:dyDescent="0.2">
      <c r="C857">
        <f>IF('Source Data'!F857="successful",'Source Data'!L857,0)</f>
        <v>47</v>
      </c>
      <c r="F857">
        <f>IF('Source Data'!F857="canceled",'Source Data'!L857,0)</f>
        <v>0</v>
      </c>
      <c r="G857">
        <f>IF('Source Data'!F857="failed",'Source Data'!L857,0)</f>
        <v>0</v>
      </c>
      <c r="I857">
        <f t="shared" si="13"/>
        <v>0</v>
      </c>
    </row>
    <row r="858" spans="3:9" x14ac:dyDescent="0.2">
      <c r="C858">
        <f>IF('Source Data'!F858="successful",'Source Data'!L858,0)</f>
        <v>28</v>
      </c>
      <c r="F858">
        <f>IF('Source Data'!F858="canceled",'Source Data'!L858,0)</f>
        <v>0</v>
      </c>
      <c r="G858">
        <f>IF('Source Data'!F858="failed",'Source Data'!L858,0)</f>
        <v>0</v>
      </c>
      <c r="I858">
        <f t="shared" si="13"/>
        <v>0</v>
      </c>
    </row>
    <row r="859" spans="3:9" x14ac:dyDescent="0.2">
      <c r="C859">
        <f>IF('Source Data'!F859="successful",'Source Data'!L859,0)</f>
        <v>24</v>
      </c>
      <c r="F859">
        <f>IF('Source Data'!F859="canceled",'Source Data'!L859,0)</f>
        <v>0</v>
      </c>
      <c r="G859">
        <f>IF('Source Data'!F859="failed",'Source Data'!L859,0)</f>
        <v>0</v>
      </c>
      <c r="I859">
        <f t="shared" si="13"/>
        <v>0</v>
      </c>
    </row>
    <row r="860" spans="3:9" x14ac:dyDescent="0.2">
      <c r="C860">
        <f>IF('Source Data'!F860="successful",'Source Data'!L860,0)</f>
        <v>76</v>
      </c>
      <c r="F860">
        <f>IF('Source Data'!F860="canceled",'Source Data'!L860,0)</f>
        <v>0</v>
      </c>
      <c r="G860">
        <f>IF('Source Data'!F860="failed",'Source Data'!L860,0)</f>
        <v>0</v>
      </c>
      <c r="I860">
        <f t="shared" si="13"/>
        <v>0</v>
      </c>
    </row>
    <row r="861" spans="3:9" x14ac:dyDescent="0.2">
      <c r="C861">
        <f>IF('Source Data'!F861="successful",'Source Data'!L861,0)</f>
        <v>98</v>
      </c>
      <c r="F861">
        <f>IF('Source Data'!F861="canceled",'Source Data'!L861,0)</f>
        <v>0</v>
      </c>
      <c r="G861">
        <f>IF('Source Data'!F861="failed",'Source Data'!L861,0)</f>
        <v>0</v>
      </c>
      <c r="I861">
        <f t="shared" si="13"/>
        <v>0</v>
      </c>
    </row>
    <row r="862" spans="3:9" x14ac:dyDescent="0.2">
      <c r="C862">
        <f>IF('Source Data'!F862="successful",'Source Data'!L862,0)</f>
        <v>0</v>
      </c>
      <c r="F862">
        <f>IF('Source Data'!F862="canceled",'Source Data'!L862,0)</f>
        <v>0</v>
      </c>
      <c r="G862">
        <f>IF('Source Data'!F862="failed",'Source Data'!L862,0)</f>
        <v>48</v>
      </c>
      <c r="I862">
        <f t="shared" si="13"/>
        <v>48</v>
      </c>
    </row>
    <row r="863" spans="3:9" x14ac:dyDescent="0.2">
      <c r="C863">
        <f>IF('Source Data'!F863="successful",'Source Data'!L863,0)</f>
        <v>0</v>
      </c>
      <c r="F863">
        <f>IF('Source Data'!F863="canceled",'Source Data'!L863,0)</f>
        <v>0</v>
      </c>
      <c r="G863">
        <f>IF('Source Data'!F863="failed",'Source Data'!L863,0)</f>
        <v>2</v>
      </c>
      <c r="I863">
        <f t="shared" si="13"/>
        <v>2</v>
      </c>
    </row>
    <row r="864" spans="3:9" x14ac:dyDescent="0.2">
      <c r="C864">
        <f>IF('Source Data'!F864="successful",'Source Data'!L864,0)</f>
        <v>0</v>
      </c>
      <c r="F864">
        <f>IF('Source Data'!F864="canceled",'Source Data'!L864,0)</f>
        <v>0</v>
      </c>
      <c r="G864">
        <f>IF('Source Data'!F864="failed",'Source Data'!L864,0)</f>
        <v>4</v>
      </c>
      <c r="I864">
        <f t="shared" si="13"/>
        <v>4</v>
      </c>
    </row>
    <row r="865" spans="3:9" x14ac:dyDescent="0.2">
      <c r="C865">
        <f>IF('Source Data'!F865="successful",'Source Data'!L865,0)</f>
        <v>0</v>
      </c>
      <c r="F865">
        <f>IF('Source Data'!F865="canceled",'Source Data'!L865,0)</f>
        <v>0</v>
      </c>
      <c r="G865">
        <f>IF('Source Data'!F865="failed",'Source Data'!L865,0)</f>
        <v>5</v>
      </c>
      <c r="I865">
        <f t="shared" si="13"/>
        <v>5</v>
      </c>
    </row>
    <row r="866" spans="3:9" x14ac:dyDescent="0.2">
      <c r="C866">
        <f>IF('Source Data'!F866="successful",'Source Data'!L866,0)</f>
        <v>0</v>
      </c>
      <c r="F866">
        <f>IF('Source Data'!F866="canceled",'Source Data'!L866,0)</f>
        <v>0</v>
      </c>
      <c r="G866">
        <f>IF('Source Data'!F866="failed",'Source Data'!L866,0)</f>
        <v>79</v>
      </c>
      <c r="I866">
        <f t="shared" si="13"/>
        <v>79</v>
      </c>
    </row>
    <row r="867" spans="3:9" x14ac:dyDescent="0.2">
      <c r="C867">
        <f>IF('Source Data'!F867="successful",'Source Data'!L867,0)</f>
        <v>0</v>
      </c>
      <c r="F867">
        <f>IF('Source Data'!F867="canceled",'Source Data'!L867,0)</f>
        <v>0</v>
      </c>
      <c r="G867">
        <f>IF('Source Data'!F867="failed",'Source Data'!L867,0)</f>
        <v>2</v>
      </c>
      <c r="I867">
        <f t="shared" si="13"/>
        <v>2</v>
      </c>
    </row>
    <row r="868" spans="3:9" x14ac:dyDescent="0.2">
      <c r="C868">
        <f>IF('Source Data'!F868="successful",'Source Data'!L868,0)</f>
        <v>0</v>
      </c>
      <c r="F868">
        <f>IF('Source Data'!F868="canceled",'Source Data'!L868,0)</f>
        <v>0</v>
      </c>
      <c r="G868">
        <f>IF('Source Data'!F868="failed",'Source Data'!L868,0)</f>
        <v>11</v>
      </c>
      <c r="I868">
        <f t="shared" si="13"/>
        <v>11</v>
      </c>
    </row>
    <row r="869" spans="3:9" x14ac:dyDescent="0.2">
      <c r="C869">
        <f>IF('Source Data'!F869="successful",'Source Data'!L869,0)</f>
        <v>0</v>
      </c>
      <c r="F869">
        <f>IF('Source Data'!F869="canceled",'Source Data'!L869,0)</f>
        <v>0</v>
      </c>
      <c r="G869">
        <f>IF('Source Data'!F869="failed",'Source Data'!L869,0)</f>
        <v>11</v>
      </c>
      <c r="I869">
        <f t="shared" si="13"/>
        <v>11</v>
      </c>
    </row>
    <row r="870" spans="3:9" x14ac:dyDescent="0.2">
      <c r="C870">
        <f>IF('Source Data'!F870="successful",'Source Data'!L870,0)</f>
        <v>0</v>
      </c>
      <c r="F870">
        <f>IF('Source Data'!F870="canceled",'Source Data'!L870,0)</f>
        <v>0</v>
      </c>
      <c r="G870">
        <f>IF('Source Data'!F870="failed",'Source Data'!L870,0)</f>
        <v>1</v>
      </c>
      <c r="I870">
        <f t="shared" si="13"/>
        <v>1</v>
      </c>
    </row>
    <row r="871" spans="3:9" x14ac:dyDescent="0.2">
      <c r="C871">
        <f>IF('Source Data'!F871="successful",'Source Data'!L871,0)</f>
        <v>0</v>
      </c>
      <c r="F871">
        <f>IF('Source Data'!F871="canceled",'Source Data'!L871,0)</f>
        <v>0</v>
      </c>
      <c r="G871">
        <f>IF('Source Data'!F871="failed",'Source Data'!L871,0)</f>
        <v>3</v>
      </c>
      <c r="I871">
        <f t="shared" si="13"/>
        <v>3</v>
      </c>
    </row>
    <row r="872" spans="3:9" x14ac:dyDescent="0.2">
      <c r="C872">
        <f>IF('Source Data'!F872="successful",'Source Data'!L872,0)</f>
        <v>0</v>
      </c>
      <c r="F872">
        <f>IF('Source Data'!F872="canceled",'Source Data'!L872,0)</f>
        <v>0</v>
      </c>
      <c r="G872">
        <f>IF('Source Data'!F872="failed",'Source Data'!L872,0)</f>
        <v>5</v>
      </c>
      <c r="I872">
        <f t="shared" si="13"/>
        <v>5</v>
      </c>
    </row>
    <row r="873" spans="3:9" x14ac:dyDescent="0.2">
      <c r="C873">
        <f>IF('Source Data'!F873="successful",'Source Data'!L873,0)</f>
        <v>0</v>
      </c>
      <c r="F873">
        <f>IF('Source Data'!F873="canceled",'Source Data'!L873,0)</f>
        <v>0</v>
      </c>
      <c r="G873">
        <f>IF('Source Data'!F873="failed",'Source Data'!L873,0)</f>
        <v>12</v>
      </c>
      <c r="I873">
        <f t="shared" si="13"/>
        <v>12</v>
      </c>
    </row>
    <row r="874" spans="3:9" x14ac:dyDescent="0.2">
      <c r="C874">
        <f>IF('Source Data'!F874="successful",'Source Data'!L874,0)</f>
        <v>0</v>
      </c>
      <c r="F874">
        <f>IF('Source Data'!F874="canceled",'Source Data'!L874,0)</f>
        <v>0</v>
      </c>
      <c r="G874">
        <f>IF('Source Data'!F874="failed",'Source Data'!L874,0)</f>
        <v>2</v>
      </c>
      <c r="I874">
        <f t="shared" si="13"/>
        <v>2</v>
      </c>
    </row>
    <row r="875" spans="3:9" x14ac:dyDescent="0.2">
      <c r="C875">
        <f>IF('Source Data'!F875="successful",'Source Data'!L875,0)</f>
        <v>0</v>
      </c>
      <c r="F875">
        <f>IF('Source Data'!F875="canceled",'Source Data'!L875,0)</f>
        <v>0</v>
      </c>
      <c r="G875">
        <f>IF('Source Data'!F875="failed",'Source Data'!L875,0)</f>
        <v>5</v>
      </c>
      <c r="I875">
        <f t="shared" si="13"/>
        <v>5</v>
      </c>
    </row>
    <row r="876" spans="3:9" x14ac:dyDescent="0.2">
      <c r="C876">
        <f>IF('Source Data'!F876="successful",'Source Data'!L876,0)</f>
        <v>0</v>
      </c>
      <c r="F876">
        <f>IF('Source Data'!F876="canceled",'Source Data'!L876,0)</f>
        <v>0</v>
      </c>
      <c r="G876">
        <f>IF('Source Data'!F876="failed",'Source Data'!L876,0)</f>
        <v>21</v>
      </c>
      <c r="I876">
        <f t="shared" si="13"/>
        <v>21</v>
      </c>
    </row>
    <row r="877" spans="3:9" x14ac:dyDescent="0.2">
      <c r="C877">
        <f>IF('Source Data'!F877="successful",'Source Data'!L877,0)</f>
        <v>0</v>
      </c>
      <c r="F877">
        <f>IF('Source Data'!F877="canceled",'Source Data'!L877,0)</f>
        <v>0</v>
      </c>
      <c r="G877">
        <f>IF('Source Data'!F877="failed",'Source Data'!L877,0)</f>
        <v>0</v>
      </c>
      <c r="I877">
        <f t="shared" si="13"/>
        <v>0</v>
      </c>
    </row>
    <row r="878" spans="3:9" x14ac:dyDescent="0.2">
      <c r="C878">
        <f>IF('Source Data'!F878="successful",'Source Data'!L878,0)</f>
        <v>0</v>
      </c>
      <c r="F878">
        <f>IF('Source Data'!F878="canceled",'Source Data'!L878,0)</f>
        <v>0</v>
      </c>
      <c r="G878">
        <f>IF('Source Data'!F878="failed",'Source Data'!L878,0)</f>
        <v>45</v>
      </c>
      <c r="I878">
        <f t="shared" si="13"/>
        <v>45</v>
      </c>
    </row>
    <row r="879" spans="3:9" x14ac:dyDescent="0.2">
      <c r="C879">
        <f>IF('Source Data'!F879="successful",'Source Data'!L879,0)</f>
        <v>0</v>
      </c>
      <c r="F879">
        <f>IF('Source Data'!F879="canceled",'Source Data'!L879,0)</f>
        <v>0</v>
      </c>
      <c r="G879">
        <f>IF('Source Data'!F879="failed",'Source Data'!L879,0)</f>
        <v>29</v>
      </c>
      <c r="I879">
        <f t="shared" si="13"/>
        <v>29</v>
      </c>
    </row>
    <row r="880" spans="3:9" x14ac:dyDescent="0.2">
      <c r="C880">
        <f>IF('Source Data'!F880="successful",'Source Data'!L880,0)</f>
        <v>0</v>
      </c>
      <c r="F880">
        <f>IF('Source Data'!F880="canceled",'Source Data'!L880,0)</f>
        <v>0</v>
      </c>
      <c r="G880">
        <f>IF('Source Data'!F880="failed",'Source Data'!L880,0)</f>
        <v>2</v>
      </c>
      <c r="I880">
        <f t="shared" si="13"/>
        <v>2</v>
      </c>
    </row>
    <row r="881" spans="3:9" x14ac:dyDescent="0.2">
      <c r="C881">
        <f>IF('Source Data'!F881="successful",'Source Data'!L881,0)</f>
        <v>0</v>
      </c>
      <c r="F881">
        <f>IF('Source Data'!F881="canceled",'Source Data'!L881,0)</f>
        <v>0</v>
      </c>
      <c r="G881">
        <f>IF('Source Data'!F881="failed",'Source Data'!L881,0)</f>
        <v>30</v>
      </c>
      <c r="I881">
        <f t="shared" si="13"/>
        <v>30</v>
      </c>
    </row>
    <row r="882" spans="3:9" x14ac:dyDescent="0.2">
      <c r="C882">
        <f>IF('Source Data'!F882="successful",'Source Data'!L882,0)</f>
        <v>0</v>
      </c>
      <c r="F882">
        <f>IF('Source Data'!F882="canceled",'Source Data'!L882,0)</f>
        <v>0</v>
      </c>
      <c r="G882">
        <f>IF('Source Data'!F882="failed",'Source Data'!L882,0)</f>
        <v>8</v>
      </c>
      <c r="I882">
        <f t="shared" si="13"/>
        <v>8</v>
      </c>
    </row>
    <row r="883" spans="3:9" x14ac:dyDescent="0.2">
      <c r="C883">
        <f>IF('Source Data'!F883="successful",'Source Data'!L883,0)</f>
        <v>0</v>
      </c>
      <c r="F883">
        <f>IF('Source Data'!F883="canceled",'Source Data'!L883,0)</f>
        <v>0</v>
      </c>
      <c r="G883">
        <f>IF('Source Data'!F883="failed",'Source Data'!L883,0)</f>
        <v>1</v>
      </c>
      <c r="I883">
        <f t="shared" si="13"/>
        <v>1</v>
      </c>
    </row>
    <row r="884" spans="3:9" x14ac:dyDescent="0.2">
      <c r="C884">
        <f>IF('Source Data'!F884="successful",'Source Data'!L884,0)</f>
        <v>0</v>
      </c>
      <c r="F884">
        <f>IF('Source Data'!F884="canceled",'Source Data'!L884,0)</f>
        <v>0</v>
      </c>
      <c r="G884">
        <f>IF('Source Data'!F884="failed",'Source Data'!L884,0)</f>
        <v>14</v>
      </c>
      <c r="I884">
        <f t="shared" si="13"/>
        <v>14</v>
      </c>
    </row>
    <row r="885" spans="3:9" x14ac:dyDescent="0.2">
      <c r="C885">
        <f>IF('Source Data'!F885="successful",'Source Data'!L885,0)</f>
        <v>0</v>
      </c>
      <c r="F885">
        <f>IF('Source Data'!F885="canceled",'Source Data'!L885,0)</f>
        <v>0</v>
      </c>
      <c r="G885">
        <f>IF('Source Data'!F885="failed",'Source Data'!L885,0)</f>
        <v>24</v>
      </c>
      <c r="I885">
        <f t="shared" si="13"/>
        <v>24</v>
      </c>
    </row>
    <row r="886" spans="3:9" x14ac:dyDescent="0.2">
      <c r="C886">
        <f>IF('Source Data'!F886="successful",'Source Data'!L886,0)</f>
        <v>0</v>
      </c>
      <c r="F886">
        <f>IF('Source Data'!F886="canceled",'Source Data'!L886,0)</f>
        <v>0</v>
      </c>
      <c r="G886">
        <f>IF('Source Data'!F886="failed",'Source Data'!L886,0)</f>
        <v>2</v>
      </c>
      <c r="I886">
        <f t="shared" si="13"/>
        <v>2</v>
      </c>
    </row>
    <row r="887" spans="3:9" x14ac:dyDescent="0.2">
      <c r="C887">
        <f>IF('Source Data'!F887="successful",'Source Data'!L887,0)</f>
        <v>0</v>
      </c>
      <c r="F887">
        <f>IF('Source Data'!F887="canceled",'Source Data'!L887,0)</f>
        <v>0</v>
      </c>
      <c r="G887">
        <f>IF('Source Data'!F887="failed",'Source Data'!L887,0)</f>
        <v>21</v>
      </c>
      <c r="I887">
        <f t="shared" si="13"/>
        <v>21</v>
      </c>
    </row>
    <row r="888" spans="3:9" x14ac:dyDescent="0.2">
      <c r="C888">
        <f>IF('Source Data'!F888="successful",'Source Data'!L888,0)</f>
        <v>0</v>
      </c>
      <c r="F888">
        <f>IF('Source Data'!F888="canceled",'Source Data'!L888,0)</f>
        <v>0</v>
      </c>
      <c r="G888">
        <f>IF('Source Data'!F888="failed",'Source Data'!L888,0)</f>
        <v>7</v>
      </c>
      <c r="I888">
        <f t="shared" si="13"/>
        <v>7</v>
      </c>
    </row>
    <row r="889" spans="3:9" x14ac:dyDescent="0.2">
      <c r="C889">
        <f>IF('Source Data'!F889="successful",'Source Data'!L889,0)</f>
        <v>0</v>
      </c>
      <c r="F889">
        <f>IF('Source Data'!F889="canceled",'Source Data'!L889,0)</f>
        <v>0</v>
      </c>
      <c r="G889">
        <f>IF('Source Data'!F889="failed",'Source Data'!L889,0)</f>
        <v>0</v>
      </c>
      <c r="I889">
        <f t="shared" si="13"/>
        <v>0</v>
      </c>
    </row>
    <row r="890" spans="3:9" x14ac:dyDescent="0.2">
      <c r="C890">
        <f>IF('Source Data'!F890="successful",'Source Data'!L890,0)</f>
        <v>0</v>
      </c>
      <c r="F890">
        <f>IF('Source Data'!F890="canceled",'Source Data'!L890,0)</f>
        <v>0</v>
      </c>
      <c r="G890">
        <f>IF('Source Data'!F890="failed",'Source Data'!L890,0)</f>
        <v>4</v>
      </c>
      <c r="I890">
        <f t="shared" si="13"/>
        <v>4</v>
      </c>
    </row>
    <row r="891" spans="3:9" x14ac:dyDescent="0.2">
      <c r="C891">
        <f>IF('Source Data'!F891="successful",'Source Data'!L891,0)</f>
        <v>0</v>
      </c>
      <c r="F891">
        <f>IF('Source Data'!F891="canceled",'Source Data'!L891,0)</f>
        <v>0</v>
      </c>
      <c r="G891">
        <f>IF('Source Data'!F891="failed",'Source Data'!L891,0)</f>
        <v>32</v>
      </c>
      <c r="I891">
        <f t="shared" si="13"/>
        <v>32</v>
      </c>
    </row>
    <row r="892" spans="3:9" x14ac:dyDescent="0.2">
      <c r="C892">
        <f>IF('Source Data'!F892="successful",'Source Data'!L892,0)</f>
        <v>0</v>
      </c>
      <c r="F892">
        <f>IF('Source Data'!F892="canceled",'Source Data'!L892,0)</f>
        <v>0</v>
      </c>
      <c r="G892">
        <f>IF('Source Data'!F892="failed",'Source Data'!L892,0)</f>
        <v>4</v>
      </c>
      <c r="I892">
        <f t="shared" si="13"/>
        <v>4</v>
      </c>
    </row>
    <row r="893" spans="3:9" x14ac:dyDescent="0.2">
      <c r="C893">
        <f>IF('Source Data'!F893="successful",'Source Data'!L893,0)</f>
        <v>0</v>
      </c>
      <c r="F893">
        <f>IF('Source Data'!F893="canceled",'Source Data'!L893,0)</f>
        <v>0</v>
      </c>
      <c r="G893">
        <f>IF('Source Data'!F893="failed",'Source Data'!L893,0)</f>
        <v>9</v>
      </c>
      <c r="I893">
        <f t="shared" si="13"/>
        <v>9</v>
      </c>
    </row>
    <row r="894" spans="3:9" x14ac:dyDescent="0.2">
      <c r="C894">
        <f>IF('Source Data'!F894="successful",'Source Data'!L894,0)</f>
        <v>0</v>
      </c>
      <c r="F894">
        <f>IF('Source Data'!F894="canceled",'Source Data'!L894,0)</f>
        <v>0</v>
      </c>
      <c r="G894">
        <f>IF('Source Data'!F894="failed",'Source Data'!L894,0)</f>
        <v>17</v>
      </c>
      <c r="I894">
        <f t="shared" si="13"/>
        <v>17</v>
      </c>
    </row>
    <row r="895" spans="3:9" x14ac:dyDescent="0.2">
      <c r="C895">
        <f>IF('Source Data'!F895="successful",'Source Data'!L895,0)</f>
        <v>0</v>
      </c>
      <c r="F895">
        <f>IF('Source Data'!F895="canceled",'Source Data'!L895,0)</f>
        <v>0</v>
      </c>
      <c r="G895">
        <f>IF('Source Data'!F895="failed",'Source Data'!L895,0)</f>
        <v>5</v>
      </c>
      <c r="I895">
        <f t="shared" si="13"/>
        <v>5</v>
      </c>
    </row>
    <row r="896" spans="3:9" x14ac:dyDescent="0.2">
      <c r="C896">
        <f>IF('Source Data'!F896="successful",'Source Data'!L896,0)</f>
        <v>0</v>
      </c>
      <c r="F896">
        <f>IF('Source Data'!F896="canceled",'Source Data'!L896,0)</f>
        <v>0</v>
      </c>
      <c r="G896">
        <f>IF('Source Data'!F896="failed",'Source Data'!L896,0)</f>
        <v>53</v>
      </c>
      <c r="I896">
        <f t="shared" si="13"/>
        <v>53</v>
      </c>
    </row>
    <row r="897" spans="3:9" x14ac:dyDescent="0.2">
      <c r="C897">
        <f>IF('Source Data'!F897="successful",'Source Data'!L897,0)</f>
        <v>0</v>
      </c>
      <c r="F897">
        <f>IF('Source Data'!F897="canceled",'Source Data'!L897,0)</f>
        <v>0</v>
      </c>
      <c r="G897">
        <f>IF('Source Data'!F897="failed",'Source Data'!L897,0)</f>
        <v>7</v>
      </c>
      <c r="I897">
        <f t="shared" si="13"/>
        <v>7</v>
      </c>
    </row>
    <row r="898" spans="3:9" x14ac:dyDescent="0.2">
      <c r="C898">
        <f>IF('Source Data'!F898="successful",'Source Data'!L898,0)</f>
        <v>0</v>
      </c>
      <c r="F898">
        <f>IF('Source Data'!F898="canceled",'Source Data'!L898,0)</f>
        <v>0</v>
      </c>
      <c r="G898">
        <f>IF('Source Data'!F898="failed",'Source Data'!L898,0)</f>
        <v>72</v>
      </c>
      <c r="I898">
        <f t="shared" si="13"/>
        <v>72</v>
      </c>
    </row>
    <row r="899" spans="3:9" x14ac:dyDescent="0.2">
      <c r="C899">
        <f>IF('Source Data'!F899="successful",'Source Data'!L899,0)</f>
        <v>0</v>
      </c>
      <c r="F899">
        <f>IF('Source Data'!F899="canceled",'Source Data'!L899,0)</f>
        <v>0</v>
      </c>
      <c r="G899">
        <f>IF('Source Data'!F899="failed",'Source Data'!L899,0)</f>
        <v>0</v>
      </c>
      <c r="I899">
        <f t="shared" ref="I899:I962" si="14">F899+G899</f>
        <v>0</v>
      </c>
    </row>
    <row r="900" spans="3:9" x14ac:dyDescent="0.2">
      <c r="C900">
        <f>IF('Source Data'!F900="successful",'Source Data'!L900,0)</f>
        <v>0</v>
      </c>
      <c r="F900">
        <f>IF('Source Data'!F900="canceled",'Source Data'!L900,0)</f>
        <v>0</v>
      </c>
      <c r="G900">
        <f>IF('Source Data'!F900="failed",'Source Data'!L900,0)</f>
        <v>2</v>
      </c>
      <c r="I900">
        <f t="shared" si="14"/>
        <v>2</v>
      </c>
    </row>
    <row r="901" spans="3:9" x14ac:dyDescent="0.2">
      <c r="C901">
        <f>IF('Source Data'!F901="successful",'Source Data'!L901,0)</f>
        <v>0</v>
      </c>
      <c r="F901">
        <f>IF('Source Data'!F901="canceled",'Source Data'!L901,0)</f>
        <v>0</v>
      </c>
      <c r="G901">
        <f>IF('Source Data'!F901="failed",'Source Data'!L901,0)</f>
        <v>8</v>
      </c>
      <c r="I901">
        <f t="shared" si="14"/>
        <v>8</v>
      </c>
    </row>
    <row r="902" spans="3:9" x14ac:dyDescent="0.2">
      <c r="C902">
        <f>IF('Source Data'!F902="successful",'Source Data'!L902,0)</f>
        <v>0</v>
      </c>
      <c r="F902">
        <f>IF('Source Data'!F902="canceled",'Source Data'!L902,0)</f>
        <v>0</v>
      </c>
      <c r="G902">
        <f>IF('Source Data'!F902="failed",'Source Data'!L902,0)</f>
        <v>2</v>
      </c>
      <c r="I902">
        <f t="shared" si="14"/>
        <v>2</v>
      </c>
    </row>
    <row r="903" spans="3:9" x14ac:dyDescent="0.2">
      <c r="C903">
        <f>IF('Source Data'!F903="successful",'Source Data'!L903,0)</f>
        <v>0</v>
      </c>
      <c r="F903">
        <f>IF('Source Data'!F903="canceled",'Source Data'!L903,0)</f>
        <v>0</v>
      </c>
      <c r="G903">
        <f>IF('Source Data'!F903="failed",'Source Data'!L903,0)</f>
        <v>0</v>
      </c>
      <c r="I903">
        <f t="shared" si="14"/>
        <v>0</v>
      </c>
    </row>
    <row r="904" spans="3:9" x14ac:dyDescent="0.2">
      <c r="C904">
        <f>IF('Source Data'!F904="successful",'Source Data'!L904,0)</f>
        <v>0</v>
      </c>
      <c r="F904">
        <f>IF('Source Data'!F904="canceled",'Source Data'!L904,0)</f>
        <v>0</v>
      </c>
      <c r="G904">
        <f>IF('Source Data'!F904="failed",'Source Data'!L904,0)</f>
        <v>3</v>
      </c>
      <c r="I904">
        <f t="shared" si="14"/>
        <v>3</v>
      </c>
    </row>
    <row r="905" spans="3:9" x14ac:dyDescent="0.2">
      <c r="C905">
        <f>IF('Source Data'!F905="successful",'Source Data'!L905,0)</f>
        <v>0</v>
      </c>
      <c r="F905">
        <f>IF('Source Data'!F905="canceled",'Source Data'!L905,0)</f>
        <v>0</v>
      </c>
      <c r="G905">
        <f>IF('Source Data'!F905="failed",'Source Data'!L905,0)</f>
        <v>4</v>
      </c>
      <c r="I905">
        <f t="shared" si="14"/>
        <v>4</v>
      </c>
    </row>
    <row r="906" spans="3:9" x14ac:dyDescent="0.2">
      <c r="C906">
        <f>IF('Source Data'!F906="successful",'Source Data'!L906,0)</f>
        <v>0</v>
      </c>
      <c r="F906">
        <f>IF('Source Data'!F906="canceled",'Source Data'!L906,0)</f>
        <v>0</v>
      </c>
      <c r="G906">
        <f>IF('Source Data'!F906="failed",'Source Data'!L906,0)</f>
        <v>3</v>
      </c>
      <c r="I906">
        <f t="shared" si="14"/>
        <v>3</v>
      </c>
    </row>
    <row r="907" spans="3:9" x14ac:dyDescent="0.2">
      <c r="C907">
        <f>IF('Source Data'!F907="successful",'Source Data'!L907,0)</f>
        <v>0</v>
      </c>
      <c r="F907">
        <f>IF('Source Data'!F907="canceled",'Source Data'!L907,0)</f>
        <v>0</v>
      </c>
      <c r="G907">
        <f>IF('Source Data'!F907="failed",'Source Data'!L907,0)</f>
        <v>6</v>
      </c>
      <c r="I907">
        <f t="shared" si="14"/>
        <v>6</v>
      </c>
    </row>
    <row r="908" spans="3:9" x14ac:dyDescent="0.2">
      <c r="C908">
        <f>IF('Source Data'!F908="successful",'Source Data'!L908,0)</f>
        <v>0</v>
      </c>
      <c r="F908">
        <f>IF('Source Data'!F908="canceled",'Source Data'!L908,0)</f>
        <v>0</v>
      </c>
      <c r="G908">
        <f>IF('Source Data'!F908="failed",'Source Data'!L908,0)</f>
        <v>0</v>
      </c>
      <c r="I908">
        <f t="shared" si="14"/>
        <v>0</v>
      </c>
    </row>
    <row r="909" spans="3:9" x14ac:dyDescent="0.2">
      <c r="C909">
        <f>IF('Source Data'!F909="successful",'Source Data'!L909,0)</f>
        <v>0</v>
      </c>
      <c r="F909">
        <f>IF('Source Data'!F909="canceled",'Source Data'!L909,0)</f>
        <v>0</v>
      </c>
      <c r="G909">
        <f>IF('Source Data'!F909="failed",'Source Data'!L909,0)</f>
        <v>0</v>
      </c>
      <c r="I909">
        <f t="shared" si="14"/>
        <v>0</v>
      </c>
    </row>
    <row r="910" spans="3:9" x14ac:dyDescent="0.2">
      <c r="C910">
        <f>IF('Source Data'!F910="successful",'Source Data'!L910,0)</f>
        <v>0</v>
      </c>
      <c r="F910">
        <f>IF('Source Data'!F910="canceled",'Source Data'!L910,0)</f>
        <v>0</v>
      </c>
      <c r="G910">
        <f>IF('Source Data'!F910="failed",'Source Data'!L910,0)</f>
        <v>0</v>
      </c>
      <c r="I910">
        <f t="shared" si="14"/>
        <v>0</v>
      </c>
    </row>
    <row r="911" spans="3:9" x14ac:dyDescent="0.2">
      <c r="C911">
        <f>IF('Source Data'!F911="successful",'Source Data'!L911,0)</f>
        <v>0</v>
      </c>
      <c r="F911">
        <f>IF('Source Data'!F911="canceled",'Source Data'!L911,0)</f>
        <v>0</v>
      </c>
      <c r="G911">
        <f>IF('Source Data'!F911="failed",'Source Data'!L911,0)</f>
        <v>8</v>
      </c>
      <c r="I911">
        <f t="shared" si="14"/>
        <v>8</v>
      </c>
    </row>
    <row r="912" spans="3:9" x14ac:dyDescent="0.2">
      <c r="C912">
        <f>IF('Source Data'!F912="successful",'Source Data'!L912,0)</f>
        <v>0</v>
      </c>
      <c r="F912">
        <f>IF('Source Data'!F912="canceled",'Source Data'!L912,0)</f>
        <v>0</v>
      </c>
      <c r="G912">
        <f>IF('Source Data'!F912="failed",'Source Data'!L912,0)</f>
        <v>5</v>
      </c>
      <c r="I912">
        <f t="shared" si="14"/>
        <v>5</v>
      </c>
    </row>
    <row r="913" spans="3:9" x14ac:dyDescent="0.2">
      <c r="C913">
        <f>IF('Source Data'!F913="successful",'Source Data'!L913,0)</f>
        <v>0</v>
      </c>
      <c r="F913">
        <f>IF('Source Data'!F913="canceled",'Source Data'!L913,0)</f>
        <v>0</v>
      </c>
      <c r="G913">
        <f>IF('Source Data'!F913="failed",'Source Data'!L913,0)</f>
        <v>0</v>
      </c>
      <c r="I913">
        <f t="shared" si="14"/>
        <v>0</v>
      </c>
    </row>
    <row r="914" spans="3:9" x14ac:dyDescent="0.2">
      <c r="C914">
        <f>IF('Source Data'!F914="successful",'Source Data'!L914,0)</f>
        <v>0</v>
      </c>
      <c r="F914">
        <f>IF('Source Data'!F914="canceled",'Source Data'!L914,0)</f>
        <v>0</v>
      </c>
      <c r="G914">
        <f>IF('Source Data'!F914="failed",'Source Data'!L914,0)</f>
        <v>2</v>
      </c>
      <c r="I914">
        <f t="shared" si="14"/>
        <v>2</v>
      </c>
    </row>
    <row r="915" spans="3:9" x14ac:dyDescent="0.2">
      <c r="C915">
        <f>IF('Source Data'!F915="successful",'Source Data'!L915,0)</f>
        <v>0</v>
      </c>
      <c r="F915">
        <f>IF('Source Data'!F915="canceled",'Source Data'!L915,0)</f>
        <v>0</v>
      </c>
      <c r="G915">
        <f>IF('Source Data'!F915="failed",'Source Data'!L915,0)</f>
        <v>24</v>
      </c>
      <c r="I915">
        <f t="shared" si="14"/>
        <v>24</v>
      </c>
    </row>
    <row r="916" spans="3:9" x14ac:dyDescent="0.2">
      <c r="C916">
        <f>IF('Source Data'!F916="successful",'Source Data'!L916,0)</f>
        <v>0</v>
      </c>
      <c r="F916">
        <f>IF('Source Data'!F916="canceled",'Source Data'!L916,0)</f>
        <v>0</v>
      </c>
      <c r="G916">
        <f>IF('Source Data'!F916="failed",'Source Data'!L916,0)</f>
        <v>0</v>
      </c>
      <c r="I916">
        <f t="shared" si="14"/>
        <v>0</v>
      </c>
    </row>
    <row r="917" spans="3:9" x14ac:dyDescent="0.2">
      <c r="C917">
        <f>IF('Source Data'!F917="successful",'Source Data'!L917,0)</f>
        <v>0</v>
      </c>
      <c r="F917">
        <f>IF('Source Data'!F917="canceled",'Source Data'!L917,0)</f>
        <v>0</v>
      </c>
      <c r="G917">
        <f>IF('Source Data'!F917="failed",'Source Data'!L917,0)</f>
        <v>9</v>
      </c>
      <c r="I917">
        <f t="shared" si="14"/>
        <v>9</v>
      </c>
    </row>
    <row r="918" spans="3:9" x14ac:dyDescent="0.2">
      <c r="C918">
        <f>IF('Source Data'!F918="successful",'Source Data'!L918,0)</f>
        <v>0</v>
      </c>
      <c r="F918">
        <f>IF('Source Data'!F918="canceled",'Source Data'!L918,0)</f>
        <v>0</v>
      </c>
      <c r="G918">
        <f>IF('Source Data'!F918="failed",'Source Data'!L918,0)</f>
        <v>0</v>
      </c>
      <c r="I918">
        <f t="shared" si="14"/>
        <v>0</v>
      </c>
    </row>
    <row r="919" spans="3:9" x14ac:dyDescent="0.2">
      <c r="C919">
        <f>IF('Source Data'!F919="successful",'Source Data'!L919,0)</f>
        <v>0</v>
      </c>
      <c r="F919">
        <f>IF('Source Data'!F919="canceled",'Source Data'!L919,0)</f>
        <v>0</v>
      </c>
      <c r="G919">
        <f>IF('Source Data'!F919="failed",'Source Data'!L919,0)</f>
        <v>1</v>
      </c>
      <c r="I919">
        <f t="shared" si="14"/>
        <v>1</v>
      </c>
    </row>
    <row r="920" spans="3:9" x14ac:dyDescent="0.2">
      <c r="C920">
        <f>IF('Source Data'!F920="successful",'Source Data'!L920,0)</f>
        <v>0</v>
      </c>
      <c r="F920">
        <f>IF('Source Data'!F920="canceled",'Source Data'!L920,0)</f>
        <v>0</v>
      </c>
      <c r="G920">
        <f>IF('Source Data'!F920="failed",'Source Data'!L920,0)</f>
        <v>10</v>
      </c>
      <c r="I920">
        <f t="shared" si="14"/>
        <v>10</v>
      </c>
    </row>
    <row r="921" spans="3:9" x14ac:dyDescent="0.2">
      <c r="C921">
        <f>IF('Source Data'!F921="successful",'Source Data'!L921,0)</f>
        <v>0</v>
      </c>
      <c r="F921">
        <f>IF('Source Data'!F921="canceled",'Source Data'!L921,0)</f>
        <v>0</v>
      </c>
      <c r="G921">
        <f>IF('Source Data'!F921="failed",'Source Data'!L921,0)</f>
        <v>1</v>
      </c>
      <c r="I921">
        <f t="shared" si="14"/>
        <v>1</v>
      </c>
    </row>
    <row r="922" spans="3:9" x14ac:dyDescent="0.2">
      <c r="C922">
        <f>IF('Source Data'!F922="successful",'Source Data'!L922,0)</f>
        <v>0</v>
      </c>
      <c r="F922">
        <f>IF('Source Data'!F922="canceled",'Source Data'!L922,0)</f>
        <v>0</v>
      </c>
      <c r="G922">
        <f>IF('Source Data'!F922="failed",'Source Data'!L922,0)</f>
        <v>0</v>
      </c>
      <c r="I922">
        <f t="shared" si="14"/>
        <v>0</v>
      </c>
    </row>
    <row r="923" spans="3:9" x14ac:dyDescent="0.2">
      <c r="C923">
        <f>IF('Source Data'!F923="successful",'Source Data'!L923,0)</f>
        <v>0</v>
      </c>
      <c r="F923">
        <f>IF('Source Data'!F923="canceled",'Source Data'!L923,0)</f>
        <v>0</v>
      </c>
      <c r="G923">
        <f>IF('Source Data'!F923="failed",'Source Data'!L923,0)</f>
        <v>20</v>
      </c>
      <c r="I923">
        <f t="shared" si="14"/>
        <v>20</v>
      </c>
    </row>
    <row r="924" spans="3:9" x14ac:dyDescent="0.2">
      <c r="C924">
        <f>IF('Source Data'!F924="successful",'Source Data'!L924,0)</f>
        <v>0</v>
      </c>
      <c r="F924">
        <f>IF('Source Data'!F924="canceled",'Source Data'!L924,0)</f>
        <v>0</v>
      </c>
      <c r="G924">
        <f>IF('Source Data'!F924="failed",'Source Data'!L924,0)</f>
        <v>30</v>
      </c>
      <c r="I924">
        <f t="shared" si="14"/>
        <v>30</v>
      </c>
    </row>
    <row r="925" spans="3:9" x14ac:dyDescent="0.2">
      <c r="C925">
        <f>IF('Source Data'!F925="successful",'Source Data'!L925,0)</f>
        <v>0</v>
      </c>
      <c r="F925">
        <f>IF('Source Data'!F925="canceled",'Source Data'!L925,0)</f>
        <v>0</v>
      </c>
      <c r="G925">
        <f>IF('Source Data'!F925="failed",'Source Data'!L925,0)</f>
        <v>6</v>
      </c>
      <c r="I925">
        <f t="shared" si="14"/>
        <v>6</v>
      </c>
    </row>
    <row r="926" spans="3:9" x14ac:dyDescent="0.2">
      <c r="C926">
        <f>IF('Source Data'!F926="successful",'Source Data'!L926,0)</f>
        <v>0</v>
      </c>
      <c r="F926">
        <f>IF('Source Data'!F926="canceled",'Source Data'!L926,0)</f>
        <v>0</v>
      </c>
      <c r="G926">
        <f>IF('Source Data'!F926="failed",'Source Data'!L926,0)</f>
        <v>15</v>
      </c>
      <c r="I926">
        <f t="shared" si="14"/>
        <v>15</v>
      </c>
    </row>
    <row r="927" spans="3:9" x14ac:dyDescent="0.2">
      <c r="C927">
        <f>IF('Source Data'!F927="successful",'Source Data'!L927,0)</f>
        <v>0</v>
      </c>
      <c r="F927">
        <f>IF('Source Data'!F927="canceled",'Source Data'!L927,0)</f>
        <v>0</v>
      </c>
      <c r="G927">
        <f>IF('Source Data'!F927="failed",'Source Data'!L927,0)</f>
        <v>5</v>
      </c>
      <c r="I927">
        <f t="shared" si="14"/>
        <v>5</v>
      </c>
    </row>
    <row r="928" spans="3:9" x14ac:dyDescent="0.2">
      <c r="C928">
        <f>IF('Source Data'!F928="successful",'Source Data'!L928,0)</f>
        <v>0</v>
      </c>
      <c r="F928">
        <f>IF('Source Data'!F928="canceled",'Source Data'!L928,0)</f>
        <v>0</v>
      </c>
      <c r="G928">
        <f>IF('Source Data'!F928="failed",'Source Data'!L928,0)</f>
        <v>0</v>
      </c>
      <c r="I928">
        <f t="shared" si="14"/>
        <v>0</v>
      </c>
    </row>
    <row r="929" spans="3:9" x14ac:dyDescent="0.2">
      <c r="C929">
        <f>IF('Source Data'!F929="successful",'Source Data'!L929,0)</f>
        <v>0</v>
      </c>
      <c r="F929">
        <f>IF('Source Data'!F929="canceled",'Source Data'!L929,0)</f>
        <v>0</v>
      </c>
      <c r="G929">
        <f>IF('Source Data'!F929="failed",'Source Data'!L929,0)</f>
        <v>0</v>
      </c>
      <c r="I929">
        <f t="shared" si="14"/>
        <v>0</v>
      </c>
    </row>
    <row r="930" spans="3:9" x14ac:dyDescent="0.2">
      <c r="C930">
        <f>IF('Source Data'!F930="successful",'Source Data'!L930,0)</f>
        <v>0</v>
      </c>
      <c r="F930">
        <f>IF('Source Data'!F930="canceled",'Source Data'!L930,0)</f>
        <v>0</v>
      </c>
      <c r="G930">
        <f>IF('Source Data'!F930="failed",'Source Data'!L930,0)</f>
        <v>28</v>
      </c>
      <c r="I930">
        <f t="shared" si="14"/>
        <v>28</v>
      </c>
    </row>
    <row r="931" spans="3:9" x14ac:dyDescent="0.2">
      <c r="C931">
        <f>IF('Source Data'!F931="successful",'Source Data'!L931,0)</f>
        <v>0</v>
      </c>
      <c r="F931">
        <f>IF('Source Data'!F931="canceled",'Source Data'!L931,0)</f>
        <v>0</v>
      </c>
      <c r="G931">
        <f>IF('Source Data'!F931="failed",'Source Data'!L931,0)</f>
        <v>0</v>
      </c>
      <c r="I931">
        <f t="shared" si="14"/>
        <v>0</v>
      </c>
    </row>
    <row r="932" spans="3:9" x14ac:dyDescent="0.2">
      <c r="C932">
        <f>IF('Source Data'!F932="successful",'Source Data'!L932,0)</f>
        <v>0</v>
      </c>
      <c r="F932">
        <f>IF('Source Data'!F932="canceled",'Source Data'!L932,0)</f>
        <v>0</v>
      </c>
      <c r="G932">
        <f>IF('Source Data'!F932="failed",'Source Data'!L932,0)</f>
        <v>5</v>
      </c>
      <c r="I932">
        <f t="shared" si="14"/>
        <v>5</v>
      </c>
    </row>
    <row r="933" spans="3:9" x14ac:dyDescent="0.2">
      <c r="C933">
        <f>IF('Source Data'!F933="successful",'Source Data'!L933,0)</f>
        <v>0</v>
      </c>
      <c r="F933">
        <f>IF('Source Data'!F933="canceled",'Source Data'!L933,0)</f>
        <v>0</v>
      </c>
      <c r="G933">
        <f>IF('Source Data'!F933="failed",'Source Data'!L933,0)</f>
        <v>7</v>
      </c>
      <c r="I933">
        <f t="shared" si="14"/>
        <v>7</v>
      </c>
    </row>
    <row r="934" spans="3:9" x14ac:dyDescent="0.2">
      <c r="C934">
        <f>IF('Source Data'!F934="successful",'Source Data'!L934,0)</f>
        <v>0</v>
      </c>
      <c r="F934">
        <f>IF('Source Data'!F934="canceled",'Source Data'!L934,0)</f>
        <v>0</v>
      </c>
      <c r="G934">
        <f>IF('Source Data'!F934="failed",'Source Data'!L934,0)</f>
        <v>30</v>
      </c>
      <c r="I934">
        <f t="shared" si="14"/>
        <v>30</v>
      </c>
    </row>
    <row r="935" spans="3:9" x14ac:dyDescent="0.2">
      <c r="C935">
        <f>IF('Source Data'!F935="successful",'Source Data'!L935,0)</f>
        <v>0</v>
      </c>
      <c r="F935">
        <f>IF('Source Data'!F935="canceled",'Source Data'!L935,0)</f>
        <v>0</v>
      </c>
      <c r="G935">
        <f>IF('Source Data'!F935="failed",'Source Data'!L935,0)</f>
        <v>2</v>
      </c>
      <c r="I935">
        <f t="shared" si="14"/>
        <v>2</v>
      </c>
    </row>
    <row r="936" spans="3:9" x14ac:dyDescent="0.2">
      <c r="C936">
        <f>IF('Source Data'!F936="successful",'Source Data'!L936,0)</f>
        <v>0</v>
      </c>
      <c r="F936">
        <f>IF('Source Data'!F936="canceled",'Source Data'!L936,0)</f>
        <v>0</v>
      </c>
      <c r="G936">
        <f>IF('Source Data'!F936="failed",'Source Data'!L936,0)</f>
        <v>30</v>
      </c>
      <c r="I936">
        <f t="shared" si="14"/>
        <v>30</v>
      </c>
    </row>
    <row r="937" spans="3:9" x14ac:dyDescent="0.2">
      <c r="C937">
        <f>IF('Source Data'!F937="successful",'Source Data'!L937,0)</f>
        <v>0</v>
      </c>
      <c r="F937">
        <f>IF('Source Data'!F937="canceled",'Source Data'!L937,0)</f>
        <v>0</v>
      </c>
      <c r="G937">
        <f>IF('Source Data'!F937="failed",'Source Data'!L937,0)</f>
        <v>2</v>
      </c>
      <c r="I937">
        <f t="shared" si="14"/>
        <v>2</v>
      </c>
    </row>
    <row r="938" spans="3:9" x14ac:dyDescent="0.2">
      <c r="C938">
        <f>IF('Source Data'!F938="successful",'Source Data'!L938,0)</f>
        <v>0</v>
      </c>
      <c r="F938">
        <f>IF('Source Data'!F938="canceled",'Source Data'!L938,0)</f>
        <v>0</v>
      </c>
      <c r="G938">
        <f>IF('Source Data'!F938="failed",'Source Data'!L938,0)</f>
        <v>0</v>
      </c>
      <c r="I938">
        <f t="shared" si="14"/>
        <v>0</v>
      </c>
    </row>
    <row r="939" spans="3:9" x14ac:dyDescent="0.2">
      <c r="C939">
        <f>IF('Source Data'!F939="successful",'Source Data'!L939,0)</f>
        <v>0</v>
      </c>
      <c r="F939">
        <f>IF('Source Data'!F939="canceled",'Source Data'!L939,0)</f>
        <v>0</v>
      </c>
      <c r="G939">
        <f>IF('Source Data'!F939="failed",'Source Data'!L939,0)</f>
        <v>2</v>
      </c>
      <c r="I939">
        <f t="shared" si="14"/>
        <v>2</v>
      </c>
    </row>
    <row r="940" spans="3:9" x14ac:dyDescent="0.2">
      <c r="C940">
        <f>IF('Source Data'!F940="successful",'Source Data'!L940,0)</f>
        <v>0</v>
      </c>
      <c r="F940">
        <f>IF('Source Data'!F940="canceled",'Source Data'!L940,0)</f>
        <v>0</v>
      </c>
      <c r="G940">
        <f>IF('Source Data'!F940="failed",'Source Data'!L940,0)</f>
        <v>1</v>
      </c>
      <c r="I940">
        <f t="shared" si="14"/>
        <v>1</v>
      </c>
    </row>
    <row r="941" spans="3:9" x14ac:dyDescent="0.2">
      <c r="C941">
        <f>IF('Source Data'!F941="successful",'Source Data'!L941,0)</f>
        <v>0</v>
      </c>
      <c r="F941">
        <f>IF('Source Data'!F941="canceled",'Source Data'!L941,0)</f>
        <v>0</v>
      </c>
      <c r="G941">
        <f>IF('Source Data'!F941="failed",'Source Data'!L941,0)</f>
        <v>2</v>
      </c>
      <c r="I941">
        <f t="shared" si="14"/>
        <v>2</v>
      </c>
    </row>
    <row r="942" spans="3:9" x14ac:dyDescent="0.2">
      <c r="C942">
        <f>IF('Source Data'!F942="successful",'Source Data'!L942,0)</f>
        <v>0</v>
      </c>
      <c r="F942">
        <f>IF('Source Data'!F942="canceled",'Source Data'!L942,0)</f>
        <v>0</v>
      </c>
      <c r="G942">
        <f>IF('Source Data'!F942="failed",'Source Data'!L942,0)</f>
        <v>14</v>
      </c>
      <c r="I942">
        <f t="shared" si="14"/>
        <v>14</v>
      </c>
    </row>
    <row r="943" spans="3:9" x14ac:dyDescent="0.2">
      <c r="C943">
        <f>IF('Source Data'!F943="successful",'Source Data'!L943,0)</f>
        <v>0</v>
      </c>
      <c r="F943">
        <f>IF('Source Data'!F943="canceled",'Source Data'!L943,0)</f>
        <v>0</v>
      </c>
      <c r="G943">
        <f>IF('Source Data'!F943="failed",'Source Data'!L943,0)</f>
        <v>31</v>
      </c>
      <c r="I943">
        <f t="shared" si="14"/>
        <v>31</v>
      </c>
    </row>
    <row r="944" spans="3:9" x14ac:dyDescent="0.2">
      <c r="C944">
        <f>IF('Source Data'!F944="successful",'Source Data'!L944,0)</f>
        <v>0</v>
      </c>
      <c r="F944">
        <f>IF('Source Data'!F944="canceled",'Source Data'!L944,0)</f>
        <v>0</v>
      </c>
      <c r="G944">
        <f>IF('Source Data'!F944="failed",'Source Data'!L944,0)</f>
        <v>16</v>
      </c>
      <c r="I944">
        <f t="shared" si="14"/>
        <v>16</v>
      </c>
    </row>
    <row r="945" spans="3:9" x14ac:dyDescent="0.2">
      <c r="C945">
        <f>IF('Source Data'!F945="successful",'Source Data'!L945,0)</f>
        <v>0</v>
      </c>
      <c r="F945">
        <f>IF('Source Data'!F945="canceled",'Source Data'!L945,0)</f>
        <v>0</v>
      </c>
      <c r="G945">
        <f>IF('Source Data'!F945="failed",'Source Data'!L945,0)</f>
        <v>12</v>
      </c>
      <c r="I945">
        <f t="shared" si="14"/>
        <v>12</v>
      </c>
    </row>
    <row r="946" spans="3:9" x14ac:dyDescent="0.2">
      <c r="C946">
        <f>IF('Source Data'!F946="successful",'Source Data'!L946,0)</f>
        <v>0</v>
      </c>
      <c r="F946">
        <f>IF('Source Data'!F946="canceled",'Source Data'!L946,0)</f>
        <v>0</v>
      </c>
      <c r="G946">
        <f>IF('Source Data'!F946="failed",'Source Data'!L946,0)</f>
        <v>96</v>
      </c>
      <c r="I946">
        <f t="shared" si="14"/>
        <v>96</v>
      </c>
    </row>
    <row r="947" spans="3:9" x14ac:dyDescent="0.2">
      <c r="C947">
        <f>IF('Source Data'!F947="successful",'Source Data'!L947,0)</f>
        <v>0</v>
      </c>
      <c r="F947">
        <f>IF('Source Data'!F947="canceled",'Source Data'!L947,0)</f>
        <v>0</v>
      </c>
      <c r="G947">
        <f>IF('Source Data'!F947="failed",'Source Data'!L947,0)</f>
        <v>16</v>
      </c>
      <c r="I947">
        <f t="shared" si="14"/>
        <v>16</v>
      </c>
    </row>
    <row r="948" spans="3:9" x14ac:dyDescent="0.2">
      <c r="C948">
        <f>IF('Source Data'!F948="successful",'Source Data'!L948,0)</f>
        <v>0</v>
      </c>
      <c r="F948">
        <f>IF('Source Data'!F948="canceled",'Source Data'!L948,0)</f>
        <v>0</v>
      </c>
      <c r="G948">
        <f>IF('Source Data'!F948="failed",'Source Data'!L948,0)</f>
        <v>5</v>
      </c>
      <c r="I948">
        <f t="shared" si="14"/>
        <v>5</v>
      </c>
    </row>
    <row r="949" spans="3:9" x14ac:dyDescent="0.2">
      <c r="C949">
        <f>IF('Source Data'!F949="successful",'Source Data'!L949,0)</f>
        <v>0</v>
      </c>
      <c r="F949">
        <f>IF('Source Data'!F949="canceled",'Source Data'!L949,0)</f>
        <v>0</v>
      </c>
      <c r="G949">
        <f>IF('Source Data'!F949="failed",'Source Data'!L949,0)</f>
        <v>0</v>
      </c>
      <c r="I949">
        <f t="shared" si="14"/>
        <v>0</v>
      </c>
    </row>
    <row r="950" spans="3:9" x14ac:dyDescent="0.2">
      <c r="C950">
        <f>IF('Source Data'!F950="successful",'Source Data'!L950,0)</f>
        <v>0</v>
      </c>
      <c r="F950">
        <f>IF('Source Data'!F950="canceled",'Source Data'!L950,0)</f>
        <v>0</v>
      </c>
      <c r="G950">
        <f>IF('Source Data'!F950="failed",'Source Data'!L950,0)</f>
        <v>8</v>
      </c>
      <c r="I950">
        <f t="shared" si="14"/>
        <v>8</v>
      </c>
    </row>
    <row r="951" spans="3:9" x14ac:dyDescent="0.2">
      <c r="C951">
        <f>IF('Source Data'!F951="successful",'Source Data'!L951,0)</f>
        <v>0</v>
      </c>
      <c r="F951">
        <f>IF('Source Data'!F951="canceled",'Source Data'!L951,0)</f>
        <v>0</v>
      </c>
      <c r="G951">
        <f>IF('Source Data'!F951="failed",'Source Data'!L951,0)</f>
        <v>7</v>
      </c>
      <c r="I951">
        <f t="shared" si="14"/>
        <v>7</v>
      </c>
    </row>
    <row r="952" spans="3:9" x14ac:dyDescent="0.2">
      <c r="C952">
        <f>IF('Source Data'!F952="successful",'Source Data'!L952,0)</f>
        <v>0</v>
      </c>
      <c r="F952">
        <f>IF('Source Data'!F952="canceled",'Source Data'!L952,0)</f>
        <v>0</v>
      </c>
      <c r="G952">
        <f>IF('Source Data'!F952="failed",'Source Data'!L952,0)</f>
        <v>24</v>
      </c>
      <c r="I952">
        <f t="shared" si="14"/>
        <v>24</v>
      </c>
    </row>
    <row r="953" spans="3:9" x14ac:dyDescent="0.2">
      <c r="C953">
        <f>IF('Source Data'!F953="successful",'Source Data'!L953,0)</f>
        <v>0</v>
      </c>
      <c r="F953">
        <f>IF('Source Data'!F953="canceled",'Source Data'!L953,0)</f>
        <v>0</v>
      </c>
      <c r="G953">
        <f>IF('Source Data'!F953="failed",'Source Data'!L953,0)</f>
        <v>121</v>
      </c>
      <c r="I953">
        <f t="shared" si="14"/>
        <v>121</v>
      </c>
    </row>
    <row r="954" spans="3:9" x14ac:dyDescent="0.2">
      <c r="C954">
        <f>IF('Source Data'!F954="successful",'Source Data'!L954,0)</f>
        <v>0</v>
      </c>
      <c r="F954">
        <f>IF('Source Data'!F954="canceled",'Source Data'!L954,0)</f>
        <v>0</v>
      </c>
      <c r="G954">
        <f>IF('Source Data'!F954="failed",'Source Data'!L954,0)</f>
        <v>196</v>
      </c>
      <c r="I954">
        <f t="shared" si="14"/>
        <v>196</v>
      </c>
    </row>
    <row r="955" spans="3:9" x14ac:dyDescent="0.2">
      <c r="C955">
        <f>IF('Source Data'!F955="successful",'Source Data'!L955,0)</f>
        <v>0</v>
      </c>
      <c r="F955">
        <f>IF('Source Data'!F955="canceled",'Source Data'!L955,0)</f>
        <v>0</v>
      </c>
      <c r="G955">
        <f>IF('Source Data'!F955="failed",'Source Data'!L955,0)</f>
        <v>5</v>
      </c>
      <c r="I955">
        <f t="shared" si="14"/>
        <v>5</v>
      </c>
    </row>
    <row r="956" spans="3:9" x14ac:dyDescent="0.2">
      <c r="C956">
        <f>IF('Source Data'!F956="successful",'Source Data'!L956,0)</f>
        <v>0</v>
      </c>
      <c r="F956">
        <f>IF('Source Data'!F956="canceled",'Source Data'!L956,0)</f>
        <v>0</v>
      </c>
      <c r="G956">
        <f>IF('Source Data'!F956="failed",'Source Data'!L956,0)</f>
        <v>73</v>
      </c>
      <c r="I956">
        <f t="shared" si="14"/>
        <v>73</v>
      </c>
    </row>
    <row r="957" spans="3:9" x14ac:dyDescent="0.2">
      <c r="C957">
        <f>IF('Source Data'!F957="successful",'Source Data'!L957,0)</f>
        <v>0</v>
      </c>
      <c r="F957">
        <f>IF('Source Data'!F957="canceled",'Source Data'!L957,0)</f>
        <v>0</v>
      </c>
      <c r="G957">
        <f>IF('Source Data'!F957="failed",'Source Data'!L957,0)</f>
        <v>93</v>
      </c>
      <c r="I957">
        <f t="shared" si="14"/>
        <v>93</v>
      </c>
    </row>
    <row r="958" spans="3:9" x14ac:dyDescent="0.2">
      <c r="C958">
        <f>IF('Source Data'!F958="successful",'Source Data'!L958,0)</f>
        <v>0</v>
      </c>
      <c r="F958">
        <f>IF('Source Data'!F958="canceled",'Source Data'!L958,0)</f>
        <v>0</v>
      </c>
      <c r="G958">
        <f>IF('Source Data'!F958="failed",'Source Data'!L958,0)</f>
        <v>17</v>
      </c>
      <c r="I958">
        <f t="shared" si="14"/>
        <v>17</v>
      </c>
    </row>
    <row r="959" spans="3:9" x14ac:dyDescent="0.2">
      <c r="C959">
        <f>IF('Source Data'!F959="successful",'Source Data'!L959,0)</f>
        <v>0</v>
      </c>
      <c r="F959">
        <f>IF('Source Data'!F959="canceled",'Source Data'!L959,0)</f>
        <v>0</v>
      </c>
      <c r="G959">
        <f>IF('Source Data'!F959="failed",'Source Data'!L959,0)</f>
        <v>7</v>
      </c>
      <c r="I959">
        <f t="shared" si="14"/>
        <v>7</v>
      </c>
    </row>
    <row r="960" spans="3:9" x14ac:dyDescent="0.2">
      <c r="C960">
        <f>IF('Source Data'!F960="successful",'Source Data'!L960,0)</f>
        <v>0</v>
      </c>
      <c r="F960">
        <f>IF('Source Data'!F960="canceled",'Source Data'!L960,0)</f>
        <v>0</v>
      </c>
      <c r="G960">
        <f>IF('Source Data'!F960="failed",'Source Data'!L960,0)</f>
        <v>17</v>
      </c>
      <c r="I960">
        <f t="shared" si="14"/>
        <v>17</v>
      </c>
    </row>
    <row r="961" spans="3:9" x14ac:dyDescent="0.2">
      <c r="C961">
        <f>IF('Source Data'!F961="successful",'Source Data'!L961,0)</f>
        <v>0</v>
      </c>
      <c r="F961">
        <f>IF('Source Data'!F961="canceled",'Source Data'!L961,0)</f>
        <v>0</v>
      </c>
      <c r="G961">
        <f>IF('Source Data'!F961="failed",'Source Data'!L961,0)</f>
        <v>171</v>
      </c>
      <c r="I961">
        <f t="shared" si="14"/>
        <v>171</v>
      </c>
    </row>
    <row r="962" spans="3:9" x14ac:dyDescent="0.2">
      <c r="C962">
        <f>IF('Source Data'!F962="successful",'Source Data'!L962,0)</f>
        <v>0</v>
      </c>
      <c r="F962">
        <f>IF('Source Data'!F962="canceled",'Source Data'!L962,0)</f>
        <v>0</v>
      </c>
      <c r="G962">
        <f>IF('Source Data'!F962="failed",'Source Data'!L962,0)</f>
        <v>188</v>
      </c>
      <c r="I962">
        <f t="shared" si="14"/>
        <v>188</v>
      </c>
    </row>
    <row r="963" spans="3:9" x14ac:dyDescent="0.2">
      <c r="C963">
        <f>IF('Source Data'!F963="successful",'Source Data'!L963,0)</f>
        <v>0</v>
      </c>
      <c r="F963">
        <f>IF('Source Data'!F963="canceled",'Source Data'!L963,0)</f>
        <v>0</v>
      </c>
      <c r="G963">
        <f>IF('Source Data'!F963="failed",'Source Data'!L963,0)</f>
        <v>110</v>
      </c>
      <c r="I963">
        <f t="shared" ref="I963:I1026" si="15">F963+G963</f>
        <v>110</v>
      </c>
    </row>
    <row r="964" spans="3:9" x14ac:dyDescent="0.2">
      <c r="C964">
        <f>IF('Source Data'!F964="successful",'Source Data'!L964,0)</f>
        <v>0</v>
      </c>
      <c r="F964">
        <f>IF('Source Data'!F964="canceled",'Source Data'!L964,0)</f>
        <v>0</v>
      </c>
      <c r="G964">
        <f>IF('Source Data'!F964="failed",'Source Data'!L964,0)</f>
        <v>37</v>
      </c>
      <c r="I964">
        <f t="shared" si="15"/>
        <v>37</v>
      </c>
    </row>
    <row r="965" spans="3:9" x14ac:dyDescent="0.2">
      <c r="C965">
        <f>IF('Source Data'!F965="successful",'Source Data'!L965,0)</f>
        <v>0</v>
      </c>
      <c r="F965">
        <f>IF('Source Data'!F965="canceled",'Source Data'!L965,0)</f>
        <v>0</v>
      </c>
      <c r="G965">
        <f>IF('Source Data'!F965="failed",'Source Data'!L965,0)</f>
        <v>9</v>
      </c>
      <c r="I965">
        <f t="shared" si="15"/>
        <v>9</v>
      </c>
    </row>
    <row r="966" spans="3:9" x14ac:dyDescent="0.2">
      <c r="C966">
        <f>IF('Source Data'!F966="successful",'Source Data'!L966,0)</f>
        <v>0</v>
      </c>
      <c r="F966">
        <f>IF('Source Data'!F966="canceled",'Source Data'!L966,0)</f>
        <v>0</v>
      </c>
      <c r="G966">
        <f>IF('Source Data'!F966="failed",'Source Data'!L966,0)</f>
        <v>29</v>
      </c>
      <c r="I966">
        <f t="shared" si="15"/>
        <v>29</v>
      </c>
    </row>
    <row r="967" spans="3:9" x14ac:dyDescent="0.2">
      <c r="C967">
        <f>IF('Source Data'!F967="successful",'Source Data'!L967,0)</f>
        <v>0</v>
      </c>
      <c r="F967">
        <f>IF('Source Data'!F967="canceled",'Source Data'!L967,0)</f>
        <v>0</v>
      </c>
      <c r="G967">
        <f>IF('Source Data'!F967="failed",'Source Data'!L967,0)</f>
        <v>6</v>
      </c>
      <c r="I967">
        <f t="shared" si="15"/>
        <v>6</v>
      </c>
    </row>
    <row r="968" spans="3:9" x14ac:dyDescent="0.2">
      <c r="C968">
        <f>IF('Source Data'!F968="successful",'Source Data'!L968,0)</f>
        <v>0</v>
      </c>
      <c r="F968">
        <f>IF('Source Data'!F968="canceled",'Source Data'!L968,0)</f>
        <v>0</v>
      </c>
      <c r="G968">
        <f>IF('Source Data'!F968="failed",'Source Data'!L968,0)</f>
        <v>30</v>
      </c>
      <c r="I968">
        <f t="shared" si="15"/>
        <v>30</v>
      </c>
    </row>
    <row r="969" spans="3:9" x14ac:dyDescent="0.2">
      <c r="C969">
        <f>IF('Source Data'!F969="successful",'Source Data'!L969,0)</f>
        <v>0</v>
      </c>
      <c r="F969">
        <f>IF('Source Data'!F969="canceled",'Source Data'!L969,0)</f>
        <v>0</v>
      </c>
      <c r="G969">
        <f>IF('Source Data'!F969="failed",'Source Data'!L969,0)</f>
        <v>81</v>
      </c>
      <c r="I969">
        <f t="shared" si="15"/>
        <v>81</v>
      </c>
    </row>
    <row r="970" spans="3:9" x14ac:dyDescent="0.2">
      <c r="C970">
        <f>IF('Source Data'!F970="successful",'Source Data'!L970,0)</f>
        <v>0</v>
      </c>
      <c r="F970">
        <f>IF('Source Data'!F970="canceled",'Source Data'!L970,0)</f>
        <v>0</v>
      </c>
      <c r="G970">
        <f>IF('Source Data'!F970="failed",'Source Data'!L970,0)</f>
        <v>4</v>
      </c>
      <c r="I970">
        <f t="shared" si="15"/>
        <v>4</v>
      </c>
    </row>
    <row r="971" spans="3:9" x14ac:dyDescent="0.2">
      <c r="C971">
        <f>IF('Source Data'!F971="successful",'Source Data'!L971,0)</f>
        <v>0</v>
      </c>
      <c r="F971">
        <f>IF('Source Data'!F971="canceled",'Source Data'!L971,0)</f>
        <v>0</v>
      </c>
      <c r="G971">
        <f>IF('Source Data'!F971="failed",'Source Data'!L971,0)</f>
        <v>11</v>
      </c>
      <c r="I971">
        <f t="shared" si="15"/>
        <v>11</v>
      </c>
    </row>
    <row r="972" spans="3:9" x14ac:dyDescent="0.2">
      <c r="C972">
        <f>IF('Source Data'!F972="successful",'Source Data'!L972,0)</f>
        <v>0</v>
      </c>
      <c r="F972">
        <f>IF('Source Data'!F972="canceled",'Source Data'!L972,0)</f>
        <v>0</v>
      </c>
      <c r="G972">
        <f>IF('Source Data'!F972="failed",'Source Data'!L972,0)</f>
        <v>14</v>
      </c>
      <c r="I972">
        <f t="shared" si="15"/>
        <v>14</v>
      </c>
    </row>
    <row r="973" spans="3:9" x14ac:dyDescent="0.2">
      <c r="C973">
        <f>IF('Source Data'!F973="successful",'Source Data'!L973,0)</f>
        <v>0</v>
      </c>
      <c r="F973">
        <f>IF('Source Data'!F973="canceled",'Source Data'!L973,0)</f>
        <v>0</v>
      </c>
      <c r="G973">
        <f>IF('Source Data'!F973="failed",'Source Data'!L973,0)</f>
        <v>5</v>
      </c>
      <c r="I973">
        <f t="shared" si="15"/>
        <v>5</v>
      </c>
    </row>
    <row r="974" spans="3:9" x14ac:dyDescent="0.2">
      <c r="C974">
        <f>IF('Source Data'!F974="successful",'Source Data'!L974,0)</f>
        <v>0</v>
      </c>
      <c r="F974">
        <f>IF('Source Data'!F974="canceled",'Source Data'!L974,0)</f>
        <v>0</v>
      </c>
      <c r="G974">
        <f>IF('Source Data'!F974="failed",'Source Data'!L974,0)</f>
        <v>45</v>
      </c>
      <c r="I974">
        <f t="shared" si="15"/>
        <v>45</v>
      </c>
    </row>
    <row r="975" spans="3:9" x14ac:dyDescent="0.2">
      <c r="C975">
        <f>IF('Source Data'!F975="successful",'Source Data'!L975,0)</f>
        <v>0</v>
      </c>
      <c r="F975">
        <f>IF('Source Data'!F975="canceled",'Source Data'!L975,0)</f>
        <v>0</v>
      </c>
      <c r="G975">
        <f>IF('Source Data'!F975="failed",'Source Data'!L975,0)</f>
        <v>8</v>
      </c>
      <c r="I975">
        <f t="shared" si="15"/>
        <v>8</v>
      </c>
    </row>
    <row r="976" spans="3:9" x14ac:dyDescent="0.2">
      <c r="C976">
        <f>IF('Source Data'!F976="successful",'Source Data'!L976,0)</f>
        <v>0</v>
      </c>
      <c r="F976">
        <f>IF('Source Data'!F976="canceled",'Source Data'!L976,0)</f>
        <v>0</v>
      </c>
      <c r="G976">
        <f>IF('Source Data'!F976="failed",'Source Data'!L976,0)</f>
        <v>3</v>
      </c>
      <c r="I976">
        <f t="shared" si="15"/>
        <v>3</v>
      </c>
    </row>
    <row r="977" spans="3:9" x14ac:dyDescent="0.2">
      <c r="C977">
        <f>IF('Source Data'!F977="successful",'Source Data'!L977,0)</f>
        <v>0</v>
      </c>
      <c r="F977">
        <f>IF('Source Data'!F977="canceled",'Source Data'!L977,0)</f>
        <v>0</v>
      </c>
      <c r="G977">
        <f>IF('Source Data'!F977="failed",'Source Data'!L977,0)</f>
        <v>24</v>
      </c>
      <c r="I977">
        <f t="shared" si="15"/>
        <v>24</v>
      </c>
    </row>
    <row r="978" spans="3:9" x14ac:dyDescent="0.2">
      <c r="C978">
        <f>IF('Source Data'!F978="successful",'Source Data'!L978,0)</f>
        <v>0</v>
      </c>
      <c r="F978">
        <f>IF('Source Data'!F978="canceled",'Source Data'!L978,0)</f>
        <v>0</v>
      </c>
      <c r="G978">
        <f>IF('Source Data'!F978="failed",'Source Data'!L978,0)</f>
        <v>18</v>
      </c>
      <c r="I978">
        <f t="shared" si="15"/>
        <v>18</v>
      </c>
    </row>
    <row r="979" spans="3:9" x14ac:dyDescent="0.2">
      <c r="C979">
        <f>IF('Source Data'!F979="successful",'Source Data'!L979,0)</f>
        <v>0</v>
      </c>
      <c r="F979">
        <f>IF('Source Data'!F979="canceled",'Source Data'!L979,0)</f>
        <v>0</v>
      </c>
      <c r="G979">
        <f>IF('Source Data'!F979="failed",'Source Data'!L979,0)</f>
        <v>12</v>
      </c>
      <c r="I979">
        <f t="shared" si="15"/>
        <v>12</v>
      </c>
    </row>
    <row r="980" spans="3:9" x14ac:dyDescent="0.2">
      <c r="C980">
        <f>IF('Source Data'!F980="successful",'Source Data'!L980,0)</f>
        <v>0</v>
      </c>
      <c r="F980">
        <f>IF('Source Data'!F980="canceled",'Source Data'!L980,0)</f>
        <v>0</v>
      </c>
      <c r="G980">
        <f>IF('Source Data'!F980="failed",'Source Data'!L980,0)</f>
        <v>123</v>
      </c>
      <c r="I980">
        <f t="shared" si="15"/>
        <v>123</v>
      </c>
    </row>
    <row r="981" spans="3:9" x14ac:dyDescent="0.2">
      <c r="C981">
        <f>IF('Source Data'!F981="successful",'Source Data'!L981,0)</f>
        <v>0</v>
      </c>
      <c r="F981">
        <f>IF('Source Data'!F981="canceled",'Source Data'!L981,0)</f>
        <v>0</v>
      </c>
      <c r="G981">
        <f>IF('Source Data'!F981="failed",'Source Data'!L981,0)</f>
        <v>96</v>
      </c>
      <c r="I981">
        <f t="shared" si="15"/>
        <v>96</v>
      </c>
    </row>
    <row r="982" spans="3:9" x14ac:dyDescent="0.2">
      <c r="C982">
        <f>IF('Source Data'!F982="successful",'Source Data'!L982,0)</f>
        <v>0</v>
      </c>
      <c r="F982">
        <f>IF('Source Data'!F982="canceled",'Source Data'!L982,0)</f>
        <v>0</v>
      </c>
      <c r="G982">
        <f>IF('Source Data'!F982="failed",'Source Data'!L982,0)</f>
        <v>31</v>
      </c>
      <c r="I982">
        <f t="shared" si="15"/>
        <v>31</v>
      </c>
    </row>
    <row r="983" spans="3:9" x14ac:dyDescent="0.2">
      <c r="C983">
        <f>IF('Source Data'!F983="successful",'Source Data'!L983,0)</f>
        <v>0</v>
      </c>
      <c r="F983">
        <f>IF('Source Data'!F983="canceled",'Source Data'!L983,0)</f>
        <v>0</v>
      </c>
      <c r="G983">
        <f>IF('Source Data'!F983="failed",'Source Data'!L983,0)</f>
        <v>4</v>
      </c>
      <c r="I983">
        <f t="shared" si="15"/>
        <v>4</v>
      </c>
    </row>
    <row r="984" spans="3:9" x14ac:dyDescent="0.2">
      <c r="C984">
        <f>IF('Source Data'!F984="successful",'Source Data'!L984,0)</f>
        <v>0</v>
      </c>
      <c r="F984">
        <f>IF('Source Data'!F984="canceled",'Source Data'!L984,0)</f>
        <v>0</v>
      </c>
      <c r="G984">
        <f>IF('Source Data'!F984="failed",'Source Data'!L984,0)</f>
        <v>3</v>
      </c>
      <c r="I984">
        <f t="shared" si="15"/>
        <v>3</v>
      </c>
    </row>
    <row r="985" spans="3:9" x14ac:dyDescent="0.2">
      <c r="C985">
        <f>IF('Source Data'!F985="successful",'Source Data'!L985,0)</f>
        <v>0</v>
      </c>
      <c r="F985">
        <f>IF('Source Data'!F985="canceled",'Source Data'!L985,0)</f>
        <v>0</v>
      </c>
      <c r="G985">
        <f>IF('Source Data'!F985="failed",'Source Data'!L985,0)</f>
        <v>179</v>
      </c>
      <c r="I985">
        <f t="shared" si="15"/>
        <v>179</v>
      </c>
    </row>
    <row r="986" spans="3:9" x14ac:dyDescent="0.2">
      <c r="C986">
        <f>IF('Source Data'!F986="successful",'Source Data'!L986,0)</f>
        <v>0</v>
      </c>
      <c r="F986">
        <f>IF('Source Data'!F986="canceled",'Source Data'!L986,0)</f>
        <v>0</v>
      </c>
      <c r="G986">
        <f>IF('Source Data'!F986="failed",'Source Data'!L986,0)</f>
        <v>3</v>
      </c>
      <c r="I986">
        <f t="shared" si="15"/>
        <v>3</v>
      </c>
    </row>
    <row r="987" spans="3:9" x14ac:dyDescent="0.2">
      <c r="C987">
        <f>IF('Source Data'!F987="successful",'Source Data'!L987,0)</f>
        <v>0</v>
      </c>
      <c r="F987">
        <f>IF('Source Data'!F987="canceled",'Source Data'!L987,0)</f>
        <v>0</v>
      </c>
      <c r="G987">
        <f>IF('Source Data'!F987="failed",'Source Data'!L987,0)</f>
        <v>23</v>
      </c>
      <c r="I987">
        <f t="shared" si="15"/>
        <v>23</v>
      </c>
    </row>
    <row r="988" spans="3:9" x14ac:dyDescent="0.2">
      <c r="C988">
        <f>IF('Source Data'!F988="successful",'Source Data'!L988,0)</f>
        <v>0</v>
      </c>
      <c r="F988">
        <f>IF('Source Data'!F988="canceled",'Source Data'!L988,0)</f>
        <v>0</v>
      </c>
      <c r="G988">
        <f>IF('Source Data'!F988="failed",'Source Data'!L988,0)</f>
        <v>23</v>
      </c>
      <c r="I988">
        <f t="shared" si="15"/>
        <v>23</v>
      </c>
    </row>
    <row r="989" spans="3:9" x14ac:dyDescent="0.2">
      <c r="C989">
        <f>IF('Source Data'!F989="successful",'Source Data'!L989,0)</f>
        <v>0</v>
      </c>
      <c r="F989">
        <f>IF('Source Data'!F989="canceled",'Source Data'!L989,0)</f>
        <v>0</v>
      </c>
      <c r="G989">
        <f>IF('Source Data'!F989="failed",'Source Data'!L989,0)</f>
        <v>41</v>
      </c>
      <c r="I989">
        <f t="shared" si="15"/>
        <v>41</v>
      </c>
    </row>
    <row r="990" spans="3:9" x14ac:dyDescent="0.2">
      <c r="C990">
        <f>IF('Source Data'!F990="successful",'Source Data'!L990,0)</f>
        <v>0</v>
      </c>
      <c r="F990">
        <f>IF('Source Data'!F990="canceled",'Source Data'!L990,0)</f>
        <v>0</v>
      </c>
      <c r="G990">
        <f>IF('Source Data'!F990="failed",'Source Data'!L990,0)</f>
        <v>0</v>
      </c>
      <c r="I990">
        <f t="shared" si="15"/>
        <v>0</v>
      </c>
    </row>
    <row r="991" spans="3:9" x14ac:dyDescent="0.2">
      <c r="C991">
        <f>IF('Source Data'!F991="successful",'Source Data'!L991,0)</f>
        <v>0</v>
      </c>
      <c r="F991">
        <f>IF('Source Data'!F991="canceled",'Source Data'!L991,0)</f>
        <v>0</v>
      </c>
      <c r="G991">
        <f>IF('Source Data'!F991="failed",'Source Data'!L991,0)</f>
        <v>32</v>
      </c>
      <c r="I991">
        <f t="shared" si="15"/>
        <v>32</v>
      </c>
    </row>
    <row r="992" spans="3:9" x14ac:dyDescent="0.2">
      <c r="C992">
        <f>IF('Source Data'!F992="successful",'Source Data'!L992,0)</f>
        <v>0</v>
      </c>
      <c r="F992">
        <f>IF('Source Data'!F992="canceled",'Source Data'!L992,0)</f>
        <v>0</v>
      </c>
      <c r="G992">
        <f>IF('Source Data'!F992="failed",'Source Data'!L992,0)</f>
        <v>2</v>
      </c>
      <c r="I992">
        <f t="shared" si="15"/>
        <v>2</v>
      </c>
    </row>
    <row r="993" spans="3:9" x14ac:dyDescent="0.2">
      <c r="C993">
        <f>IF('Source Data'!F993="successful",'Source Data'!L993,0)</f>
        <v>0</v>
      </c>
      <c r="F993">
        <f>IF('Source Data'!F993="canceled",'Source Data'!L993,0)</f>
        <v>0</v>
      </c>
      <c r="G993">
        <f>IF('Source Data'!F993="failed",'Source Data'!L993,0)</f>
        <v>7</v>
      </c>
      <c r="I993">
        <f t="shared" si="15"/>
        <v>7</v>
      </c>
    </row>
    <row r="994" spans="3:9" x14ac:dyDescent="0.2">
      <c r="C994">
        <f>IF('Source Data'!F994="successful",'Source Data'!L994,0)</f>
        <v>0</v>
      </c>
      <c r="F994">
        <f>IF('Source Data'!F994="canceled",'Source Data'!L994,0)</f>
        <v>0</v>
      </c>
      <c r="G994">
        <f>IF('Source Data'!F994="failed",'Source Data'!L994,0)</f>
        <v>4</v>
      </c>
      <c r="I994">
        <f t="shared" si="15"/>
        <v>4</v>
      </c>
    </row>
    <row r="995" spans="3:9" x14ac:dyDescent="0.2">
      <c r="C995">
        <f>IF('Source Data'!F995="successful",'Source Data'!L995,0)</f>
        <v>0</v>
      </c>
      <c r="F995">
        <f>IF('Source Data'!F995="canceled",'Source Data'!L995,0)</f>
        <v>0</v>
      </c>
      <c r="G995">
        <f>IF('Source Data'!F995="failed",'Source Data'!L995,0)</f>
        <v>196</v>
      </c>
      <c r="I995">
        <f t="shared" si="15"/>
        <v>196</v>
      </c>
    </row>
    <row r="996" spans="3:9" x14ac:dyDescent="0.2">
      <c r="C996">
        <f>IF('Source Data'!F996="successful",'Source Data'!L996,0)</f>
        <v>0</v>
      </c>
      <c r="F996">
        <f>IF('Source Data'!F996="canceled",'Source Data'!L996,0)</f>
        <v>0</v>
      </c>
      <c r="G996">
        <f>IF('Source Data'!F996="failed",'Source Data'!L996,0)</f>
        <v>11</v>
      </c>
      <c r="I996">
        <f t="shared" si="15"/>
        <v>11</v>
      </c>
    </row>
    <row r="997" spans="3:9" x14ac:dyDescent="0.2">
      <c r="C997">
        <f>IF('Source Data'!F997="successful",'Source Data'!L997,0)</f>
        <v>0</v>
      </c>
      <c r="F997">
        <f>IF('Source Data'!F997="canceled",'Source Data'!L997,0)</f>
        <v>0</v>
      </c>
      <c r="G997">
        <f>IF('Source Data'!F997="failed",'Source Data'!L997,0)</f>
        <v>9</v>
      </c>
      <c r="I997">
        <f t="shared" si="15"/>
        <v>9</v>
      </c>
    </row>
    <row r="998" spans="3:9" x14ac:dyDescent="0.2">
      <c r="C998">
        <f>IF('Source Data'!F998="successful",'Source Data'!L998,0)</f>
        <v>0</v>
      </c>
      <c r="F998">
        <f>IF('Source Data'!F998="canceled",'Source Data'!L998,0)</f>
        <v>0</v>
      </c>
      <c r="G998">
        <f>IF('Source Data'!F998="failed",'Source Data'!L998,0)</f>
        <v>5</v>
      </c>
      <c r="I998">
        <f t="shared" si="15"/>
        <v>5</v>
      </c>
    </row>
    <row r="999" spans="3:9" x14ac:dyDescent="0.2">
      <c r="C999">
        <f>IF('Source Data'!F999="successful",'Source Data'!L999,0)</f>
        <v>0</v>
      </c>
      <c r="F999">
        <f>IF('Source Data'!F999="canceled",'Source Data'!L999,0)</f>
        <v>0</v>
      </c>
      <c r="G999">
        <f>IF('Source Data'!F999="failed",'Source Data'!L999,0)</f>
        <v>8</v>
      </c>
      <c r="I999">
        <f t="shared" si="15"/>
        <v>8</v>
      </c>
    </row>
    <row r="1000" spans="3:9" x14ac:dyDescent="0.2">
      <c r="C1000">
        <f>IF('Source Data'!F1000="successful",'Source Data'!L1000,0)</f>
        <v>0</v>
      </c>
      <c r="F1000">
        <f>IF('Source Data'!F1000="canceled",'Source Data'!L1000,0)</f>
        <v>0</v>
      </c>
      <c r="G1000">
        <f>IF('Source Data'!F1000="failed",'Source Data'!L1000,0)</f>
        <v>229</v>
      </c>
      <c r="I1000">
        <f t="shared" si="15"/>
        <v>229</v>
      </c>
    </row>
    <row r="1001" spans="3:9" x14ac:dyDescent="0.2">
      <c r="C1001">
        <f>IF('Source Data'!F1001="successful",'Source Data'!L1001,0)</f>
        <v>0</v>
      </c>
      <c r="F1001">
        <f>IF('Source Data'!F1001="canceled",'Source Data'!L1001,0)</f>
        <v>0</v>
      </c>
      <c r="G1001">
        <f>IF('Source Data'!F1001="failed",'Source Data'!L1001,0)</f>
        <v>40</v>
      </c>
      <c r="I1001">
        <f t="shared" si="15"/>
        <v>40</v>
      </c>
    </row>
    <row r="1002" spans="3:9" x14ac:dyDescent="0.2">
      <c r="C1002">
        <f>IF('Source Data'!F1002="successful",'Source Data'!L1002,0)</f>
        <v>0</v>
      </c>
      <c r="F1002">
        <f>IF('Source Data'!F1002="canceled",'Source Data'!L1002,0)</f>
        <v>6</v>
      </c>
      <c r="G1002">
        <f>IF('Source Data'!F1002="failed",'Source Data'!L1002,0)</f>
        <v>0</v>
      </c>
      <c r="I1002">
        <f t="shared" si="15"/>
        <v>6</v>
      </c>
    </row>
    <row r="1003" spans="3:9" x14ac:dyDescent="0.2">
      <c r="C1003">
        <f>IF('Source Data'!F1003="successful",'Source Data'!L1003,0)</f>
        <v>0</v>
      </c>
      <c r="F1003">
        <f>IF('Source Data'!F1003="canceled",'Source Data'!L1003,0)</f>
        <v>4</v>
      </c>
      <c r="G1003">
        <f>IF('Source Data'!F1003="failed",'Source Data'!L1003,0)</f>
        <v>0</v>
      </c>
      <c r="I1003">
        <f t="shared" si="15"/>
        <v>4</v>
      </c>
    </row>
    <row r="1004" spans="3:9" x14ac:dyDescent="0.2">
      <c r="C1004">
        <f>IF('Source Data'!F1004="successful",'Source Data'!L1004,0)</f>
        <v>0</v>
      </c>
      <c r="F1004">
        <f>IF('Source Data'!F1004="canceled",'Source Data'!L1004,0)</f>
        <v>22</v>
      </c>
      <c r="G1004">
        <f>IF('Source Data'!F1004="failed",'Source Data'!L1004,0)</f>
        <v>0</v>
      </c>
      <c r="I1004">
        <f t="shared" si="15"/>
        <v>22</v>
      </c>
    </row>
    <row r="1005" spans="3:9" x14ac:dyDescent="0.2">
      <c r="C1005">
        <f>IF('Source Data'!F1005="successful",'Source Data'!L1005,0)</f>
        <v>0</v>
      </c>
      <c r="F1005">
        <f>IF('Source Data'!F1005="canceled",'Source Data'!L1005,0)</f>
        <v>15</v>
      </c>
      <c r="G1005">
        <f>IF('Source Data'!F1005="failed",'Source Data'!L1005,0)</f>
        <v>0</v>
      </c>
      <c r="I1005">
        <f t="shared" si="15"/>
        <v>15</v>
      </c>
    </row>
    <row r="1006" spans="3:9" x14ac:dyDescent="0.2">
      <c r="C1006">
        <f>IF('Source Data'!F1006="successful",'Source Data'!L1006,0)</f>
        <v>0</v>
      </c>
      <c r="F1006">
        <f>IF('Source Data'!F1006="canceled",'Source Data'!L1006,0)</f>
        <v>95</v>
      </c>
      <c r="G1006">
        <f>IF('Source Data'!F1006="failed",'Source Data'!L1006,0)</f>
        <v>0</v>
      </c>
      <c r="I1006">
        <f t="shared" si="15"/>
        <v>95</v>
      </c>
    </row>
    <row r="1007" spans="3:9" x14ac:dyDescent="0.2">
      <c r="C1007">
        <f>IF('Source Data'!F1007="successful",'Source Data'!L1007,0)</f>
        <v>0</v>
      </c>
      <c r="F1007">
        <f>IF('Source Data'!F1007="canceled",'Source Data'!L1007,0)</f>
        <v>161</v>
      </c>
      <c r="G1007">
        <f>IF('Source Data'!F1007="failed",'Source Data'!L1007,0)</f>
        <v>0</v>
      </c>
      <c r="I1007">
        <f t="shared" si="15"/>
        <v>161</v>
      </c>
    </row>
    <row r="1008" spans="3:9" x14ac:dyDescent="0.2">
      <c r="C1008">
        <f>IF('Source Data'!F1008="successful",'Source Data'!L1008,0)</f>
        <v>0</v>
      </c>
      <c r="F1008">
        <f>IF('Source Data'!F1008="canceled",'Source Data'!L1008,0)</f>
        <v>8</v>
      </c>
      <c r="G1008">
        <f>IF('Source Data'!F1008="failed",'Source Data'!L1008,0)</f>
        <v>0</v>
      </c>
      <c r="I1008">
        <f t="shared" si="15"/>
        <v>8</v>
      </c>
    </row>
    <row r="1009" spans="3:9" x14ac:dyDescent="0.2">
      <c r="C1009">
        <f>IF('Source Data'!F1009="successful",'Source Data'!L1009,0)</f>
        <v>0</v>
      </c>
      <c r="F1009">
        <f>IF('Source Data'!F1009="canceled",'Source Data'!L1009,0)</f>
        <v>76</v>
      </c>
      <c r="G1009">
        <f>IF('Source Data'!F1009="failed",'Source Data'!L1009,0)</f>
        <v>0</v>
      </c>
      <c r="I1009">
        <f t="shared" si="15"/>
        <v>76</v>
      </c>
    </row>
    <row r="1010" spans="3:9" x14ac:dyDescent="0.2">
      <c r="C1010">
        <f>IF('Source Data'!F1010="successful",'Source Data'!L1010,0)</f>
        <v>0</v>
      </c>
      <c r="F1010">
        <f>IF('Source Data'!F1010="canceled",'Source Data'!L1010,0)</f>
        <v>1</v>
      </c>
      <c r="G1010">
        <f>IF('Source Data'!F1010="failed",'Source Data'!L1010,0)</f>
        <v>0</v>
      </c>
      <c r="I1010">
        <f t="shared" si="15"/>
        <v>1</v>
      </c>
    </row>
    <row r="1011" spans="3:9" x14ac:dyDescent="0.2">
      <c r="C1011">
        <f>IF('Source Data'!F1011="successful",'Source Data'!L1011,0)</f>
        <v>0</v>
      </c>
      <c r="F1011">
        <f>IF('Source Data'!F1011="canceled",'Source Data'!L1011,0)</f>
        <v>101</v>
      </c>
      <c r="G1011">
        <f>IF('Source Data'!F1011="failed",'Source Data'!L1011,0)</f>
        <v>0</v>
      </c>
      <c r="I1011">
        <f t="shared" si="15"/>
        <v>101</v>
      </c>
    </row>
    <row r="1012" spans="3:9" x14ac:dyDescent="0.2">
      <c r="C1012">
        <f>IF('Source Data'!F1012="successful",'Source Data'!L1012,0)</f>
        <v>0</v>
      </c>
      <c r="F1012">
        <f>IF('Source Data'!F1012="canceled",'Source Data'!L1012,0)</f>
        <v>4</v>
      </c>
      <c r="G1012">
        <f>IF('Source Data'!F1012="failed",'Source Data'!L1012,0)</f>
        <v>0</v>
      </c>
      <c r="I1012">
        <f t="shared" si="15"/>
        <v>4</v>
      </c>
    </row>
    <row r="1013" spans="3:9" x14ac:dyDescent="0.2">
      <c r="C1013">
        <f>IF('Source Data'!F1013="successful",'Source Data'!L1013,0)</f>
        <v>0</v>
      </c>
      <c r="F1013">
        <f>IF('Source Data'!F1013="canceled",'Source Data'!L1013,0)</f>
        <v>1</v>
      </c>
      <c r="G1013">
        <f>IF('Source Data'!F1013="failed",'Source Data'!L1013,0)</f>
        <v>0</v>
      </c>
      <c r="I1013">
        <f t="shared" si="15"/>
        <v>1</v>
      </c>
    </row>
    <row r="1014" spans="3:9" x14ac:dyDescent="0.2">
      <c r="C1014">
        <f>IF('Source Data'!F1014="successful",'Source Data'!L1014,0)</f>
        <v>0</v>
      </c>
      <c r="F1014">
        <f>IF('Source Data'!F1014="canceled",'Source Data'!L1014,0)</f>
        <v>775</v>
      </c>
      <c r="G1014">
        <f>IF('Source Data'!F1014="failed",'Source Data'!L1014,0)</f>
        <v>0</v>
      </c>
      <c r="I1014">
        <f t="shared" si="15"/>
        <v>775</v>
      </c>
    </row>
    <row r="1015" spans="3:9" x14ac:dyDescent="0.2">
      <c r="C1015">
        <f>IF('Source Data'!F1015="successful",'Source Data'!L1015,0)</f>
        <v>0</v>
      </c>
      <c r="F1015">
        <f>IF('Source Data'!F1015="canceled",'Source Data'!L1015,0)</f>
        <v>90</v>
      </c>
      <c r="G1015">
        <f>IF('Source Data'!F1015="failed",'Source Data'!L1015,0)</f>
        <v>0</v>
      </c>
      <c r="I1015">
        <f t="shared" si="15"/>
        <v>90</v>
      </c>
    </row>
    <row r="1016" spans="3:9" x14ac:dyDescent="0.2">
      <c r="C1016">
        <f>IF('Source Data'!F1016="successful",'Source Data'!L1016,0)</f>
        <v>0</v>
      </c>
      <c r="F1016">
        <f>IF('Source Data'!F1016="canceled",'Source Data'!L1016,0)</f>
        <v>16</v>
      </c>
      <c r="G1016">
        <f>IF('Source Data'!F1016="failed",'Source Data'!L1016,0)</f>
        <v>0</v>
      </c>
      <c r="I1016">
        <f t="shared" si="15"/>
        <v>16</v>
      </c>
    </row>
    <row r="1017" spans="3:9" x14ac:dyDescent="0.2">
      <c r="C1017">
        <f>IF('Source Data'!F1017="successful",'Source Data'!L1017,0)</f>
        <v>0</v>
      </c>
      <c r="F1017">
        <f>IF('Source Data'!F1017="canceled",'Source Data'!L1017,0)</f>
        <v>6</v>
      </c>
      <c r="G1017">
        <f>IF('Source Data'!F1017="failed",'Source Data'!L1017,0)</f>
        <v>0</v>
      </c>
      <c r="I1017">
        <f t="shared" si="15"/>
        <v>6</v>
      </c>
    </row>
    <row r="1018" spans="3:9" x14ac:dyDescent="0.2">
      <c r="C1018">
        <f>IF('Source Data'!F1018="successful",'Source Data'!L1018,0)</f>
        <v>0</v>
      </c>
      <c r="F1018">
        <f>IF('Source Data'!F1018="canceled",'Source Data'!L1018,0)</f>
        <v>38</v>
      </c>
      <c r="G1018">
        <f>IF('Source Data'!F1018="failed",'Source Data'!L1018,0)</f>
        <v>0</v>
      </c>
      <c r="I1018">
        <f t="shared" si="15"/>
        <v>38</v>
      </c>
    </row>
    <row r="1019" spans="3:9" x14ac:dyDescent="0.2">
      <c r="C1019">
        <f>IF('Source Data'!F1019="successful",'Source Data'!L1019,0)</f>
        <v>0</v>
      </c>
      <c r="F1019">
        <f>IF('Source Data'!F1019="canceled",'Source Data'!L1019,0)</f>
        <v>355</v>
      </c>
      <c r="G1019">
        <f>IF('Source Data'!F1019="failed",'Source Data'!L1019,0)</f>
        <v>0</v>
      </c>
      <c r="I1019">
        <f t="shared" si="15"/>
        <v>355</v>
      </c>
    </row>
    <row r="1020" spans="3:9" x14ac:dyDescent="0.2">
      <c r="C1020">
        <f>IF('Source Data'!F1020="successful",'Source Data'!L1020,0)</f>
        <v>0</v>
      </c>
      <c r="F1020">
        <f>IF('Source Data'!F1020="canceled",'Source Data'!L1020,0)</f>
        <v>7</v>
      </c>
      <c r="G1020">
        <f>IF('Source Data'!F1020="failed",'Source Data'!L1020,0)</f>
        <v>0</v>
      </c>
      <c r="I1020">
        <f t="shared" si="15"/>
        <v>7</v>
      </c>
    </row>
    <row r="1021" spans="3:9" x14ac:dyDescent="0.2">
      <c r="C1021">
        <f>IF('Source Data'!F1021="successful",'Source Data'!L1021,0)</f>
        <v>0</v>
      </c>
      <c r="F1021">
        <f>IF('Source Data'!F1021="canceled",'Source Data'!L1021,0)</f>
        <v>400</v>
      </c>
      <c r="G1021">
        <f>IF('Source Data'!F1021="failed",'Source Data'!L1021,0)</f>
        <v>0</v>
      </c>
      <c r="I1021">
        <f t="shared" si="15"/>
        <v>400</v>
      </c>
    </row>
    <row r="1022" spans="3:9" x14ac:dyDescent="0.2">
      <c r="C1022">
        <f>IF('Source Data'!F1022="successful",'Source Data'!L1022,0)</f>
        <v>30</v>
      </c>
      <c r="F1022">
        <f>IF('Source Data'!F1022="canceled",'Source Data'!L1022,0)</f>
        <v>0</v>
      </c>
      <c r="G1022">
        <f>IF('Source Data'!F1022="failed",'Source Data'!L1022,0)</f>
        <v>0</v>
      </c>
      <c r="I1022">
        <f t="shared" si="15"/>
        <v>0</v>
      </c>
    </row>
    <row r="1023" spans="3:9" x14ac:dyDescent="0.2">
      <c r="C1023">
        <f>IF('Source Data'!F1023="successful",'Source Data'!L1023,0)</f>
        <v>478</v>
      </c>
      <c r="F1023">
        <f>IF('Source Data'!F1023="canceled",'Source Data'!L1023,0)</f>
        <v>0</v>
      </c>
      <c r="G1023">
        <f>IF('Source Data'!F1023="failed",'Source Data'!L1023,0)</f>
        <v>0</v>
      </c>
      <c r="I1023">
        <f t="shared" si="15"/>
        <v>0</v>
      </c>
    </row>
    <row r="1024" spans="3:9" x14ac:dyDescent="0.2">
      <c r="C1024">
        <f>IF('Source Data'!F1024="successful",'Source Data'!L1024,0)</f>
        <v>74</v>
      </c>
      <c r="F1024">
        <f>IF('Source Data'!F1024="canceled",'Source Data'!L1024,0)</f>
        <v>0</v>
      </c>
      <c r="G1024">
        <f>IF('Source Data'!F1024="failed",'Source Data'!L1024,0)</f>
        <v>0</v>
      </c>
      <c r="I1024">
        <f t="shared" si="15"/>
        <v>0</v>
      </c>
    </row>
    <row r="1025" spans="3:9" x14ac:dyDescent="0.2">
      <c r="C1025">
        <f>IF('Source Data'!F1025="successful",'Source Data'!L1025,0)</f>
        <v>131</v>
      </c>
      <c r="F1025">
        <f>IF('Source Data'!F1025="canceled",'Source Data'!L1025,0)</f>
        <v>0</v>
      </c>
      <c r="G1025">
        <f>IF('Source Data'!F1025="failed",'Source Data'!L1025,0)</f>
        <v>0</v>
      </c>
      <c r="I1025">
        <f t="shared" si="15"/>
        <v>0</v>
      </c>
    </row>
    <row r="1026" spans="3:9" x14ac:dyDescent="0.2">
      <c r="C1026">
        <f>IF('Source Data'!F1026="successful",'Source Data'!L1026,0)</f>
        <v>61</v>
      </c>
      <c r="F1026">
        <f>IF('Source Data'!F1026="canceled",'Source Data'!L1026,0)</f>
        <v>0</v>
      </c>
      <c r="G1026">
        <f>IF('Source Data'!F1026="failed",'Source Data'!L1026,0)</f>
        <v>0</v>
      </c>
      <c r="I1026">
        <f t="shared" si="15"/>
        <v>0</v>
      </c>
    </row>
    <row r="1027" spans="3:9" x14ac:dyDescent="0.2">
      <c r="C1027">
        <f>IF('Source Data'!F1027="successful",'Source Data'!L1027,0)</f>
        <v>1071</v>
      </c>
      <c r="F1027">
        <f>IF('Source Data'!F1027="canceled",'Source Data'!L1027,0)</f>
        <v>0</v>
      </c>
      <c r="G1027">
        <f>IF('Source Data'!F1027="failed",'Source Data'!L1027,0)</f>
        <v>0</v>
      </c>
      <c r="I1027">
        <f t="shared" ref="I1027:I1090" si="16">F1027+G1027</f>
        <v>0</v>
      </c>
    </row>
    <row r="1028" spans="3:9" x14ac:dyDescent="0.2">
      <c r="C1028">
        <f>IF('Source Data'!F1028="successful",'Source Data'!L1028,0)</f>
        <v>122</v>
      </c>
      <c r="F1028">
        <f>IF('Source Data'!F1028="canceled",'Source Data'!L1028,0)</f>
        <v>0</v>
      </c>
      <c r="G1028">
        <f>IF('Source Data'!F1028="failed",'Source Data'!L1028,0)</f>
        <v>0</v>
      </c>
      <c r="I1028">
        <f t="shared" si="16"/>
        <v>0</v>
      </c>
    </row>
    <row r="1029" spans="3:9" x14ac:dyDescent="0.2">
      <c r="C1029">
        <f>IF('Source Data'!F1029="successful",'Source Data'!L1029,0)</f>
        <v>111</v>
      </c>
      <c r="F1029">
        <f>IF('Source Data'!F1029="canceled",'Source Data'!L1029,0)</f>
        <v>0</v>
      </c>
      <c r="G1029">
        <f>IF('Source Data'!F1029="failed",'Source Data'!L1029,0)</f>
        <v>0</v>
      </c>
      <c r="I1029">
        <f t="shared" si="16"/>
        <v>0</v>
      </c>
    </row>
    <row r="1030" spans="3:9" x14ac:dyDescent="0.2">
      <c r="C1030">
        <f>IF('Source Data'!F1030="successful",'Source Data'!L1030,0)</f>
        <v>255</v>
      </c>
      <c r="F1030">
        <f>IF('Source Data'!F1030="canceled",'Source Data'!L1030,0)</f>
        <v>0</v>
      </c>
      <c r="G1030">
        <f>IF('Source Data'!F1030="failed",'Source Data'!L1030,0)</f>
        <v>0</v>
      </c>
      <c r="I1030">
        <f t="shared" si="16"/>
        <v>0</v>
      </c>
    </row>
    <row r="1031" spans="3:9" x14ac:dyDescent="0.2">
      <c r="C1031">
        <f>IF('Source Data'!F1031="successful",'Source Data'!L1031,0)</f>
        <v>141</v>
      </c>
      <c r="F1031">
        <f>IF('Source Data'!F1031="canceled",'Source Data'!L1031,0)</f>
        <v>0</v>
      </c>
      <c r="G1031">
        <f>IF('Source Data'!F1031="failed",'Source Data'!L1031,0)</f>
        <v>0</v>
      </c>
      <c r="I1031">
        <f t="shared" si="16"/>
        <v>0</v>
      </c>
    </row>
    <row r="1032" spans="3:9" x14ac:dyDescent="0.2">
      <c r="C1032">
        <f>IF('Source Data'!F1032="successful",'Source Data'!L1032,0)</f>
        <v>159</v>
      </c>
      <c r="F1032">
        <f>IF('Source Data'!F1032="canceled",'Source Data'!L1032,0)</f>
        <v>0</v>
      </c>
      <c r="G1032">
        <f>IF('Source Data'!F1032="failed",'Source Data'!L1032,0)</f>
        <v>0</v>
      </c>
      <c r="I1032">
        <f t="shared" si="16"/>
        <v>0</v>
      </c>
    </row>
    <row r="1033" spans="3:9" x14ac:dyDescent="0.2">
      <c r="C1033">
        <f>IF('Source Data'!F1033="successful",'Source Data'!L1033,0)</f>
        <v>99</v>
      </c>
      <c r="F1033">
        <f>IF('Source Data'!F1033="canceled",'Source Data'!L1033,0)</f>
        <v>0</v>
      </c>
      <c r="G1033">
        <f>IF('Source Data'!F1033="failed",'Source Data'!L1033,0)</f>
        <v>0</v>
      </c>
      <c r="I1033">
        <f t="shared" si="16"/>
        <v>0</v>
      </c>
    </row>
    <row r="1034" spans="3:9" x14ac:dyDescent="0.2">
      <c r="C1034">
        <f>IF('Source Data'!F1034="successful",'Source Data'!L1034,0)</f>
        <v>96</v>
      </c>
      <c r="F1034">
        <f>IF('Source Data'!F1034="canceled",'Source Data'!L1034,0)</f>
        <v>0</v>
      </c>
      <c r="G1034">
        <f>IF('Source Data'!F1034="failed",'Source Data'!L1034,0)</f>
        <v>0</v>
      </c>
      <c r="I1034">
        <f t="shared" si="16"/>
        <v>0</v>
      </c>
    </row>
    <row r="1035" spans="3:9" x14ac:dyDescent="0.2">
      <c r="C1035">
        <f>IF('Source Data'!F1035="successful",'Source Data'!L1035,0)</f>
        <v>27</v>
      </c>
      <c r="F1035">
        <f>IF('Source Data'!F1035="canceled",'Source Data'!L1035,0)</f>
        <v>0</v>
      </c>
      <c r="G1035">
        <f>IF('Source Data'!F1035="failed",'Source Data'!L1035,0)</f>
        <v>0</v>
      </c>
      <c r="I1035">
        <f t="shared" si="16"/>
        <v>0</v>
      </c>
    </row>
    <row r="1036" spans="3:9" x14ac:dyDescent="0.2">
      <c r="C1036">
        <f>IF('Source Data'!F1036="successful",'Source Data'!L1036,0)</f>
        <v>166</v>
      </c>
      <c r="F1036">
        <f>IF('Source Data'!F1036="canceled",'Source Data'!L1036,0)</f>
        <v>0</v>
      </c>
      <c r="G1036">
        <f>IF('Source Data'!F1036="failed",'Source Data'!L1036,0)</f>
        <v>0</v>
      </c>
      <c r="I1036">
        <f t="shared" si="16"/>
        <v>0</v>
      </c>
    </row>
    <row r="1037" spans="3:9" x14ac:dyDescent="0.2">
      <c r="C1037">
        <f>IF('Source Data'!F1037="successful",'Source Data'!L1037,0)</f>
        <v>76</v>
      </c>
      <c r="F1037">
        <f>IF('Source Data'!F1037="canceled",'Source Data'!L1037,0)</f>
        <v>0</v>
      </c>
      <c r="G1037">
        <f>IF('Source Data'!F1037="failed",'Source Data'!L1037,0)</f>
        <v>0</v>
      </c>
      <c r="I1037">
        <f t="shared" si="16"/>
        <v>0</v>
      </c>
    </row>
    <row r="1038" spans="3:9" x14ac:dyDescent="0.2">
      <c r="C1038">
        <f>IF('Source Data'!F1038="successful",'Source Data'!L1038,0)</f>
        <v>211</v>
      </c>
      <c r="F1038">
        <f>IF('Source Data'!F1038="canceled",'Source Data'!L1038,0)</f>
        <v>0</v>
      </c>
      <c r="G1038">
        <f>IF('Source Data'!F1038="failed",'Source Data'!L1038,0)</f>
        <v>0</v>
      </c>
      <c r="I1038">
        <f t="shared" si="16"/>
        <v>0</v>
      </c>
    </row>
    <row r="1039" spans="3:9" x14ac:dyDescent="0.2">
      <c r="C1039">
        <f>IF('Source Data'!F1039="successful",'Source Data'!L1039,0)</f>
        <v>21</v>
      </c>
      <c r="F1039">
        <f>IF('Source Data'!F1039="canceled",'Source Data'!L1039,0)</f>
        <v>0</v>
      </c>
      <c r="G1039">
        <f>IF('Source Data'!F1039="failed",'Source Data'!L1039,0)</f>
        <v>0</v>
      </c>
      <c r="I1039">
        <f t="shared" si="16"/>
        <v>0</v>
      </c>
    </row>
    <row r="1040" spans="3:9" x14ac:dyDescent="0.2">
      <c r="C1040">
        <f>IF('Source Data'!F1040="successful",'Source Data'!L1040,0)</f>
        <v>61</v>
      </c>
      <c r="F1040">
        <f>IF('Source Data'!F1040="canceled",'Source Data'!L1040,0)</f>
        <v>0</v>
      </c>
      <c r="G1040">
        <f>IF('Source Data'!F1040="failed",'Source Data'!L1040,0)</f>
        <v>0</v>
      </c>
      <c r="I1040">
        <f t="shared" si="16"/>
        <v>0</v>
      </c>
    </row>
    <row r="1041" spans="3:9" x14ac:dyDescent="0.2">
      <c r="C1041">
        <f>IF('Source Data'!F1041="successful",'Source Data'!L1041,0)</f>
        <v>30</v>
      </c>
      <c r="F1041">
        <f>IF('Source Data'!F1041="canceled",'Source Data'!L1041,0)</f>
        <v>0</v>
      </c>
      <c r="G1041">
        <f>IF('Source Data'!F1041="failed",'Source Data'!L1041,0)</f>
        <v>0</v>
      </c>
      <c r="I1041">
        <f t="shared" si="16"/>
        <v>0</v>
      </c>
    </row>
    <row r="1042" spans="3:9" x14ac:dyDescent="0.2">
      <c r="C1042">
        <f>IF('Source Data'!F1042="successful",'Source Data'!L1042,0)</f>
        <v>0</v>
      </c>
      <c r="F1042">
        <f>IF('Source Data'!F1042="canceled",'Source Data'!L1042,0)</f>
        <v>1</v>
      </c>
      <c r="G1042">
        <f>IF('Source Data'!F1042="failed",'Source Data'!L1042,0)</f>
        <v>0</v>
      </c>
      <c r="I1042">
        <f t="shared" si="16"/>
        <v>1</v>
      </c>
    </row>
    <row r="1043" spans="3:9" x14ac:dyDescent="0.2">
      <c r="C1043">
        <f>IF('Source Data'!F1043="successful",'Source Data'!L1043,0)</f>
        <v>0</v>
      </c>
      <c r="F1043">
        <f>IF('Source Data'!F1043="canceled",'Source Data'!L1043,0)</f>
        <v>0</v>
      </c>
      <c r="G1043">
        <f>IF('Source Data'!F1043="failed",'Source Data'!L1043,0)</f>
        <v>0</v>
      </c>
      <c r="I1043">
        <f t="shared" si="16"/>
        <v>0</v>
      </c>
    </row>
    <row r="1044" spans="3:9" x14ac:dyDescent="0.2">
      <c r="C1044">
        <f>IF('Source Data'!F1044="successful",'Source Data'!L1044,0)</f>
        <v>0</v>
      </c>
      <c r="F1044">
        <f>IF('Source Data'!F1044="canceled",'Source Data'!L1044,0)</f>
        <v>1</v>
      </c>
      <c r="G1044">
        <f>IF('Source Data'!F1044="failed",'Source Data'!L1044,0)</f>
        <v>0</v>
      </c>
      <c r="I1044">
        <f t="shared" si="16"/>
        <v>1</v>
      </c>
    </row>
    <row r="1045" spans="3:9" x14ac:dyDescent="0.2">
      <c r="C1045">
        <f>IF('Source Data'!F1045="successful",'Source Data'!L1045,0)</f>
        <v>0</v>
      </c>
      <c r="F1045">
        <f>IF('Source Data'!F1045="canceled",'Source Data'!L1045,0)</f>
        <v>292</v>
      </c>
      <c r="G1045">
        <f>IF('Source Data'!F1045="failed",'Source Data'!L1045,0)</f>
        <v>0</v>
      </c>
      <c r="I1045">
        <f t="shared" si="16"/>
        <v>292</v>
      </c>
    </row>
    <row r="1046" spans="3:9" x14ac:dyDescent="0.2">
      <c r="C1046">
        <f>IF('Source Data'!F1046="successful",'Source Data'!L1046,0)</f>
        <v>0</v>
      </c>
      <c r="F1046">
        <f>IF('Source Data'!F1046="canceled",'Source Data'!L1046,0)</f>
        <v>2</v>
      </c>
      <c r="G1046">
        <f>IF('Source Data'!F1046="failed",'Source Data'!L1046,0)</f>
        <v>0</v>
      </c>
      <c r="I1046">
        <f t="shared" si="16"/>
        <v>2</v>
      </c>
    </row>
    <row r="1047" spans="3:9" x14ac:dyDescent="0.2">
      <c r="C1047">
        <f>IF('Source Data'!F1047="successful",'Source Data'!L1047,0)</f>
        <v>0</v>
      </c>
      <c r="F1047">
        <f>IF('Source Data'!F1047="canceled",'Source Data'!L1047,0)</f>
        <v>8</v>
      </c>
      <c r="G1047">
        <f>IF('Source Data'!F1047="failed",'Source Data'!L1047,0)</f>
        <v>0</v>
      </c>
      <c r="I1047">
        <f t="shared" si="16"/>
        <v>8</v>
      </c>
    </row>
    <row r="1048" spans="3:9" x14ac:dyDescent="0.2">
      <c r="C1048">
        <f>IF('Source Data'!F1048="successful",'Source Data'!L1048,0)</f>
        <v>0</v>
      </c>
      <c r="F1048">
        <f>IF('Source Data'!F1048="canceled",'Source Data'!L1048,0)</f>
        <v>0</v>
      </c>
      <c r="G1048">
        <f>IF('Source Data'!F1048="failed",'Source Data'!L1048,0)</f>
        <v>0</v>
      </c>
      <c r="I1048">
        <f t="shared" si="16"/>
        <v>0</v>
      </c>
    </row>
    <row r="1049" spans="3:9" x14ac:dyDescent="0.2">
      <c r="C1049">
        <f>IF('Source Data'!F1049="successful",'Source Data'!L1049,0)</f>
        <v>0</v>
      </c>
      <c r="F1049">
        <f>IF('Source Data'!F1049="canceled",'Source Data'!L1049,0)</f>
        <v>1</v>
      </c>
      <c r="G1049">
        <f>IF('Source Data'!F1049="failed",'Source Data'!L1049,0)</f>
        <v>0</v>
      </c>
      <c r="I1049">
        <f t="shared" si="16"/>
        <v>1</v>
      </c>
    </row>
    <row r="1050" spans="3:9" x14ac:dyDescent="0.2">
      <c r="C1050">
        <f>IF('Source Data'!F1050="successful",'Source Data'!L1050,0)</f>
        <v>0</v>
      </c>
      <c r="F1050">
        <f>IF('Source Data'!F1050="canceled",'Source Data'!L1050,0)</f>
        <v>4</v>
      </c>
      <c r="G1050">
        <f>IF('Source Data'!F1050="failed",'Source Data'!L1050,0)</f>
        <v>0</v>
      </c>
      <c r="I1050">
        <f t="shared" si="16"/>
        <v>4</v>
      </c>
    </row>
    <row r="1051" spans="3:9" x14ac:dyDescent="0.2">
      <c r="C1051">
        <f>IF('Source Data'!F1051="successful",'Source Data'!L1051,0)</f>
        <v>0</v>
      </c>
      <c r="F1051">
        <f>IF('Source Data'!F1051="canceled",'Source Data'!L1051,0)</f>
        <v>0</v>
      </c>
      <c r="G1051">
        <f>IF('Source Data'!F1051="failed",'Source Data'!L1051,0)</f>
        <v>0</v>
      </c>
      <c r="I1051">
        <f t="shared" si="16"/>
        <v>0</v>
      </c>
    </row>
    <row r="1052" spans="3:9" x14ac:dyDescent="0.2">
      <c r="C1052">
        <f>IF('Source Data'!F1052="successful",'Source Data'!L1052,0)</f>
        <v>0</v>
      </c>
      <c r="F1052">
        <f>IF('Source Data'!F1052="canceled",'Source Data'!L1052,0)</f>
        <v>0</v>
      </c>
      <c r="G1052">
        <f>IF('Source Data'!F1052="failed",'Source Data'!L1052,0)</f>
        <v>0</v>
      </c>
      <c r="I1052">
        <f t="shared" si="16"/>
        <v>0</v>
      </c>
    </row>
    <row r="1053" spans="3:9" x14ac:dyDescent="0.2">
      <c r="C1053">
        <f>IF('Source Data'!F1053="successful",'Source Data'!L1053,0)</f>
        <v>0</v>
      </c>
      <c r="F1053">
        <f>IF('Source Data'!F1053="canceled",'Source Data'!L1053,0)</f>
        <v>0</v>
      </c>
      <c r="G1053">
        <f>IF('Source Data'!F1053="failed",'Source Data'!L1053,0)</f>
        <v>0</v>
      </c>
      <c r="I1053">
        <f t="shared" si="16"/>
        <v>0</v>
      </c>
    </row>
    <row r="1054" spans="3:9" x14ac:dyDescent="0.2">
      <c r="C1054">
        <f>IF('Source Data'!F1054="successful",'Source Data'!L1054,0)</f>
        <v>0</v>
      </c>
      <c r="F1054">
        <f>IF('Source Data'!F1054="canceled",'Source Data'!L1054,0)</f>
        <v>0</v>
      </c>
      <c r="G1054">
        <f>IF('Source Data'!F1054="failed",'Source Data'!L1054,0)</f>
        <v>0</v>
      </c>
      <c r="I1054">
        <f t="shared" si="16"/>
        <v>0</v>
      </c>
    </row>
    <row r="1055" spans="3:9" x14ac:dyDescent="0.2">
      <c r="C1055">
        <f>IF('Source Data'!F1055="successful",'Source Data'!L1055,0)</f>
        <v>0</v>
      </c>
      <c r="F1055">
        <f>IF('Source Data'!F1055="canceled",'Source Data'!L1055,0)</f>
        <v>1</v>
      </c>
      <c r="G1055">
        <f>IF('Source Data'!F1055="failed",'Source Data'!L1055,0)</f>
        <v>0</v>
      </c>
      <c r="I1055">
        <f t="shared" si="16"/>
        <v>1</v>
      </c>
    </row>
    <row r="1056" spans="3:9" x14ac:dyDescent="0.2">
      <c r="C1056">
        <f>IF('Source Data'!F1056="successful",'Source Data'!L1056,0)</f>
        <v>0</v>
      </c>
      <c r="F1056">
        <f>IF('Source Data'!F1056="canceled",'Source Data'!L1056,0)</f>
        <v>0</v>
      </c>
      <c r="G1056">
        <f>IF('Source Data'!F1056="failed",'Source Data'!L1056,0)</f>
        <v>0</v>
      </c>
      <c r="I1056">
        <f t="shared" si="16"/>
        <v>0</v>
      </c>
    </row>
    <row r="1057" spans="3:9" x14ac:dyDescent="0.2">
      <c r="C1057">
        <f>IF('Source Data'!F1057="successful",'Source Data'!L1057,0)</f>
        <v>0</v>
      </c>
      <c r="F1057">
        <f>IF('Source Data'!F1057="canceled",'Source Data'!L1057,0)</f>
        <v>0</v>
      </c>
      <c r="G1057">
        <f>IF('Source Data'!F1057="failed",'Source Data'!L1057,0)</f>
        <v>0</v>
      </c>
      <c r="I1057">
        <f t="shared" si="16"/>
        <v>0</v>
      </c>
    </row>
    <row r="1058" spans="3:9" x14ac:dyDescent="0.2">
      <c r="C1058">
        <f>IF('Source Data'!F1058="successful",'Source Data'!L1058,0)</f>
        <v>0</v>
      </c>
      <c r="F1058">
        <f>IF('Source Data'!F1058="canceled",'Source Data'!L1058,0)</f>
        <v>0</v>
      </c>
      <c r="G1058">
        <f>IF('Source Data'!F1058="failed",'Source Data'!L1058,0)</f>
        <v>0</v>
      </c>
      <c r="I1058">
        <f t="shared" si="16"/>
        <v>0</v>
      </c>
    </row>
    <row r="1059" spans="3:9" x14ac:dyDescent="0.2">
      <c r="C1059">
        <f>IF('Source Data'!F1059="successful",'Source Data'!L1059,0)</f>
        <v>0</v>
      </c>
      <c r="F1059">
        <f>IF('Source Data'!F1059="canceled",'Source Data'!L1059,0)</f>
        <v>0</v>
      </c>
      <c r="G1059">
        <f>IF('Source Data'!F1059="failed",'Source Data'!L1059,0)</f>
        <v>0</v>
      </c>
      <c r="I1059">
        <f t="shared" si="16"/>
        <v>0</v>
      </c>
    </row>
    <row r="1060" spans="3:9" x14ac:dyDescent="0.2">
      <c r="C1060">
        <f>IF('Source Data'!F1060="successful",'Source Data'!L1060,0)</f>
        <v>0</v>
      </c>
      <c r="F1060">
        <f>IF('Source Data'!F1060="canceled",'Source Data'!L1060,0)</f>
        <v>0</v>
      </c>
      <c r="G1060">
        <f>IF('Source Data'!F1060="failed",'Source Data'!L1060,0)</f>
        <v>0</v>
      </c>
      <c r="I1060">
        <f t="shared" si="16"/>
        <v>0</v>
      </c>
    </row>
    <row r="1061" spans="3:9" x14ac:dyDescent="0.2">
      <c r="C1061">
        <f>IF('Source Data'!F1061="successful",'Source Data'!L1061,0)</f>
        <v>0</v>
      </c>
      <c r="F1061">
        <f>IF('Source Data'!F1061="canceled",'Source Data'!L1061,0)</f>
        <v>0</v>
      </c>
      <c r="G1061">
        <f>IF('Source Data'!F1061="failed",'Source Data'!L1061,0)</f>
        <v>0</v>
      </c>
      <c r="I1061">
        <f t="shared" si="16"/>
        <v>0</v>
      </c>
    </row>
    <row r="1062" spans="3:9" x14ac:dyDescent="0.2">
      <c r="C1062">
        <f>IF('Source Data'!F1062="successful",'Source Data'!L1062,0)</f>
        <v>0</v>
      </c>
      <c r="F1062">
        <f>IF('Source Data'!F1062="canceled",'Source Data'!L1062,0)</f>
        <v>1</v>
      </c>
      <c r="G1062">
        <f>IF('Source Data'!F1062="failed",'Source Data'!L1062,0)</f>
        <v>0</v>
      </c>
      <c r="I1062">
        <f t="shared" si="16"/>
        <v>1</v>
      </c>
    </row>
    <row r="1063" spans="3:9" x14ac:dyDescent="0.2">
      <c r="C1063">
        <f>IF('Source Data'!F1063="successful",'Source Data'!L1063,0)</f>
        <v>0</v>
      </c>
      <c r="F1063">
        <f>IF('Source Data'!F1063="canceled",'Source Data'!L1063,0)</f>
        <v>0</v>
      </c>
      <c r="G1063">
        <f>IF('Source Data'!F1063="failed",'Source Data'!L1063,0)</f>
        <v>0</v>
      </c>
      <c r="I1063">
        <f t="shared" si="16"/>
        <v>0</v>
      </c>
    </row>
    <row r="1064" spans="3:9" x14ac:dyDescent="0.2">
      <c r="C1064">
        <f>IF('Source Data'!F1064="successful",'Source Data'!L1064,0)</f>
        <v>0</v>
      </c>
      <c r="F1064">
        <f>IF('Source Data'!F1064="canceled",'Source Data'!L1064,0)</f>
        <v>4</v>
      </c>
      <c r="G1064">
        <f>IF('Source Data'!F1064="failed",'Source Data'!L1064,0)</f>
        <v>0</v>
      </c>
      <c r="I1064">
        <f t="shared" si="16"/>
        <v>4</v>
      </c>
    </row>
    <row r="1065" spans="3:9" x14ac:dyDescent="0.2">
      <c r="C1065">
        <f>IF('Source Data'!F1065="successful",'Source Data'!L1065,0)</f>
        <v>0</v>
      </c>
      <c r="F1065">
        <f>IF('Source Data'!F1065="canceled",'Source Data'!L1065,0)</f>
        <v>0</v>
      </c>
      <c r="G1065">
        <f>IF('Source Data'!F1065="failed",'Source Data'!L1065,0)</f>
        <v>0</v>
      </c>
      <c r="I1065">
        <f t="shared" si="16"/>
        <v>0</v>
      </c>
    </row>
    <row r="1066" spans="3:9" x14ac:dyDescent="0.2">
      <c r="C1066">
        <f>IF('Source Data'!F1066="successful",'Source Data'!L1066,0)</f>
        <v>0</v>
      </c>
      <c r="F1066">
        <f>IF('Source Data'!F1066="canceled",'Source Data'!L1066,0)</f>
        <v>0</v>
      </c>
      <c r="G1066">
        <f>IF('Source Data'!F1066="failed",'Source Data'!L1066,0)</f>
        <v>123</v>
      </c>
      <c r="I1066">
        <f t="shared" si="16"/>
        <v>123</v>
      </c>
    </row>
    <row r="1067" spans="3:9" x14ac:dyDescent="0.2">
      <c r="C1067">
        <f>IF('Source Data'!F1067="successful",'Source Data'!L1067,0)</f>
        <v>0</v>
      </c>
      <c r="F1067">
        <f>IF('Source Data'!F1067="canceled",'Source Data'!L1067,0)</f>
        <v>0</v>
      </c>
      <c r="G1067">
        <f>IF('Source Data'!F1067="failed",'Source Data'!L1067,0)</f>
        <v>5</v>
      </c>
      <c r="I1067">
        <f t="shared" si="16"/>
        <v>5</v>
      </c>
    </row>
    <row r="1068" spans="3:9" x14ac:dyDescent="0.2">
      <c r="C1068">
        <f>IF('Source Data'!F1068="successful",'Source Data'!L1068,0)</f>
        <v>0</v>
      </c>
      <c r="F1068">
        <f>IF('Source Data'!F1068="canceled",'Source Data'!L1068,0)</f>
        <v>0</v>
      </c>
      <c r="G1068">
        <f>IF('Source Data'!F1068="failed",'Source Data'!L1068,0)</f>
        <v>148</v>
      </c>
      <c r="I1068">
        <f t="shared" si="16"/>
        <v>148</v>
      </c>
    </row>
    <row r="1069" spans="3:9" x14ac:dyDescent="0.2">
      <c r="C1069">
        <f>IF('Source Data'!F1069="successful",'Source Data'!L1069,0)</f>
        <v>0</v>
      </c>
      <c r="F1069">
        <f>IF('Source Data'!F1069="canceled",'Source Data'!L1069,0)</f>
        <v>0</v>
      </c>
      <c r="G1069">
        <f>IF('Source Data'!F1069="failed",'Source Data'!L1069,0)</f>
        <v>10</v>
      </c>
      <c r="I1069">
        <f t="shared" si="16"/>
        <v>10</v>
      </c>
    </row>
    <row r="1070" spans="3:9" x14ac:dyDescent="0.2">
      <c r="C1070">
        <f>IF('Source Data'!F1070="successful",'Source Data'!L1070,0)</f>
        <v>0</v>
      </c>
      <c r="F1070">
        <f>IF('Source Data'!F1070="canceled",'Source Data'!L1070,0)</f>
        <v>0</v>
      </c>
      <c r="G1070">
        <f>IF('Source Data'!F1070="failed",'Source Data'!L1070,0)</f>
        <v>4</v>
      </c>
      <c r="I1070">
        <f t="shared" si="16"/>
        <v>4</v>
      </c>
    </row>
    <row r="1071" spans="3:9" x14ac:dyDescent="0.2">
      <c r="C1071">
        <f>IF('Source Data'!F1071="successful",'Source Data'!L1071,0)</f>
        <v>0</v>
      </c>
      <c r="F1071">
        <f>IF('Source Data'!F1071="canceled",'Source Data'!L1071,0)</f>
        <v>0</v>
      </c>
      <c r="G1071">
        <f>IF('Source Data'!F1071="failed",'Source Data'!L1071,0)</f>
        <v>21</v>
      </c>
      <c r="I1071">
        <f t="shared" si="16"/>
        <v>21</v>
      </c>
    </row>
    <row r="1072" spans="3:9" x14ac:dyDescent="0.2">
      <c r="C1072">
        <f>IF('Source Data'!F1072="successful",'Source Data'!L1072,0)</f>
        <v>0</v>
      </c>
      <c r="F1072">
        <f>IF('Source Data'!F1072="canceled",'Source Data'!L1072,0)</f>
        <v>0</v>
      </c>
      <c r="G1072">
        <f>IF('Source Data'!F1072="failed",'Source Data'!L1072,0)</f>
        <v>2</v>
      </c>
      <c r="I1072">
        <f t="shared" si="16"/>
        <v>2</v>
      </c>
    </row>
    <row r="1073" spans="3:9" x14ac:dyDescent="0.2">
      <c r="C1073">
        <f>IF('Source Data'!F1073="successful",'Source Data'!L1073,0)</f>
        <v>0</v>
      </c>
      <c r="F1073">
        <f>IF('Source Data'!F1073="canceled",'Source Data'!L1073,0)</f>
        <v>0</v>
      </c>
      <c r="G1073">
        <f>IF('Source Data'!F1073="failed",'Source Data'!L1073,0)</f>
        <v>0</v>
      </c>
      <c r="I1073">
        <f t="shared" si="16"/>
        <v>0</v>
      </c>
    </row>
    <row r="1074" spans="3:9" x14ac:dyDescent="0.2">
      <c r="C1074">
        <f>IF('Source Data'!F1074="successful",'Source Data'!L1074,0)</f>
        <v>0</v>
      </c>
      <c r="F1074">
        <f>IF('Source Data'!F1074="canceled",'Source Data'!L1074,0)</f>
        <v>0</v>
      </c>
      <c r="G1074">
        <f>IF('Source Data'!F1074="failed",'Source Data'!L1074,0)</f>
        <v>4</v>
      </c>
      <c r="I1074">
        <f t="shared" si="16"/>
        <v>4</v>
      </c>
    </row>
    <row r="1075" spans="3:9" x14ac:dyDescent="0.2">
      <c r="C1075">
        <f>IF('Source Data'!F1075="successful",'Source Data'!L1075,0)</f>
        <v>0</v>
      </c>
      <c r="F1075">
        <f>IF('Source Data'!F1075="canceled",'Source Data'!L1075,0)</f>
        <v>0</v>
      </c>
      <c r="G1075">
        <f>IF('Source Data'!F1075="failed",'Source Data'!L1075,0)</f>
        <v>1</v>
      </c>
      <c r="I1075">
        <f t="shared" si="16"/>
        <v>1</v>
      </c>
    </row>
    <row r="1076" spans="3:9" x14ac:dyDescent="0.2">
      <c r="C1076">
        <f>IF('Source Data'!F1076="successful",'Source Data'!L1076,0)</f>
        <v>0</v>
      </c>
      <c r="F1076">
        <f>IF('Source Data'!F1076="canceled",'Source Data'!L1076,0)</f>
        <v>0</v>
      </c>
      <c r="G1076">
        <f>IF('Source Data'!F1076="failed",'Source Data'!L1076,0)</f>
        <v>30</v>
      </c>
      <c r="I1076">
        <f t="shared" si="16"/>
        <v>30</v>
      </c>
    </row>
    <row r="1077" spans="3:9" x14ac:dyDescent="0.2">
      <c r="C1077">
        <f>IF('Source Data'!F1077="successful",'Source Data'!L1077,0)</f>
        <v>0</v>
      </c>
      <c r="F1077">
        <f>IF('Source Data'!F1077="canceled",'Source Data'!L1077,0)</f>
        <v>0</v>
      </c>
      <c r="G1077">
        <f>IF('Source Data'!F1077="failed",'Source Data'!L1077,0)</f>
        <v>3</v>
      </c>
      <c r="I1077">
        <f t="shared" si="16"/>
        <v>3</v>
      </c>
    </row>
    <row r="1078" spans="3:9" x14ac:dyDescent="0.2">
      <c r="C1078">
        <f>IF('Source Data'!F1078="successful",'Source Data'!L1078,0)</f>
        <v>0</v>
      </c>
      <c r="F1078">
        <f>IF('Source Data'!F1078="canceled",'Source Data'!L1078,0)</f>
        <v>0</v>
      </c>
      <c r="G1078">
        <f>IF('Source Data'!F1078="failed",'Source Data'!L1078,0)</f>
        <v>975</v>
      </c>
      <c r="I1078">
        <f t="shared" si="16"/>
        <v>975</v>
      </c>
    </row>
    <row r="1079" spans="3:9" x14ac:dyDescent="0.2">
      <c r="C1079">
        <f>IF('Source Data'!F1079="successful",'Source Data'!L1079,0)</f>
        <v>0</v>
      </c>
      <c r="F1079">
        <f>IF('Source Data'!F1079="canceled",'Source Data'!L1079,0)</f>
        <v>0</v>
      </c>
      <c r="G1079">
        <f>IF('Source Data'!F1079="failed",'Source Data'!L1079,0)</f>
        <v>167</v>
      </c>
      <c r="I1079">
        <f t="shared" si="16"/>
        <v>167</v>
      </c>
    </row>
    <row r="1080" spans="3:9" x14ac:dyDescent="0.2">
      <c r="C1080">
        <f>IF('Source Data'!F1080="successful",'Source Data'!L1080,0)</f>
        <v>0</v>
      </c>
      <c r="F1080">
        <f>IF('Source Data'!F1080="canceled",'Source Data'!L1080,0)</f>
        <v>0</v>
      </c>
      <c r="G1080">
        <f>IF('Source Data'!F1080="failed",'Source Data'!L1080,0)</f>
        <v>5</v>
      </c>
      <c r="I1080">
        <f t="shared" si="16"/>
        <v>5</v>
      </c>
    </row>
    <row r="1081" spans="3:9" x14ac:dyDescent="0.2">
      <c r="C1081">
        <f>IF('Source Data'!F1081="successful",'Source Data'!L1081,0)</f>
        <v>0</v>
      </c>
      <c r="F1081">
        <f>IF('Source Data'!F1081="canceled",'Source Data'!L1081,0)</f>
        <v>0</v>
      </c>
      <c r="G1081">
        <f>IF('Source Data'!F1081="failed",'Source Data'!L1081,0)</f>
        <v>18</v>
      </c>
      <c r="I1081">
        <f t="shared" si="16"/>
        <v>18</v>
      </c>
    </row>
    <row r="1082" spans="3:9" x14ac:dyDescent="0.2">
      <c r="C1082">
        <f>IF('Source Data'!F1082="successful",'Source Data'!L1082,0)</f>
        <v>0</v>
      </c>
      <c r="F1082">
        <f>IF('Source Data'!F1082="canceled",'Source Data'!L1082,0)</f>
        <v>0</v>
      </c>
      <c r="G1082">
        <f>IF('Source Data'!F1082="failed",'Source Data'!L1082,0)</f>
        <v>98</v>
      </c>
      <c r="I1082">
        <f t="shared" si="16"/>
        <v>98</v>
      </c>
    </row>
    <row r="1083" spans="3:9" x14ac:dyDescent="0.2">
      <c r="C1083">
        <f>IF('Source Data'!F1083="successful",'Source Data'!L1083,0)</f>
        <v>0</v>
      </c>
      <c r="F1083">
        <f>IF('Source Data'!F1083="canceled",'Source Data'!L1083,0)</f>
        <v>0</v>
      </c>
      <c r="G1083">
        <f>IF('Source Data'!F1083="failed",'Source Data'!L1083,0)</f>
        <v>4</v>
      </c>
      <c r="I1083">
        <f t="shared" si="16"/>
        <v>4</v>
      </c>
    </row>
    <row r="1084" spans="3:9" x14ac:dyDescent="0.2">
      <c r="C1084">
        <f>IF('Source Data'!F1084="successful",'Source Data'!L1084,0)</f>
        <v>0</v>
      </c>
      <c r="F1084">
        <f>IF('Source Data'!F1084="canceled",'Source Data'!L1084,0)</f>
        <v>0</v>
      </c>
      <c r="G1084">
        <f>IF('Source Data'!F1084="failed",'Source Data'!L1084,0)</f>
        <v>3</v>
      </c>
      <c r="I1084">
        <f t="shared" si="16"/>
        <v>3</v>
      </c>
    </row>
    <row r="1085" spans="3:9" x14ac:dyDescent="0.2">
      <c r="C1085">
        <f>IF('Source Data'!F1085="successful",'Source Data'!L1085,0)</f>
        <v>0</v>
      </c>
      <c r="F1085">
        <f>IF('Source Data'!F1085="canceled",'Source Data'!L1085,0)</f>
        <v>0</v>
      </c>
      <c r="G1085">
        <f>IF('Source Data'!F1085="failed",'Source Data'!L1085,0)</f>
        <v>1</v>
      </c>
      <c r="I1085">
        <f t="shared" si="16"/>
        <v>1</v>
      </c>
    </row>
    <row r="1086" spans="3:9" x14ac:dyDescent="0.2">
      <c r="C1086">
        <f>IF('Source Data'!F1086="successful",'Source Data'!L1086,0)</f>
        <v>0</v>
      </c>
      <c r="F1086">
        <f>IF('Source Data'!F1086="canceled",'Source Data'!L1086,0)</f>
        <v>0</v>
      </c>
      <c r="G1086">
        <f>IF('Source Data'!F1086="failed",'Source Data'!L1086,0)</f>
        <v>0</v>
      </c>
      <c r="I1086">
        <f t="shared" si="16"/>
        <v>0</v>
      </c>
    </row>
    <row r="1087" spans="3:9" x14ac:dyDescent="0.2">
      <c r="C1087">
        <f>IF('Source Data'!F1087="successful",'Source Data'!L1087,0)</f>
        <v>0</v>
      </c>
      <c r="F1087">
        <f>IF('Source Data'!F1087="canceled",'Source Data'!L1087,0)</f>
        <v>0</v>
      </c>
      <c r="G1087">
        <f>IF('Source Data'!F1087="failed",'Source Data'!L1087,0)</f>
        <v>9</v>
      </c>
      <c r="I1087">
        <f t="shared" si="16"/>
        <v>9</v>
      </c>
    </row>
    <row r="1088" spans="3:9" x14ac:dyDescent="0.2">
      <c r="C1088">
        <f>IF('Source Data'!F1088="successful",'Source Data'!L1088,0)</f>
        <v>0</v>
      </c>
      <c r="F1088">
        <f>IF('Source Data'!F1088="canceled",'Source Data'!L1088,0)</f>
        <v>0</v>
      </c>
      <c r="G1088">
        <f>IF('Source Data'!F1088="failed",'Source Data'!L1088,0)</f>
        <v>2</v>
      </c>
      <c r="I1088">
        <f t="shared" si="16"/>
        <v>2</v>
      </c>
    </row>
    <row r="1089" spans="3:9" x14ac:dyDescent="0.2">
      <c r="C1089">
        <f>IF('Source Data'!F1089="successful",'Source Data'!L1089,0)</f>
        <v>0</v>
      </c>
      <c r="F1089">
        <f>IF('Source Data'!F1089="canceled",'Source Data'!L1089,0)</f>
        <v>0</v>
      </c>
      <c r="G1089">
        <f>IF('Source Data'!F1089="failed",'Source Data'!L1089,0)</f>
        <v>0</v>
      </c>
      <c r="I1089">
        <f t="shared" si="16"/>
        <v>0</v>
      </c>
    </row>
    <row r="1090" spans="3:9" x14ac:dyDescent="0.2">
      <c r="C1090">
        <f>IF('Source Data'!F1090="successful",'Source Data'!L1090,0)</f>
        <v>0</v>
      </c>
      <c r="F1090">
        <f>IF('Source Data'!F1090="canceled",'Source Data'!L1090,0)</f>
        <v>0</v>
      </c>
      <c r="G1090">
        <f>IF('Source Data'!F1090="failed",'Source Data'!L1090,0)</f>
        <v>147</v>
      </c>
      <c r="I1090">
        <f t="shared" si="16"/>
        <v>147</v>
      </c>
    </row>
    <row r="1091" spans="3:9" x14ac:dyDescent="0.2">
      <c r="C1091">
        <f>IF('Source Data'!F1091="successful",'Source Data'!L1091,0)</f>
        <v>0</v>
      </c>
      <c r="F1091">
        <f>IF('Source Data'!F1091="canceled",'Source Data'!L1091,0)</f>
        <v>0</v>
      </c>
      <c r="G1091">
        <f>IF('Source Data'!F1091="failed",'Source Data'!L1091,0)</f>
        <v>49</v>
      </c>
      <c r="I1091">
        <f t="shared" ref="I1091:I1154" si="17">F1091+G1091</f>
        <v>49</v>
      </c>
    </row>
    <row r="1092" spans="3:9" x14ac:dyDescent="0.2">
      <c r="C1092">
        <f>IF('Source Data'!F1092="successful",'Source Data'!L1092,0)</f>
        <v>0</v>
      </c>
      <c r="F1092">
        <f>IF('Source Data'!F1092="canceled",'Source Data'!L1092,0)</f>
        <v>0</v>
      </c>
      <c r="G1092">
        <f>IF('Source Data'!F1092="failed",'Source Data'!L1092,0)</f>
        <v>1</v>
      </c>
      <c r="I1092">
        <f t="shared" si="17"/>
        <v>1</v>
      </c>
    </row>
    <row r="1093" spans="3:9" x14ac:dyDescent="0.2">
      <c r="C1093">
        <f>IF('Source Data'!F1093="successful",'Source Data'!L1093,0)</f>
        <v>0</v>
      </c>
      <c r="F1093">
        <f>IF('Source Data'!F1093="canceled",'Source Data'!L1093,0)</f>
        <v>0</v>
      </c>
      <c r="G1093">
        <f>IF('Source Data'!F1093="failed",'Source Data'!L1093,0)</f>
        <v>2</v>
      </c>
      <c r="I1093">
        <f t="shared" si="17"/>
        <v>2</v>
      </c>
    </row>
    <row r="1094" spans="3:9" x14ac:dyDescent="0.2">
      <c r="C1094">
        <f>IF('Source Data'!F1094="successful",'Source Data'!L1094,0)</f>
        <v>0</v>
      </c>
      <c r="F1094">
        <f>IF('Source Data'!F1094="canceled",'Source Data'!L1094,0)</f>
        <v>0</v>
      </c>
      <c r="G1094">
        <f>IF('Source Data'!F1094="failed",'Source Data'!L1094,0)</f>
        <v>7</v>
      </c>
      <c r="I1094">
        <f t="shared" si="17"/>
        <v>7</v>
      </c>
    </row>
    <row r="1095" spans="3:9" x14ac:dyDescent="0.2">
      <c r="C1095">
        <f>IF('Source Data'!F1095="successful",'Source Data'!L1095,0)</f>
        <v>0</v>
      </c>
      <c r="F1095">
        <f>IF('Source Data'!F1095="canceled",'Source Data'!L1095,0)</f>
        <v>0</v>
      </c>
      <c r="G1095">
        <f>IF('Source Data'!F1095="failed",'Source Data'!L1095,0)</f>
        <v>4</v>
      </c>
      <c r="I1095">
        <f t="shared" si="17"/>
        <v>4</v>
      </c>
    </row>
    <row r="1096" spans="3:9" x14ac:dyDescent="0.2">
      <c r="C1096">
        <f>IF('Source Data'!F1096="successful",'Source Data'!L1096,0)</f>
        <v>0</v>
      </c>
      <c r="F1096">
        <f>IF('Source Data'!F1096="canceled",'Source Data'!L1096,0)</f>
        <v>0</v>
      </c>
      <c r="G1096">
        <f>IF('Source Data'!F1096="failed",'Source Data'!L1096,0)</f>
        <v>27</v>
      </c>
      <c r="I1096">
        <f t="shared" si="17"/>
        <v>27</v>
      </c>
    </row>
    <row r="1097" spans="3:9" x14ac:dyDescent="0.2">
      <c r="C1097">
        <f>IF('Source Data'!F1097="successful",'Source Data'!L1097,0)</f>
        <v>0</v>
      </c>
      <c r="F1097">
        <f>IF('Source Data'!F1097="canceled",'Source Data'!L1097,0)</f>
        <v>0</v>
      </c>
      <c r="G1097">
        <f>IF('Source Data'!F1097="failed",'Source Data'!L1097,0)</f>
        <v>94</v>
      </c>
      <c r="I1097">
        <f t="shared" si="17"/>
        <v>94</v>
      </c>
    </row>
    <row r="1098" spans="3:9" x14ac:dyDescent="0.2">
      <c r="C1098">
        <f>IF('Source Data'!F1098="successful",'Source Data'!L1098,0)</f>
        <v>0</v>
      </c>
      <c r="F1098">
        <f>IF('Source Data'!F1098="canceled",'Source Data'!L1098,0)</f>
        <v>0</v>
      </c>
      <c r="G1098">
        <f>IF('Source Data'!F1098="failed",'Source Data'!L1098,0)</f>
        <v>29</v>
      </c>
      <c r="I1098">
        <f t="shared" si="17"/>
        <v>29</v>
      </c>
    </row>
    <row r="1099" spans="3:9" x14ac:dyDescent="0.2">
      <c r="C1099">
        <f>IF('Source Data'!F1099="successful",'Source Data'!L1099,0)</f>
        <v>0</v>
      </c>
      <c r="F1099">
        <f>IF('Source Data'!F1099="canceled",'Source Data'!L1099,0)</f>
        <v>0</v>
      </c>
      <c r="G1099">
        <f>IF('Source Data'!F1099="failed",'Source Data'!L1099,0)</f>
        <v>7</v>
      </c>
      <c r="I1099">
        <f t="shared" si="17"/>
        <v>7</v>
      </c>
    </row>
    <row r="1100" spans="3:9" x14ac:dyDescent="0.2">
      <c r="C1100">
        <f>IF('Source Data'!F1100="successful",'Source Data'!L1100,0)</f>
        <v>0</v>
      </c>
      <c r="F1100">
        <f>IF('Source Data'!F1100="canceled",'Source Data'!L1100,0)</f>
        <v>0</v>
      </c>
      <c r="G1100">
        <f>IF('Source Data'!F1100="failed",'Source Data'!L1100,0)</f>
        <v>22</v>
      </c>
      <c r="I1100">
        <f t="shared" si="17"/>
        <v>22</v>
      </c>
    </row>
    <row r="1101" spans="3:9" x14ac:dyDescent="0.2">
      <c r="C1101">
        <f>IF('Source Data'!F1101="successful",'Source Data'!L1101,0)</f>
        <v>0</v>
      </c>
      <c r="F1101">
        <f>IF('Source Data'!F1101="canceled",'Source Data'!L1101,0)</f>
        <v>0</v>
      </c>
      <c r="G1101">
        <f>IF('Source Data'!F1101="failed",'Source Data'!L1101,0)</f>
        <v>1</v>
      </c>
      <c r="I1101">
        <f t="shared" si="17"/>
        <v>1</v>
      </c>
    </row>
    <row r="1102" spans="3:9" x14ac:dyDescent="0.2">
      <c r="C1102">
        <f>IF('Source Data'!F1102="successful",'Source Data'!L1102,0)</f>
        <v>0</v>
      </c>
      <c r="F1102">
        <f>IF('Source Data'!F1102="canceled",'Source Data'!L1102,0)</f>
        <v>0</v>
      </c>
      <c r="G1102">
        <f>IF('Source Data'!F1102="failed",'Source Data'!L1102,0)</f>
        <v>10</v>
      </c>
      <c r="I1102">
        <f t="shared" si="17"/>
        <v>10</v>
      </c>
    </row>
    <row r="1103" spans="3:9" x14ac:dyDescent="0.2">
      <c r="C1103">
        <f>IF('Source Data'!F1103="successful",'Source Data'!L1103,0)</f>
        <v>0</v>
      </c>
      <c r="F1103">
        <f>IF('Source Data'!F1103="canceled",'Source Data'!L1103,0)</f>
        <v>0</v>
      </c>
      <c r="G1103">
        <f>IF('Source Data'!F1103="failed",'Source Data'!L1103,0)</f>
        <v>6</v>
      </c>
      <c r="I1103">
        <f t="shared" si="17"/>
        <v>6</v>
      </c>
    </row>
    <row r="1104" spans="3:9" x14ac:dyDescent="0.2">
      <c r="C1104">
        <f>IF('Source Data'!F1104="successful",'Source Data'!L1104,0)</f>
        <v>0</v>
      </c>
      <c r="F1104">
        <f>IF('Source Data'!F1104="canceled",'Source Data'!L1104,0)</f>
        <v>0</v>
      </c>
      <c r="G1104">
        <f>IF('Source Data'!F1104="failed",'Source Data'!L1104,0)</f>
        <v>24</v>
      </c>
      <c r="I1104">
        <f t="shared" si="17"/>
        <v>24</v>
      </c>
    </row>
    <row r="1105" spans="3:9" x14ac:dyDescent="0.2">
      <c r="C1105">
        <f>IF('Source Data'!F1105="successful",'Source Data'!L1105,0)</f>
        <v>0</v>
      </c>
      <c r="F1105">
        <f>IF('Source Data'!F1105="canceled",'Source Data'!L1105,0)</f>
        <v>0</v>
      </c>
      <c r="G1105">
        <f>IF('Source Data'!F1105="failed",'Source Data'!L1105,0)</f>
        <v>15</v>
      </c>
      <c r="I1105">
        <f t="shared" si="17"/>
        <v>15</v>
      </c>
    </row>
    <row r="1106" spans="3:9" x14ac:dyDescent="0.2">
      <c r="C1106">
        <f>IF('Source Data'!F1106="successful",'Source Data'!L1106,0)</f>
        <v>0</v>
      </c>
      <c r="F1106">
        <f>IF('Source Data'!F1106="canceled",'Source Data'!L1106,0)</f>
        <v>0</v>
      </c>
      <c r="G1106">
        <f>IF('Source Data'!F1106="failed",'Source Data'!L1106,0)</f>
        <v>37</v>
      </c>
      <c r="I1106">
        <f t="shared" si="17"/>
        <v>37</v>
      </c>
    </row>
    <row r="1107" spans="3:9" x14ac:dyDescent="0.2">
      <c r="C1107">
        <f>IF('Source Data'!F1107="successful",'Source Data'!L1107,0)</f>
        <v>0</v>
      </c>
      <c r="F1107">
        <f>IF('Source Data'!F1107="canceled",'Source Data'!L1107,0)</f>
        <v>0</v>
      </c>
      <c r="G1107">
        <f>IF('Source Data'!F1107="failed",'Source Data'!L1107,0)</f>
        <v>20</v>
      </c>
      <c r="I1107">
        <f t="shared" si="17"/>
        <v>20</v>
      </c>
    </row>
    <row r="1108" spans="3:9" x14ac:dyDescent="0.2">
      <c r="C1108">
        <f>IF('Source Data'!F1108="successful",'Source Data'!L1108,0)</f>
        <v>0</v>
      </c>
      <c r="F1108">
        <f>IF('Source Data'!F1108="canceled",'Source Data'!L1108,0)</f>
        <v>0</v>
      </c>
      <c r="G1108">
        <f>IF('Source Data'!F1108="failed",'Source Data'!L1108,0)</f>
        <v>7</v>
      </c>
      <c r="I1108">
        <f t="shared" si="17"/>
        <v>7</v>
      </c>
    </row>
    <row r="1109" spans="3:9" x14ac:dyDescent="0.2">
      <c r="C1109">
        <f>IF('Source Data'!F1109="successful",'Source Data'!L1109,0)</f>
        <v>0</v>
      </c>
      <c r="F1109">
        <f>IF('Source Data'!F1109="canceled",'Source Data'!L1109,0)</f>
        <v>0</v>
      </c>
      <c r="G1109">
        <f>IF('Source Data'!F1109="failed",'Source Data'!L1109,0)</f>
        <v>0</v>
      </c>
      <c r="I1109">
        <f t="shared" si="17"/>
        <v>0</v>
      </c>
    </row>
    <row r="1110" spans="3:9" x14ac:dyDescent="0.2">
      <c r="C1110">
        <f>IF('Source Data'!F1110="successful",'Source Data'!L1110,0)</f>
        <v>0</v>
      </c>
      <c r="F1110">
        <f>IF('Source Data'!F1110="canceled",'Source Data'!L1110,0)</f>
        <v>0</v>
      </c>
      <c r="G1110">
        <f>IF('Source Data'!F1110="failed",'Source Data'!L1110,0)</f>
        <v>21</v>
      </c>
      <c r="I1110">
        <f t="shared" si="17"/>
        <v>21</v>
      </c>
    </row>
    <row r="1111" spans="3:9" x14ac:dyDescent="0.2">
      <c r="C1111">
        <f>IF('Source Data'!F1111="successful",'Source Data'!L1111,0)</f>
        <v>0</v>
      </c>
      <c r="F1111">
        <f>IF('Source Data'!F1111="canceled",'Source Data'!L1111,0)</f>
        <v>0</v>
      </c>
      <c r="G1111">
        <f>IF('Source Data'!F1111="failed",'Source Data'!L1111,0)</f>
        <v>3</v>
      </c>
      <c r="I1111">
        <f t="shared" si="17"/>
        <v>3</v>
      </c>
    </row>
    <row r="1112" spans="3:9" x14ac:dyDescent="0.2">
      <c r="C1112">
        <f>IF('Source Data'!F1112="successful",'Source Data'!L1112,0)</f>
        <v>0</v>
      </c>
      <c r="F1112">
        <f>IF('Source Data'!F1112="canceled",'Source Data'!L1112,0)</f>
        <v>0</v>
      </c>
      <c r="G1112">
        <f>IF('Source Data'!F1112="failed",'Source Data'!L1112,0)</f>
        <v>11</v>
      </c>
      <c r="I1112">
        <f t="shared" si="17"/>
        <v>11</v>
      </c>
    </row>
    <row r="1113" spans="3:9" x14ac:dyDescent="0.2">
      <c r="C1113">
        <f>IF('Source Data'!F1113="successful",'Source Data'!L1113,0)</f>
        <v>0</v>
      </c>
      <c r="F1113">
        <f>IF('Source Data'!F1113="canceled",'Source Data'!L1113,0)</f>
        <v>0</v>
      </c>
      <c r="G1113">
        <f>IF('Source Data'!F1113="failed",'Source Data'!L1113,0)</f>
        <v>1</v>
      </c>
      <c r="I1113">
        <f t="shared" si="17"/>
        <v>1</v>
      </c>
    </row>
    <row r="1114" spans="3:9" x14ac:dyDescent="0.2">
      <c r="C1114">
        <f>IF('Source Data'!F1114="successful",'Source Data'!L1114,0)</f>
        <v>0</v>
      </c>
      <c r="F1114">
        <f>IF('Source Data'!F1114="canceled",'Source Data'!L1114,0)</f>
        <v>0</v>
      </c>
      <c r="G1114">
        <f>IF('Source Data'!F1114="failed",'Source Data'!L1114,0)</f>
        <v>312</v>
      </c>
      <c r="I1114">
        <f t="shared" si="17"/>
        <v>312</v>
      </c>
    </row>
    <row r="1115" spans="3:9" x14ac:dyDescent="0.2">
      <c r="C1115">
        <f>IF('Source Data'!F1115="successful",'Source Data'!L1115,0)</f>
        <v>0</v>
      </c>
      <c r="F1115">
        <f>IF('Source Data'!F1115="canceled",'Source Data'!L1115,0)</f>
        <v>0</v>
      </c>
      <c r="G1115">
        <f>IF('Source Data'!F1115="failed",'Source Data'!L1115,0)</f>
        <v>1</v>
      </c>
      <c r="I1115">
        <f t="shared" si="17"/>
        <v>1</v>
      </c>
    </row>
    <row r="1116" spans="3:9" x14ac:dyDescent="0.2">
      <c r="C1116">
        <f>IF('Source Data'!F1116="successful",'Source Data'!L1116,0)</f>
        <v>0</v>
      </c>
      <c r="F1116">
        <f>IF('Source Data'!F1116="canceled",'Source Data'!L1116,0)</f>
        <v>0</v>
      </c>
      <c r="G1116">
        <f>IF('Source Data'!F1116="failed",'Source Data'!L1116,0)</f>
        <v>3</v>
      </c>
      <c r="I1116">
        <f t="shared" si="17"/>
        <v>3</v>
      </c>
    </row>
    <row r="1117" spans="3:9" x14ac:dyDescent="0.2">
      <c r="C1117">
        <f>IF('Source Data'!F1117="successful",'Source Data'!L1117,0)</f>
        <v>0</v>
      </c>
      <c r="F1117">
        <f>IF('Source Data'!F1117="canceled",'Source Data'!L1117,0)</f>
        <v>0</v>
      </c>
      <c r="G1117">
        <f>IF('Source Data'!F1117="failed",'Source Data'!L1117,0)</f>
        <v>4</v>
      </c>
      <c r="I1117">
        <f t="shared" si="17"/>
        <v>4</v>
      </c>
    </row>
    <row r="1118" spans="3:9" x14ac:dyDescent="0.2">
      <c r="C1118">
        <f>IF('Source Data'!F1118="successful",'Source Data'!L1118,0)</f>
        <v>0</v>
      </c>
      <c r="F1118">
        <f>IF('Source Data'!F1118="canceled",'Source Data'!L1118,0)</f>
        <v>0</v>
      </c>
      <c r="G1118">
        <f>IF('Source Data'!F1118="failed",'Source Data'!L1118,0)</f>
        <v>10</v>
      </c>
      <c r="I1118">
        <f t="shared" si="17"/>
        <v>10</v>
      </c>
    </row>
    <row r="1119" spans="3:9" x14ac:dyDescent="0.2">
      <c r="C1119">
        <f>IF('Source Data'!F1119="successful",'Source Data'!L1119,0)</f>
        <v>0</v>
      </c>
      <c r="F1119">
        <f>IF('Source Data'!F1119="canceled",'Source Data'!L1119,0)</f>
        <v>0</v>
      </c>
      <c r="G1119">
        <f>IF('Source Data'!F1119="failed",'Source Data'!L1119,0)</f>
        <v>8</v>
      </c>
      <c r="I1119">
        <f t="shared" si="17"/>
        <v>8</v>
      </c>
    </row>
    <row r="1120" spans="3:9" x14ac:dyDescent="0.2">
      <c r="C1120">
        <f>IF('Source Data'!F1120="successful",'Source Data'!L1120,0)</f>
        <v>0</v>
      </c>
      <c r="F1120">
        <f>IF('Source Data'!F1120="canceled",'Source Data'!L1120,0)</f>
        <v>0</v>
      </c>
      <c r="G1120">
        <f>IF('Source Data'!F1120="failed",'Source Data'!L1120,0)</f>
        <v>3</v>
      </c>
      <c r="I1120">
        <f t="shared" si="17"/>
        <v>3</v>
      </c>
    </row>
    <row r="1121" spans="3:9" x14ac:dyDescent="0.2">
      <c r="C1121">
        <f>IF('Source Data'!F1121="successful",'Source Data'!L1121,0)</f>
        <v>0</v>
      </c>
      <c r="F1121">
        <f>IF('Source Data'!F1121="canceled",'Source Data'!L1121,0)</f>
        <v>0</v>
      </c>
      <c r="G1121">
        <f>IF('Source Data'!F1121="failed",'Source Data'!L1121,0)</f>
        <v>1</v>
      </c>
      <c r="I1121">
        <f t="shared" si="17"/>
        <v>1</v>
      </c>
    </row>
    <row r="1122" spans="3:9" x14ac:dyDescent="0.2">
      <c r="C1122">
        <f>IF('Source Data'!F1122="successful",'Source Data'!L1122,0)</f>
        <v>0</v>
      </c>
      <c r="F1122">
        <f>IF('Source Data'!F1122="canceled",'Source Data'!L1122,0)</f>
        <v>0</v>
      </c>
      <c r="G1122">
        <f>IF('Source Data'!F1122="failed",'Source Data'!L1122,0)</f>
        <v>0</v>
      </c>
      <c r="I1122">
        <f t="shared" si="17"/>
        <v>0</v>
      </c>
    </row>
    <row r="1123" spans="3:9" x14ac:dyDescent="0.2">
      <c r="C1123">
        <f>IF('Source Data'!F1123="successful",'Source Data'!L1123,0)</f>
        <v>0</v>
      </c>
      <c r="F1123">
        <f>IF('Source Data'!F1123="canceled",'Source Data'!L1123,0)</f>
        <v>0</v>
      </c>
      <c r="G1123">
        <f>IF('Source Data'!F1123="failed",'Source Data'!L1123,0)</f>
        <v>5</v>
      </c>
      <c r="I1123">
        <f t="shared" si="17"/>
        <v>5</v>
      </c>
    </row>
    <row r="1124" spans="3:9" x14ac:dyDescent="0.2">
      <c r="C1124">
        <f>IF('Source Data'!F1124="successful",'Source Data'!L1124,0)</f>
        <v>0</v>
      </c>
      <c r="F1124">
        <f>IF('Source Data'!F1124="canceled",'Source Data'!L1124,0)</f>
        <v>0</v>
      </c>
      <c r="G1124">
        <f>IF('Source Data'!F1124="failed",'Source Data'!L1124,0)</f>
        <v>0</v>
      </c>
      <c r="I1124">
        <f t="shared" si="17"/>
        <v>0</v>
      </c>
    </row>
    <row r="1125" spans="3:9" x14ac:dyDescent="0.2">
      <c r="C1125">
        <f>IF('Source Data'!F1125="successful",'Source Data'!L1125,0)</f>
        <v>0</v>
      </c>
      <c r="F1125">
        <f>IF('Source Data'!F1125="canceled",'Source Data'!L1125,0)</f>
        <v>0</v>
      </c>
      <c r="G1125">
        <f>IF('Source Data'!F1125="failed",'Source Data'!L1125,0)</f>
        <v>3</v>
      </c>
      <c r="I1125">
        <f t="shared" si="17"/>
        <v>3</v>
      </c>
    </row>
    <row r="1126" spans="3:9" x14ac:dyDescent="0.2">
      <c r="C1126">
        <f>IF('Source Data'!F1126="successful",'Source Data'!L1126,0)</f>
        <v>0</v>
      </c>
      <c r="F1126">
        <f>IF('Source Data'!F1126="canceled",'Source Data'!L1126,0)</f>
        <v>0</v>
      </c>
      <c r="G1126">
        <f>IF('Source Data'!F1126="failed",'Source Data'!L1126,0)</f>
        <v>7</v>
      </c>
      <c r="I1126">
        <f t="shared" si="17"/>
        <v>7</v>
      </c>
    </row>
    <row r="1127" spans="3:9" x14ac:dyDescent="0.2">
      <c r="C1127">
        <f>IF('Source Data'!F1127="successful",'Source Data'!L1127,0)</f>
        <v>0</v>
      </c>
      <c r="F1127">
        <f>IF('Source Data'!F1127="canceled",'Source Data'!L1127,0)</f>
        <v>0</v>
      </c>
      <c r="G1127">
        <f>IF('Source Data'!F1127="failed",'Source Data'!L1127,0)</f>
        <v>0</v>
      </c>
      <c r="I1127">
        <f t="shared" si="17"/>
        <v>0</v>
      </c>
    </row>
    <row r="1128" spans="3:9" x14ac:dyDescent="0.2">
      <c r="C1128">
        <f>IF('Source Data'!F1128="successful",'Source Data'!L1128,0)</f>
        <v>0</v>
      </c>
      <c r="F1128">
        <f>IF('Source Data'!F1128="canceled",'Source Data'!L1128,0)</f>
        <v>0</v>
      </c>
      <c r="G1128">
        <f>IF('Source Data'!F1128="failed",'Source Data'!L1128,0)</f>
        <v>2</v>
      </c>
      <c r="I1128">
        <f t="shared" si="17"/>
        <v>2</v>
      </c>
    </row>
    <row r="1129" spans="3:9" x14ac:dyDescent="0.2">
      <c r="C1129">
        <f>IF('Source Data'!F1129="successful",'Source Data'!L1129,0)</f>
        <v>0</v>
      </c>
      <c r="F1129">
        <f>IF('Source Data'!F1129="canceled",'Source Data'!L1129,0)</f>
        <v>0</v>
      </c>
      <c r="G1129">
        <f>IF('Source Data'!F1129="failed",'Source Data'!L1129,0)</f>
        <v>23</v>
      </c>
      <c r="I1129">
        <f t="shared" si="17"/>
        <v>23</v>
      </c>
    </row>
    <row r="1130" spans="3:9" x14ac:dyDescent="0.2">
      <c r="C1130">
        <f>IF('Source Data'!F1130="successful",'Source Data'!L1130,0)</f>
        <v>0</v>
      </c>
      <c r="F1130">
        <f>IF('Source Data'!F1130="canceled",'Source Data'!L1130,0)</f>
        <v>0</v>
      </c>
      <c r="G1130">
        <f>IF('Source Data'!F1130="failed",'Source Data'!L1130,0)</f>
        <v>1</v>
      </c>
      <c r="I1130">
        <f t="shared" si="17"/>
        <v>1</v>
      </c>
    </row>
    <row r="1131" spans="3:9" x14ac:dyDescent="0.2">
      <c r="C1131">
        <f>IF('Source Data'!F1131="successful",'Source Data'!L1131,0)</f>
        <v>0</v>
      </c>
      <c r="F1131">
        <f>IF('Source Data'!F1131="canceled",'Source Data'!L1131,0)</f>
        <v>0</v>
      </c>
      <c r="G1131">
        <f>IF('Source Data'!F1131="failed",'Source Data'!L1131,0)</f>
        <v>2</v>
      </c>
      <c r="I1131">
        <f t="shared" si="17"/>
        <v>2</v>
      </c>
    </row>
    <row r="1132" spans="3:9" x14ac:dyDescent="0.2">
      <c r="C1132">
        <f>IF('Source Data'!F1132="successful",'Source Data'!L1132,0)</f>
        <v>0</v>
      </c>
      <c r="F1132">
        <f>IF('Source Data'!F1132="canceled",'Source Data'!L1132,0)</f>
        <v>0</v>
      </c>
      <c r="G1132">
        <f>IF('Source Data'!F1132="failed",'Source Data'!L1132,0)</f>
        <v>3</v>
      </c>
      <c r="I1132">
        <f t="shared" si="17"/>
        <v>3</v>
      </c>
    </row>
    <row r="1133" spans="3:9" x14ac:dyDescent="0.2">
      <c r="C1133">
        <f>IF('Source Data'!F1133="successful",'Source Data'!L1133,0)</f>
        <v>0</v>
      </c>
      <c r="F1133">
        <f>IF('Source Data'!F1133="canceled",'Source Data'!L1133,0)</f>
        <v>0</v>
      </c>
      <c r="G1133">
        <f>IF('Source Data'!F1133="failed",'Source Data'!L1133,0)</f>
        <v>0</v>
      </c>
      <c r="I1133">
        <f t="shared" si="17"/>
        <v>0</v>
      </c>
    </row>
    <row r="1134" spans="3:9" x14ac:dyDescent="0.2">
      <c r="C1134">
        <f>IF('Source Data'!F1134="successful",'Source Data'!L1134,0)</f>
        <v>0</v>
      </c>
      <c r="F1134">
        <f>IF('Source Data'!F1134="canceled",'Source Data'!L1134,0)</f>
        <v>0</v>
      </c>
      <c r="G1134">
        <f>IF('Source Data'!F1134="failed",'Source Data'!L1134,0)</f>
        <v>13</v>
      </c>
      <c r="I1134">
        <f t="shared" si="17"/>
        <v>13</v>
      </c>
    </row>
    <row r="1135" spans="3:9" x14ac:dyDescent="0.2">
      <c r="C1135">
        <f>IF('Source Data'!F1135="successful",'Source Data'!L1135,0)</f>
        <v>0</v>
      </c>
      <c r="F1135">
        <f>IF('Source Data'!F1135="canceled",'Source Data'!L1135,0)</f>
        <v>0</v>
      </c>
      <c r="G1135">
        <f>IF('Source Data'!F1135="failed",'Source Data'!L1135,0)</f>
        <v>1</v>
      </c>
      <c r="I1135">
        <f t="shared" si="17"/>
        <v>1</v>
      </c>
    </row>
    <row r="1136" spans="3:9" x14ac:dyDescent="0.2">
      <c r="C1136">
        <f>IF('Source Data'!F1136="successful",'Source Data'!L1136,0)</f>
        <v>0</v>
      </c>
      <c r="F1136">
        <f>IF('Source Data'!F1136="canceled",'Source Data'!L1136,0)</f>
        <v>0</v>
      </c>
      <c r="G1136">
        <f>IF('Source Data'!F1136="failed",'Source Data'!L1136,0)</f>
        <v>1</v>
      </c>
      <c r="I1136">
        <f t="shared" si="17"/>
        <v>1</v>
      </c>
    </row>
    <row r="1137" spans="3:9" x14ac:dyDescent="0.2">
      <c r="C1137">
        <f>IF('Source Data'!F1137="successful",'Source Data'!L1137,0)</f>
        <v>0</v>
      </c>
      <c r="F1137">
        <f>IF('Source Data'!F1137="canceled",'Source Data'!L1137,0)</f>
        <v>0</v>
      </c>
      <c r="G1137">
        <f>IF('Source Data'!F1137="failed",'Source Data'!L1137,0)</f>
        <v>1</v>
      </c>
      <c r="I1137">
        <f t="shared" si="17"/>
        <v>1</v>
      </c>
    </row>
    <row r="1138" spans="3:9" x14ac:dyDescent="0.2">
      <c r="C1138">
        <f>IF('Source Data'!F1138="successful",'Source Data'!L1138,0)</f>
        <v>0</v>
      </c>
      <c r="F1138">
        <f>IF('Source Data'!F1138="canceled",'Source Data'!L1138,0)</f>
        <v>0</v>
      </c>
      <c r="G1138">
        <f>IF('Source Data'!F1138="failed",'Source Data'!L1138,0)</f>
        <v>6</v>
      </c>
      <c r="I1138">
        <f t="shared" si="17"/>
        <v>6</v>
      </c>
    </row>
    <row r="1139" spans="3:9" x14ac:dyDescent="0.2">
      <c r="C1139">
        <f>IF('Source Data'!F1139="successful",'Source Data'!L1139,0)</f>
        <v>0</v>
      </c>
      <c r="F1139">
        <f>IF('Source Data'!F1139="canceled",'Source Data'!L1139,0)</f>
        <v>0</v>
      </c>
      <c r="G1139">
        <f>IF('Source Data'!F1139="failed",'Source Data'!L1139,0)</f>
        <v>39</v>
      </c>
      <c r="I1139">
        <f t="shared" si="17"/>
        <v>39</v>
      </c>
    </row>
    <row r="1140" spans="3:9" x14ac:dyDescent="0.2">
      <c r="C1140">
        <f>IF('Source Data'!F1140="successful",'Source Data'!L1140,0)</f>
        <v>0</v>
      </c>
      <c r="F1140">
        <f>IF('Source Data'!F1140="canceled",'Source Data'!L1140,0)</f>
        <v>0</v>
      </c>
      <c r="G1140">
        <f>IF('Source Data'!F1140="failed",'Source Data'!L1140,0)</f>
        <v>4</v>
      </c>
      <c r="I1140">
        <f t="shared" si="17"/>
        <v>4</v>
      </c>
    </row>
    <row r="1141" spans="3:9" x14ac:dyDescent="0.2">
      <c r="C1141">
        <f>IF('Source Data'!F1141="successful",'Source Data'!L1141,0)</f>
        <v>0</v>
      </c>
      <c r="F1141">
        <f>IF('Source Data'!F1141="canceled",'Source Data'!L1141,0)</f>
        <v>0</v>
      </c>
      <c r="G1141">
        <f>IF('Source Data'!F1141="failed",'Source Data'!L1141,0)</f>
        <v>1</v>
      </c>
      <c r="I1141">
        <f t="shared" si="17"/>
        <v>1</v>
      </c>
    </row>
    <row r="1142" spans="3:9" x14ac:dyDescent="0.2">
      <c r="C1142">
        <f>IF('Source Data'!F1142="successful",'Source Data'!L1142,0)</f>
        <v>0</v>
      </c>
      <c r="F1142">
        <f>IF('Source Data'!F1142="canceled",'Source Data'!L1142,0)</f>
        <v>0</v>
      </c>
      <c r="G1142">
        <f>IF('Source Data'!F1142="failed",'Source Data'!L1142,0)</f>
        <v>0</v>
      </c>
      <c r="I1142">
        <f t="shared" si="17"/>
        <v>0</v>
      </c>
    </row>
    <row r="1143" spans="3:9" x14ac:dyDescent="0.2">
      <c r="C1143">
        <f>IF('Source Data'!F1143="successful",'Source Data'!L1143,0)</f>
        <v>0</v>
      </c>
      <c r="F1143">
        <f>IF('Source Data'!F1143="canceled",'Source Data'!L1143,0)</f>
        <v>0</v>
      </c>
      <c r="G1143">
        <f>IF('Source Data'!F1143="failed",'Source Data'!L1143,0)</f>
        <v>0</v>
      </c>
      <c r="I1143">
        <f t="shared" si="17"/>
        <v>0</v>
      </c>
    </row>
    <row r="1144" spans="3:9" x14ac:dyDescent="0.2">
      <c r="C1144">
        <f>IF('Source Data'!F1144="successful",'Source Data'!L1144,0)</f>
        <v>0</v>
      </c>
      <c r="F1144">
        <f>IF('Source Data'!F1144="canceled",'Source Data'!L1144,0)</f>
        <v>0</v>
      </c>
      <c r="G1144">
        <f>IF('Source Data'!F1144="failed",'Source Data'!L1144,0)</f>
        <v>0</v>
      </c>
      <c r="I1144">
        <f t="shared" si="17"/>
        <v>0</v>
      </c>
    </row>
    <row r="1145" spans="3:9" x14ac:dyDescent="0.2">
      <c r="C1145">
        <f>IF('Source Data'!F1145="successful",'Source Data'!L1145,0)</f>
        <v>0</v>
      </c>
      <c r="F1145">
        <f>IF('Source Data'!F1145="canceled",'Source Data'!L1145,0)</f>
        <v>0</v>
      </c>
      <c r="G1145">
        <f>IF('Source Data'!F1145="failed",'Source Data'!L1145,0)</f>
        <v>8</v>
      </c>
      <c r="I1145">
        <f t="shared" si="17"/>
        <v>8</v>
      </c>
    </row>
    <row r="1146" spans="3:9" x14ac:dyDescent="0.2">
      <c r="C1146">
        <f>IF('Source Data'!F1146="successful",'Source Data'!L1146,0)</f>
        <v>0</v>
      </c>
      <c r="F1146">
        <f>IF('Source Data'!F1146="canceled",'Source Data'!L1146,0)</f>
        <v>0</v>
      </c>
      <c r="G1146">
        <f>IF('Source Data'!F1146="failed",'Source Data'!L1146,0)</f>
        <v>0</v>
      </c>
      <c r="I1146">
        <f t="shared" si="17"/>
        <v>0</v>
      </c>
    </row>
    <row r="1147" spans="3:9" x14ac:dyDescent="0.2">
      <c r="C1147">
        <f>IF('Source Data'!F1147="successful",'Source Data'!L1147,0)</f>
        <v>0</v>
      </c>
      <c r="F1147">
        <f>IF('Source Data'!F1147="canceled",'Source Data'!L1147,0)</f>
        <v>0</v>
      </c>
      <c r="G1147">
        <f>IF('Source Data'!F1147="failed",'Source Data'!L1147,0)</f>
        <v>1</v>
      </c>
      <c r="I1147">
        <f t="shared" si="17"/>
        <v>1</v>
      </c>
    </row>
    <row r="1148" spans="3:9" x14ac:dyDescent="0.2">
      <c r="C1148">
        <f>IF('Source Data'!F1148="successful",'Source Data'!L1148,0)</f>
        <v>0</v>
      </c>
      <c r="F1148">
        <f>IF('Source Data'!F1148="canceled",'Source Data'!L1148,0)</f>
        <v>0</v>
      </c>
      <c r="G1148">
        <f>IF('Source Data'!F1148="failed",'Source Data'!L1148,0)</f>
        <v>12</v>
      </c>
      <c r="I1148">
        <f t="shared" si="17"/>
        <v>12</v>
      </c>
    </row>
    <row r="1149" spans="3:9" x14ac:dyDescent="0.2">
      <c r="C1149">
        <f>IF('Source Data'!F1149="successful",'Source Data'!L1149,0)</f>
        <v>0</v>
      </c>
      <c r="F1149">
        <f>IF('Source Data'!F1149="canceled",'Source Data'!L1149,0)</f>
        <v>0</v>
      </c>
      <c r="G1149">
        <f>IF('Source Data'!F1149="failed",'Source Data'!L1149,0)</f>
        <v>0</v>
      </c>
      <c r="I1149">
        <f t="shared" si="17"/>
        <v>0</v>
      </c>
    </row>
    <row r="1150" spans="3:9" x14ac:dyDescent="0.2">
      <c r="C1150">
        <f>IF('Source Data'!F1150="successful",'Source Data'!L1150,0)</f>
        <v>0</v>
      </c>
      <c r="F1150">
        <f>IF('Source Data'!F1150="canceled",'Source Data'!L1150,0)</f>
        <v>0</v>
      </c>
      <c r="G1150">
        <f>IF('Source Data'!F1150="failed",'Source Data'!L1150,0)</f>
        <v>3</v>
      </c>
      <c r="I1150">
        <f t="shared" si="17"/>
        <v>3</v>
      </c>
    </row>
    <row r="1151" spans="3:9" x14ac:dyDescent="0.2">
      <c r="C1151">
        <f>IF('Source Data'!F1151="successful",'Source Data'!L1151,0)</f>
        <v>0</v>
      </c>
      <c r="F1151">
        <f>IF('Source Data'!F1151="canceled",'Source Data'!L1151,0)</f>
        <v>0</v>
      </c>
      <c r="G1151">
        <f>IF('Source Data'!F1151="failed",'Source Data'!L1151,0)</f>
        <v>2</v>
      </c>
      <c r="I1151">
        <f t="shared" si="17"/>
        <v>2</v>
      </c>
    </row>
    <row r="1152" spans="3:9" x14ac:dyDescent="0.2">
      <c r="C1152">
        <f>IF('Source Data'!F1152="successful",'Source Data'!L1152,0)</f>
        <v>0</v>
      </c>
      <c r="F1152">
        <f>IF('Source Data'!F1152="canceled",'Source Data'!L1152,0)</f>
        <v>0</v>
      </c>
      <c r="G1152">
        <f>IF('Source Data'!F1152="failed",'Source Data'!L1152,0)</f>
        <v>6</v>
      </c>
      <c r="I1152">
        <f t="shared" si="17"/>
        <v>6</v>
      </c>
    </row>
    <row r="1153" spans="3:9" x14ac:dyDescent="0.2">
      <c r="C1153">
        <f>IF('Source Data'!F1153="successful",'Source Data'!L1153,0)</f>
        <v>0</v>
      </c>
      <c r="F1153">
        <f>IF('Source Data'!F1153="canceled",'Source Data'!L1153,0)</f>
        <v>0</v>
      </c>
      <c r="G1153">
        <f>IF('Source Data'!F1153="failed",'Source Data'!L1153,0)</f>
        <v>0</v>
      </c>
      <c r="I1153">
        <f t="shared" si="17"/>
        <v>0</v>
      </c>
    </row>
    <row r="1154" spans="3:9" x14ac:dyDescent="0.2">
      <c r="C1154">
        <f>IF('Source Data'!F1154="successful",'Source Data'!L1154,0)</f>
        <v>0</v>
      </c>
      <c r="F1154">
        <f>IF('Source Data'!F1154="canceled",'Source Data'!L1154,0)</f>
        <v>0</v>
      </c>
      <c r="G1154">
        <f>IF('Source Data'!F1154="failed",'Source Data'!L1154,0)</f>
        <v>15</v>
      </c>
      <c r="I1154">
        <f t="shared" si="17"/>
        <v>15</v>
      </c>
    </row>
    <row r="1155" spans="3:9" x14ac:dyDescent="0.2">
      <c r="C1155">
        <f>IF('Source Data'!F1155="successful",'Source Data'!L1155,0)</f>
        <v>0</v>
      </c>
      <c r="F1155">
        <f>IF('Source Data'!F1155="canceled",'Source Data'!L1155,0)</f>
        <v>0</v>
      </c>
      <c r="G1155">
        <f>IF('Source Data'!F1155="failed",'Source Data'!L1155,0)</f>
        <v>1</v>
      </c>
      <c r="I1155">
        <f t="shared" ref="I1155:I1218" si="18">F1155+G1155</f>
        <v>1</v>
      </c>
    </row>
    <row r="1156" spans="3:9" x14ac:dyDescent="0.2">
      <c r="C1156">
        <f>IF('Source Data'!F1156="successful",'Source Data'!L1156,0)</f>
        <v>0</v>
      </c>
      <c r="F1156">
        <f>IF('Source Data'!F1156="canceled",'Source Data'!L1156,0)</f>
        <v>0</v>
      </c>
      <c r="G1156">
        <f>IF('Source Data'!F1156="failed",'Source Data'!L1156,0)</f>
        <v>3</v>
      </c>
      <c r="I1156">
        <f t="shared" si="18"/>
        <v>3</v>
      </c>
    </row>
    <row r="1157" spans="3:9" x14ac:dyDescent="0.2">
      <c r="C1157">
        <f>IF('Source Data'!F1157="successful",'Source Data'!L1157,0)</f>
        <v>0</v>
      </c>
      <c r="F1157">
        <f>IF('Source Data'!F1157="canceled",'Source Data'!L1157,0)</f>
        <v>0</v>
      </c>
      <c r="G1157">
        <f>IF('Source Data'!F1157="failed",'Source Data'!L1157,0)</f>
        <v>8</v>
      </c>
      <c r="I1157">
        <f t="shared" si="18"/>
        <v>8</v>
      </c>
    </row>
    <row r="1158" spans="3:9" x14ac:dyDescent="0.2">
      <c r="C1158">
        <f>IF('Source Data'!F1158="successful",'Source Data'!L1158,0)</f>
        <v>0</v>
      </c>
      <c r="F1158">
        <f>IF('Source Data'!F1158="canceled",'Source Data'!L1158,0)</f>
        <v>0</v>
      </c>
      <c r="G1158">
        <f>IF('Source Data'!F1158="failed",'Source Data'!L1158,0)</f>
        <v>0</v>
      </c>
      <c r="I1158">
        <f t="shared" si="18"/>
        <v>0</v>
      </c>
    </row>
    <row r="1159" spans="3:9" x14ac:dyDescent="0.2">
      <c r="C1159">
        <f>IF('Source Data'!F1159="successful",'Source Data'!L1159,0)</f>
        <v>0</v>
      </c>
      <c r="F1159">
        <f>IF('Source Data'!F1159="canceled",'Source Data'!L1159,0)</f>
        <v>0</v>
      </c>
      <c r="G1159">
        <f>IF('Source Data'!F1159="failed",'Source Data'!L1159,0)</f>
        <v>3</v>
      </c>
      <c r="I1159">
        <f t="shared" si="18"/>
        <v>3</v>
      </c>
    </row>
    <row r="1160" spans="3:9" x14ac:dyDescent="0.2">
      <c r="C1160">
        <f>IF('Source Data'!F1160="successful",'Source Data'!L1160,0)</f>
        <v>0</v>
      </c>
      <c r="F1160">
        <f>IF('Source Data'!F1160="canceled",'Source Data'!L1160,0)</f>
        <v>0</v>
      </c>
      <c r="G1160">
        <f>IF('Source Data'!F1160="failed",'Source Data'!L1160,0)</f>
        <v>3</v>
      </c>
      <c r="I1160">
        <f t="shared" si="18"/>
        <v>3</v>
      </c>
    </row>
    <row r="1161" spans="3:9" x14ac:dyDescent="0.2">
      <c r="C1161">
        <f>IF('Source Data'!F1161="successful",'Source Data'!L1161,0)</f>
        <v>0</v>
      </c>
      <c r="F1161">
        <f>IF('Source Data'!F1161="canceled",'Source Data'!L1161,0)</f>
        <v>0</v>
      </c>
      <c r="G1161">
        <f>IF('Source Data'!F1161="failed",'Source Data'!L1161,0)</f>
        <v>0</v>
      </c>
      <c r="I1161">
        <f t="shared" si="18"/>
        <v>0</v>
      </c>
    </row>
    <row r="1162" spans="3:9" x14ac:dyDescent="0.2">
      <c r="C1162">
        <f>IF('Source Data'!F1162="successful",'Source Data'!L1162,0)</f>
        <v>0</v>
      </c>
      <c r="F1162">
        <f>IF('Source Data'!F1162="canceled",'Source Data'!L1162,0)</f>
        <v>0</v>
      </c>
      <c r="G1162">
        <f>IF('Source Data'!F1162="failed",'Source Data'!L1162,0)</f>
        <v>19</v>
      </c>
      <c r="I1162">
        <f t="shared" si="18"/>
        <v>19</v>
      </c>
    </row>
    <row r="1163" spans="3:9" x14ac:dyDescent="0.2">
      <c r="C1163">
        <f>IF('Source Data'!F1163="successful",'Source Data'!L1163,0)</f>
        <v>0</v>
      </c>
      <c r="F1163">
        <f>IF('Source Data'!F1163="canceled",'Source Data'!L1163,0)</f>
        <v>0</v>
      </c>
      <c r="G1163">
        <f>IF('Source Data'!F1163="failed",'Source Data'!L1163,0)</f>
        <v>0</v>
      </c>
      <c r="I1163">
        <f t="shared" si="18"/>
        <v>0</v>
      </c>
    </row>
    <row r="1164" spans="3:9" x14ac:dyDescent="0.2">
      <c r="C1164">
        <f>IF('Source Data'!F1164="successful",'Source Data'!L1164,0)</f>
        <v>0</v>
      </c>
      <c r="F1164">
        <f>IF('Source Data'!F1164="canceled",'Source Data'!L1164,0)</f>
        <v>0</v>
      </c>
      <c r="G1164">
        <f>IF('Source Data'!F1164="failed",'Source Data'!L1164,0)</f>
        <v>2</v>
      </c>
      <c r="I1164">
        <f t="shared" si="18"/>
        <v>2</v>
      </c>
    </row>
    <row r="1165" spans="3:9" x14ac:dyDescent="0.2">
      <c r="C1165">
        <f>IF('Source Data'!F1165="successful",'Source Data'!L1165,0)</f>
        <v>0</v>
      </c>
      <c r="F1165">
        <f>IF('Source Data'!F1165="canceled",'Source Data'!L1165,0)</f>
        <v>0</v>
      </c>
      <c r="G1165">
        <f>IF('Source Data'!F1165="failed",'Source Data'!L1165,0)</f>
        <v>0</v>
      </c>
      <c r="I1165">
        <f t="shared" si="18"/>
        <v>0</v>
      </c>
    </row>
    <row r="1166" spans="3:9" x14ac:dyDescent="0.2">
      <c r="C1166">
        <f>IF('Source Data'!F1166="successful",'Source Data'!L1166,0)</f>
        <v>0</v>
      </c>
      <c r="F1166">
        <f>IF('Source Data'!F1166="canceled",'Source Data'!L1166,0)</f>
        <v>0</v>
      </c>
      <c r="G1166">
        <f>IF('Source Data'!F1166="failed",'Source Data'!L1166,0)</f>
        <v>0</v>
      </c>
      <c r="I1166">
        <f t="shared" si="18"/>
        <v>0</v>
      </c>
    </row>
    <row r="1167" spans="3:9" x14ac:dyDescent="0.2">
      <c r="C1167">
        <f>IF('Source Data'!F1167="successful",'Source Data'!L1167,0)</f>
        <v>0</v>
      </c>
      <c r="F1167">
        <f>IF('Source Data'!F1167="canceled",'Source Data'!L1167,0)</f>
        <v>0</v>
      </c>
      <c r="G1167">
        <f>IF('Source Data'!F1167="failed",'Source Data'!L1167,0)</f>
        <v>25</v>
      </c>
      <c r="I1167">
        <f t="shared" si="18"/>
        <v>25</v>
      </c>
    </row>
    <row r="1168" spans="3:9" x14ac:dyDescent="0.2">
      <c r="C1168">
        <f>IF('Source Data'!F1168="successful",'Source Data'!L1168,0)</f>
        <v>0</v>
      </c>
      <c r="F1168">
        <f>IF('Source Data'!F1168="canceled",'Source Data'!L1168,0)</f>
        <v>0</v>
      </c>
      <c r="G1168">
        <f>IF('Source Data'!F1168="failed",'Source Data'!L1168,0)</f>
        <v>8</v>
      </c>
      <c r="I1168">
        <f t="shared" si="18"/>
        <v>8</v>
      </c>
    </row>
    <row r="1169" spans="3:9" x14ac:dyDescent="0.2">
      <c r="C1169">
        <f>IF('Source Data'!F1169="successful",'Source Data'!L1169,0)</f>
        <v>0</v>
      </c>
      <c r="F1169">
        <f>IF('Source Data'!F1169="canceled",'Source Data'!L1169,0)</f>
        <v>0</v>
      </c>
      <c r="G1169">
        <f>IF('Source Data'!F1169="failed",'Source Data'!L1169,0)</f>
        <v>16</v>
      </c>
      <c r="I1169">
        <f t="shared" si="18"/>
        <v>16</v>
      </c>
    </row>
    <row r="1170" spans="3:9" x14ac:dyDescent="0.2">
      <c r="C1170">
        <f>IF('Source Data'!F1170="successful",'Source Data'!L1170,0)</f>
        <v>0</v>
      </c>
      <c r="F1170">
        <f>IF('Source Data'!F1170="canceled",'Source Data'!L1170,0)</f>
        <v>0</v>
      </c>
      <c r="G1170">
        <f>IF('Source Data'!F1170="failed",'Source Data'!L1170,0)</f>
        <v>3</v>
      </c>
      <c r="I1170">
        <f t="shared" si="18"/>
        <v>3</v>
      </c>
    </row>
    <row r="1171" spans="3:9" x14ac:dyDescent="0.2">
      <c r="C1171">
        <f>IF('Source Data'!F1171="successful",'Source Data'!L1171,0)</f>
        <v>0</v>
      </c>
      <c r="F1171">
        <f>IF('Source Data'!F1171="canceled",'Source Data'!L1171,0)</f>
        <v>0</v>
      </c>
      <c r="G1171">
        <f>IF('Source Data'!F1171="failed",'Source Data'!L1171,0)</f>
        <v>3</v>
      </c>
      <c r="I1171">
        <f t="shared" si="18"/>
        <v>3</v>
      </c>
    </row>
    <row r="1172" spans="3:9" x14ac:dyDescent="0.2">
      <c r="C1172">
        <f>IF('Source Data'!F1172="successful",'Source Data'!L1172,0)</f>
        <v>0</v>
      </c>
      <c r="F1172">
        <f>IF('Source Data'!F1172="canceled",'Source Data'!L1172,0)</f>
        <v>0</v>
      </c>
      <c r="G1172">
        <f>IF('Source Data'!F1172="failed",'Source Data'!L1172,0)</f>
        <v>2</v>
      </c>
      <c r="I1172">
        <f t="shared" si="18"/>
        <v>2</v>
      </c>
    </row>
    <row r="1173" spans="3:9" x14ac:dyDescent="0.2">
      <c r="C1173">
        <f>IF('Source Data'!F1173="successful",'Source Data'!L1173,0)</f>
        <v>0</v>
      </c>
      <c r="F1173">
        <f>IF('Source Data'!F1173="canceled",'Source Data'!L1173,0)</f>
        <v>0</v>
      </c>
      <c r="G1173">
        <f>IF('Source Data'!F1173="failed",'Source Data'!L1173,0)</f>
        <v>1</v>
      </c>
      <c r="I1173">
        <f t="shared" si="18"/>
        <v>1</v>
      </c>
    </row>
    <row r="1174" spans="3:9" x14ac:dyDescent="0.2">
      <c r="C1174">
        <f>IF('Source Data'!F1174="successful",'Source Data'!L1174,0)</f>
        <v>0</v>
      </c>
      <c r="F1174">
        <f>IF('Source Data'!F1174="canceled",'Source Data'!L1174,0)</f>
        <v>0</v>
      </c>
      <c r="G1174">
        <f>IF('Source Data'!F1174="failed",'Source Data'!L1174,0)</f>
        <v>0</v>
      </c>
      <c r="I1174">
        <f t="shared" si="18"/>
        <v>0</v>
      </c>
    </row>
    <row r="1175" spans="3:9" x14ac:dyDescent="0.2">
      <c r="C1175">
        <f>IF('Source Data'!F1175="successful",'Source Data'!L1175,0)</f>
        <v>0</v>
      </c>
      <c r="F1175">
        <f>IF('Source Data'!F1175="canceled",'Source Data'!L1175,0)</f>
        <v>0</v>
      </c>
      <c r="G1175">
        <f>IF('Source Data'!F1175="failed",'Source Data'!L1175,0)</f>
        <v>1</v>
      </c>
      <c r="I1175">
        <f t="shared" si="18"/>
        <v>1</v>
      </c>
    </row>
    <row r="1176" spans="3:9" x14ac:dyDescent="0.2">
      <c r="C1176">
        <f>IF('Source Data'!F1176="successful",'Source Data'!L1176,0)</f>
        <v>0</v>
      </c>
      <c r="F1176">
        <f>IF('Source Data'!F1176="canceled",'Source Data'!L1176,0)</f>
        <v>0</v>
      </c>
      <c r="G1176">
        <f>IF('Source Data'!F1176="failed",'Source Data'!L1176,0)</f>
        <v>19</v>
      </c>
      <c r="I1176">
        <f t="shared" si="18"/>
        <v>19</v>
      </c>
    </row>
    <row r="1177" spans="3:9" x14ac:dyDescent="0.2">
      <c r="C1177">
        <f>IF('Source Data'!F1177="successful",'Source Data'!L1177,0)</f>
        <v>0</v>
      </c>
      <c r="F1177">
        <f>IF('Source Data'!F1177="canceled",'Source Data'!L1177,0)</f>
        <v>0</v>
      </c>
      <c r="G1177">
        <f>IF('Source Data'!F1177="failed",'Source Data'!L1177,0)</f>
        <v>9</v>
      </c>
      <c r="I1177">
        <f t="shared" si="18"/>
        <v>9</v>
      </c>
    </row>
    <row r="1178" spans="3:9" x14ac:dyDescent="0.2">
      <c r="C1178">
        <f>IF('Source Data'!F1178="successful",'Source Data'!L1178,0)</f>
        <v>0</v>
      </c>
      <c r="F1178">
        <f>IF('Source Data'!F1178="canceled",'Source Data'!L1178,0)</f>
        <v>0</v>
      </c>
      <c r="G1178">
        <f>IF('Source Data'!F1178="failed",'Source Data'!L1178,0)</f>
        <v>1</v>
      </c>
      <c r="I1178">
        <f t="shared" si="18"/>
        <v>1</v>
      </c>
    </row>
    <row r="1179" spans="3:9" x14ac:dyDescent="0.2">
      <c r="C1179">
        <f>IF('Source Data'!F1179="successful",'Source Data'!L1179,0)</f>
        <v>0</v>
      </c>
      <c r="F1179">
        <f>IF('Source Data'!F1179="canceled",'Source Data'!L1179,0)</f>
        <v>0</v>
      </c>
      <c r="G1179">
        <f>IF('Source Data'!F1179="failed",'Source Data'!L1179,0)</f>
        <v>0</v>
      </c>
      <c r="I1179">
        <f t="shared" si="18"/>
        <v>0</v>
      </c>
    </row>
    <row r="1180" spans="3:9" x14ac:dyDescent="0.2">
      <c r="C1180">
        <f>IF('Source Data'!F1180="successful",'Source Data'!L1180,0)</f>
        <v>0</v>
      </c>
      <c r="F1180">
        <f>IF('Source Data'!F1180="canceled",'Source Data'!L1180,0)</f>
        <v>0</v>
      </c>
      <c r="G1180">
        <f>IF('Source Data'!F1180="failed",'Source Data'!L1180,0)</f>
        <v>1</v>
      </c>
      <c r="I1180">
        <f t="shared" si="18"/>
        <v>1</v>
      </c>
    </row>
    <row r="1181" spans="3:9" x14ac:dyDescent="0.2">
      <c r="C1181">
        <f>IF('Source Data'!F1181="successful",'Source Data'!L1181,0)</f>
        <v>0</v>
      </c>
      <c r="F1181">
        <f>IF('Source Data'!F1181="canceled",'Source Data'!L1181,0)</f>
        <v>0</v>
      </c>
      <c r="G1181">
        <f>IF('Source Data'!F1181="failed",'Source Data'!L1181,0)</f>
        <v>5</v>
      </c>
      <c r="I1181">
        <f t="shared" si="18"/>
        <v>5</v>
      </c>
    </row>
    <row r="1182" spans="3:9" x14ac:dyDescent="0.2">
      <c r="C1182">
        <f>IF('Source Data'!F1182="successful",'Source Data'!L1182,0)</f>
        <v>0</v>
      </c>
      <c r="F1182">
        <f>IF('Source Data'!F1182="canceled",'Source Data'!L1182,0)</f>
        <v>0</v>
      </c>
      <c r="G1182">
        <f>IF('Source Data'!F1182="failed",'Source Data'!L1182,0)</f>
        <v>85</v>
      </c>
      <c r="I1182">
        <f t="shared" si="18"/>
        <v>85</v>
      </c>
    </row>
    <row r="1183" spans="3:9" x14ac:dyDescent="0.2">
      <c r="C1183">
        <f>IF('Source Data'!F1183="successful",'Source Data'!L1183,0)</f>
        <v>0</v>
      </c>
      <c r="F1183">
        <f>IF('Source Data'!F1183="canceled",'Source Data'!L1183,0)</f>
        <v>0</v>
      </c>
      <c r="G1183">
        <f>IF('Source Data'!F1183="failed",'Source Data'!L1183,0)</f>
        <v>3</v>
      </c>
      <c r="I1183">
        <f t="shared" si="18"/>
        <v>3</v>
      </c>
    </row>
    <row r="1184" spans="3:9" x14ac:dyDescent="0.2">
      <c r="C1184">
        <f>IF('Source Data'!F1184="successful",'Source Data'!L1184,0)</f>
        <v>0</v>
      </c>
      <c r="F1184">
        <f>IF('Source Data'!F1184="canceled",'Source Data'!L1184,0)</f>
        <v>0</v>
      </c>
      <c r="G1184">
        <f>IF('Source Data'!F1184="failed",'Source Data'!L1184,0)</f>
        <v>4</v>
      </c>
      <c r="I1184">
        <f t="shared" si="18"/>
        <v>4</v>
      </c>
    </row>
    <row r="1185" spans="3:9" x14ac:dyDescent="0.2">
      <c r="C1185">
        <f>IF('Source Data'!F1185="successful",'Source Data'!L1185,0)</f>
        <v>0</v>
      </c>
      <c r="F1185">
        <f>IF('Source Data'!F1185="canceled",'Source Data'!L1185,0)</f>
        <v>0</v>
      </c>
      <c r="G1185">
        <f>IF('Source Data'!F1185="failed",'Source Data'!L1185,0)</f>
        <v>3</v>
      </c>
      <c r="I1185">
        <f t="shared" si="18"/>
        <v>3</v>
      </c>
    </row>
    <row r="1186" spans="3:9" x14ac:dyDescent="0.2">
      <c r="C1186">
        <f>IF('Source Data'!F1186="successful",'Source Data'!L1186,0)</f>
        <v>375</v>
      </c>
      <c r="F1186">
        <f>IF('Source Data'!F1186="canceled",'Source Data'!L1186,0)</f>
        <v>0</v>
      </c>
      <c r="G1186">
        <f>IF('Source Data'!F1186="failed",'Source Data'!L1186,0)</f>
        <v>0</v>
      </c>
      <c r="I1186">
        <f t="shared" si="18"/>
        <v>0</v>
      </c>
    </row>
    <row r="1187" spans="3:9" x14ac:dyDescent="0.2">
      <c r="C1187">
        <f>IF('Source Data'!F1187="successful",'Source Data'!L1187,0)</f>
        <v>111</v>
      </c>
      <c r="F1187">
        <f>IF('Source Data'!F1187="canceled",'Source Data'!L1187,0)</f>
        <v>0</v>
      </c>
      <c r="G1187">
        <f>IF('Source Data'!F1187="failed",'Source Data'!L1187,0)</f>
        <v>0</v>
      </c>
      <c r="I1187">
        <f t="shared" si="18"/>
        <v>0</v>
      </c>
    </row>
    <row r="1188" spans="3:9" x14ac:dyDescent="0.2">
      <c r="C1188">
        <f>IF('Source Data'!F1188="successful",'Source Data'!L1188,0)</f>
        <v>123</v>
      </c>
      <c r="F1188">
        <f>IF('Source Data'!F1188="canceled",'Source Data'!L1188,0)</f>
        <v>0</v>
      </c>
      <c r="G1188">
        <f>IF('Source Data'!F1188="failed",'Source Data'!L1188,0)</f>
        <v>0</v>
      </c>
      <c r="I1188">
        <f t="shared" si="18"/>
        <v>0</v>
      </c>
    </row>
    <row r="1189" spans="3:9" x14ac:dyDescent="0.2">
      <c r="C1189">
        <f>IF('Source Data'!F1189="successful",'Source Data'!L1189,0)</f>
        <v>70</v>
      </c>
      <c r="F1189">
        <f>IF('Source Data'!F1189="canceled",'Source Data'!L1189,0)</f>
        <v>0</v>
      </c>
      <c r="G1189">
        <f>IF('Source Data'!F1189="failed",'Source Data'!L1189,0)</f>
        <v>0</v>
      </c>
      <c r="I1189">
        <f t="shared" si="18"/>
        <v>0</v>
      </c>
    </row>
    <row r="1190" spans="3:9" x14ac:dyDescent="0.2">
      <c r="C1190">
        <f>IF('Source Data'!F1190="successful",'Source Data'!L1190,0)</f>
        <v>85</v>
      </c>
      <c r="F1190">
        <f>IF('Source Data'!F1190="canceled",'Source Data'!L1190,0)</f>
        <v>0</v>
      </c>
      <c r="G1190">
        <f>IF('Source Data'!F1190="failed",'Source Data'!L1190,0)</f>
        <v>0</v>
      </c>
      <c r="I1190">
        <f t="shared" si="18"/>
        <v>0</v>
      </c>
    </row>
    <row r="1191" spans="3:9" x14ac:dyDescent="0.2">
      <c r="C1191">
        <f>IF('Source Data'!F1191="successful",'Source Data'!L1191,0)</f>
        <v>86</v>
      </c>
      <c r="F1191">
        <f>IF('Source Data'!F1191="canceled",'Source Data'!L1191,0)</f>
        <v>0</v>
      </c>
      <c r="G1191">
        <f>IF('Source Data'!F1191="failed",'Source Data'!L1191,0)</f>
        <v>0</v>
      </c>
      <c r="I1191">
        <f t="shared" si="18"/>
        <v>0</v>
      </c>
    </row>
    <row r="1192" spans="3:9" x14ac:dyDescent="0.2">
      <c r="C1192">
        <f>IF('Source Data'!F1192="successful",'Source Data'!L1192,0)</f>
        <v>13</v>
      </c>
      <c r="F1192">
        <f>IF('Source Data'!F1192="canceled",'Source Data'!L1192,0)</f>
        <v>0</v>
      </c>
      <c r="G1192">
        <f>IF('Source Data'!F1192="failed",'Source Data'!L1192,0)</f>
        <v>0</v>
      </c>
      <c r="I1192">
        <f t="shared" si="18"/>
        <v>0</v>
      </c>
    </row>
    <row r="1193" spans="3:9" x14ac:dyDescent="0.2">
      <c r="C1193">
        <f>IF('Source Data'!F1193="successful",'Source Data'!L1193,0)</f>
        <v>33</v>
      </c>
      <c r="F1193">
        <f>IF('Source Data'!F1193="canceled",'Source Data'!L1193,0)</f>
        <v>0</v>
      </c>
      <c r="G1193">
        <f>IF('Source Data'!F1193="failed",'Source Data'!L1193,0)</f>
        <v>0</v>
      </c>
      <c r="I1193">
        <f t="shared" si="18"/>
        <v>0</v>
      </c>
    </row>
    <row r="1194" spans="3:9" x14ac:dyDescent="0.2">
      <c r="C1194">
        <f>IF('Source Data'!F1194="successful",'Source Data'!L1194,0)</f>
        <v>15</v>
      </c>
      <c r="F1194">
        <f>IF('Source Data'!F1194="canceled",'Source Data'!L1194,0)</f>
        <v>0</v>
      </c>
      <c r="G1194">
        <f>IF('Source Data'!F1194="failed",'Source Data'!L1194,0)</f>
        <v>0</v>
      </c>
      <c r="I1194">
        <f t="shared" si="18"/>
        <v>0</v>
      </c>
    </row>
    <row r="1195" spans="3:9" x14ac:dyDescent="0.2">
      <c r="C1195">
        <f>IF('Source Data'!F1195="successful",'Source Data'!L1195,0)</f>
        <v>273</v>
      </c>
      <c r="F1195">
        <f>IF('Source Data'!F1195="canceled",'Source Data'!L1195,0)</f>
        <v>0</v>
      </c>
      <c r="G1195">
        <f>IF('Source Data'!F1195="failed",'Source Data'!L1195,0)</f>
        <v>0</v>
      </c>
      <c r="I1195">
        <f t="shared" si="18"/>
        <v>0</v>
      </c>
    </row>
    <row r="1196" spans="3:9" x14ac:dyDescent="0.2">
      <c r="C1196">
        <f>IF('Source Data'!F1196="successful",'Source Data'!L1196,0)</f>
        <v>714</v>
      </c>
      <c r="F1196">
        <f>IF('Source Data'!F1196="canceled",'Source Data'!L1196,0)</f>
        <v>0</v>
      </c>
      <c r="G1196">
        <f>IF('Source Data'!F1196="failed",'Source Data'!L1196,0)</f>
        <v>0</v>
      </c>
      <c r="I1196">
        <f t="shared" si="18"/>
        <v>0</v>
      </c>
    </row>
    <row r="1197" spans="3:9" x14ac:dyDescent="0.2">
      <c r="C1197">
        <f>IF('Source Data'!F1197="successful",'Source Data'!L1197,0)</f>
        <v>170</v>
      </c>
      <c r="F1197">
        <f>IF('Source Data'!F1197="canceled",'Source Data'!L1197,0)</f>
        <v>0</v>
      </c>
      <c r="G1197">
        <f>IF('Source Data'!F1197="failed",'Source Data'!L1197,0)</f>
        <v>0</v>
      </c>
      <c r="I1197">
        <f t="shared" si="18"/>
        <v>0</v>
      </c>
    </row>
    <row r="1198" spans="3:9" x14ac:dyDescent="0.2">
      <c r="C1198">
        <f>IF('Source Data'!F1198="successful",'Source Data'!L1198,0)</f>
        <v>512</v>
      </c>
      <c r="F1198">
        <f>IF('Source Data'!F1198="canceled",'Source Data'!L1198,0)</f>
        <v>0</v>
      </c>
      <c r="G1198">
        <f>IF('Source Data'!F1198="failed",'Source Data'!L1198,0)</f>
        <v>0</v>
      </c>
      <c r="I1198">
        <f t="shared" si="18"/>
        <v>0</v>
      </c>
    </row>
    <row r="1199" spans="3:9" x14ac:dyDescent="0.2">
      <c r="C1199">
        <f>IF('Source Data'!F1199="successful",'Source Data'!L1199,0)</f>
        <v>314</v>
      </c>
      <c r="F1199">
        <f>IF('Source Data'!F1199="canceled",'Source Data'!L1199,0)</f>
        <v>0</v>
      </c>
      <c r="G1199">
        <f>IF('Source Data'!F1199="failed",'Source Data'!L1199,0)</f>
        <v>0</v>
      </c>
      <c r="I1199">
        <f t="shared" si="18"/>
        <v>0</v>
      </c>
    </row>
    <row r="1200" spans="3:9" x14ac:dyDescent="0.2">
      <c r="C1200">
        <f>IF('Source Data'!F1200="successful",'Source Data'!L1200,0)</f>
        <v>167</v>
      </c>
      <c r="F1200">
        <f>IF('Source Data'!F1200="canceled",'Source Data'!L1200,0)</f>
        <v>0</v>
      </c>
      <c r="G1200">
        <f>IF('Source Data'!F1200="failed",'Source Data'!L1200,0)</f>
        <v>0</v>
      </c>
      <c r="I1200">
        <f t="shared" si="18"/>
        <v>0</v>
      </c>
    </row>
    <row r="1201" spans="3:9" x14ac:dyDescent="0.2">
      <c r="C1201">
        <f>IF('Source Data'!F1201="successful",'Source Data'!L1201,0)</f>
        <v>9</v>
      </c>
      <c r="F1201">
        <f>IF('Source Data'!F1201="canceled",'Source Data'!L1201,0)</f>
        <v>0</v>
      </c>
      <c r="G1201">
        <f>IF('Source Data'!F1201="failed",'Source Data'!L1201,0)</f>
        <v>0</v>
      </c>
      <c r="I1201">
        <f t="shared" si="18"/>
        <v>0</v>
      </c>
    </row>
    <row r="1202" spans="3:9" x14ac:dyDescent="0.2">
      <c r="C1202">
        <f>IF('Source Data'!F1202="successful",'Source Data'!L1202,0)</f>
        <v>103</v>
      </c>
      <c r="F1202">
        <f>IF('Source Data'!F1202="canceled",'Source Data'!L1202,0)</f>
        <v>0</v>
      </c>
      <c r="G1202">
        <f>IF('Source Data'!F1202="failed",'Source Data'!L1202,0)</f>
        <v>0</v>
      </c>
      <c r="I1202">
        <f t="shared" si="18"/>
        <v>0</v>
      </c>
    </row>
    <row r="1203" spans="3:9" x14ac:dyDescent="0.2">
      <c r="C1203">
        <f>IF('Source Data'!F1203="successful",'Source Data'!L1203,0)</f>
        <v>111</v>
      </c>
      <c r="F1203">
        <f>IF('Source Data'!F1203="canceled",'Source Data'!L1203,0)</f>
        <v>0</v>
      </c>
      <c r="G1203">
        <f>IF('Source Data'!F1203="failed",'Source Data'!L1203,0)</f>
        <v>0</v>
      </c>
      <c r="I1203">
        <f t="shared" si="18"/>
        <v>0</v>
      </c>
    </row>
    <row r="1204" spans="3:9" x14ac:dyDescent="0.2">
      <c r="C1204">
        <f>IF('Source Data'!F1204="successful",'Source Data'!L1204,0)</f>
        <v>271</v>
      </c>
      <c r="F1204">
        <f>IF('Source Data'!F1204="canceled",'Source Data'!L1204,0)</f>
        <v>0</v>
      </c>
      <c r="G1204">
        <f>IF('Source Data'!F1204="failed",'Source Data'!L1204,0)</f>
        <v>0</v>
      </c>
      <c r="I1204">
        <f t="shared" si="18"/>
        <v>0</v>
      </c>
    </row>
    <row r="1205" spans="3:9" x14ac:dyDescent="0.2">
      <c r="C1205">
        <f>IF('Source Data'!F1205="successful",'Source Data'!L1205,0)</f>
        <v>101</v>
      </c>
      <c r="F1205">
        <f>IF('Source Data'!F1205="canceled",'Source Data'!L1205,0)</f>
        <v>0</v>
      </c>
      <c r="G1205">
        <f>IF('Source Data'!F1205="failed",'Source Data'!L1205,0)</f>
        <v>0</v>
      </c>
      <c r="I1205">
        <f t="shared" si="18"/>
        <v>0</v>
      </c>
    </row>
    <row r="1206" spans="3:9" x14ac:dyDescent="0.2">
      <c r="C1206">
        <f>IF('Source Data'!F1206="successful",'Source Data'!L1206,0)</f>
        <v>57</v>
      </c>
      <c r="F1206">
        <f>IF('Source Data'!F1206="canceled",'Source Data'!L1206,0)</f>
        <v>0</v>
      </c>
      <c r="G1206">
        <f>IF('Source Data'!F1206="failed",'Source Data'!L1206,0)</f>
        <v>0</v>
      </c>
      <c r="I1206">
        <f t="shared" si="18"/>
        <v>0</v>
      </c>
    </row>
    <row r="1207" spans="3:9" x14ac:dyDescent="0.2">
      <c r="C1207">
        <f>IF('Source Data'!F1207="successful",'Source Data'!L1207,0)</f>
        <v>62</v>
      </c>
      <c r="F1207">
        <f>IF('Source Data'!F1207="canceled",'Source Data'!L1207,0)</f>
        <v>0</v>
      </c>
      <c r="G1207">
        <f>IF('Source Data'!F1207="failed",'Source Data'!L1207,0)</f>
        <v>0</v>
      </c>
      <c r="I1207">
        <f t="shared" si="18"/>
        <v>0</v>
      </c>
    </row>
    <row r="1208" spans="3:9" x14ac:dyDescent="0.2">
      <c r="C1208">
        <f>IF('Source Data'!F1208="successful",'Source Data'!L1208,0)</f>
        <v>32</v>
      </c>
      <c r="F1208">
        <f>IF('Source Data'!F1208="canceled",'Source Data'!L1208,0)</f>
        <v>0</v>
      </c>
      <c r="G1208">
        <f>IF('Source Data'!F1208="failed",'Source Data'!L1208,0)</f>
        <v>0</v>
      </c>
      <c r="I1208">
        <f t="shared" si="18"/>
        <v>0</v>
      </c>
    </row>
    <row r="1209" spans="3:9" x14ac:dyDescent="0.2">
      <c r="C1209">
        <f>IF('Source Data'!F1209="successful",'Source Data'!L1209,0)</f>
        <v>141</v>
      </c>
      <c r="F1209">
        <f>IF('Source Data'!F1209="canceled",'Source Data'!L1209,0)</f>
        <v>0</v>
      </c>
      <c r="G1209">
        <f>IF('Source Data'!F1209="failed",'Source Data'!L1209,0)</f>
        <v>0</v>
      </c>
      <c r="I1209">
        <f t="shared" si="18"/>
        <v>0</v>
      </c>
    </row>
    <row r="1210" spans="3:9" x14ac:dyDescent="0.2">
      <c r="C1210">
        <f>IF('Source Data'!F1210="successful",'Source Data'!L1210,0)</f>
        <v>75</v>
      </c>
      <c r="F1210">
        <f>IF('Source Data'!F1210="canceled",'Source Data'!L1210,0)</f>
        <v>0</v>
      </c>
      <c r="G1210">
        <f>IF('Source Data'!F1210="failed",'Source Data'!L1210,0)</f>
        <v>0</v>
      </c>
      <c r="I1210">
        <f t="shared" si="18"/>
        <v>0</v>
      </c>
    </row>
    <row r="1211" spans="3:9" x14ac:dyDescent="0.2">
      <c r="C1211">
        <f>IF('Source Data'!F1211="successful",'Source Data'!L1211,0)</f>
        <v>46</v>
      </c>
      <c r="F1211">
        <f>IF('Source Data'!F1211="canceled",'Source Data'!L1211,0)</f>
        <v>0</v>
      </c>
      <c r="G1211">
        <f>IF('Source Data'!F1211="failed",'Source Data'!L1211,0)</f>
        <v>0</v>
      </c>
      <c r="I1211">
        <f t="shared" si="18"/>
        <v>0</v>
      </c>
    </row>
    <row r="1212" spans="3:9" x14ac:dyDescent="0.2">
      <c r="C1212">
        <f>IF('Source Data'!F1212="successful",'Source Data'!L1212,0)</f>
        <v>103</v>
      </c>
      <c r="F1212">
        <f>IF('Source Data'!F1212="canceled",'Source Data'!L1212,0)</f>
        <v>0</v>
      </c>
      <c r="G1212">
        <f>IF('Source Data'!F1212="failed",'Source Data'!L1212,0)</f>
        <v>0</v>
      </c>
      <c r="I1212">
        <f t="shared" si="18"/>
        <v>0</v>
      </c>
    </row>
    <row r="1213" spans="3:9" x14ac:dyDescent="0.2">
      <c r="C1213">
        <f>IF('Source Data'!F1213="successful",'Source Data'!L1213,0)</f>
        <v>6</v>
      </c>
      <c r="F1213">
        <f>IF('Source Data'!F1213="canceled",'Source Data'!L1213,0)</f>
        <v>0</v>
      </c>
      <c r="G1213">
        <f>IF('Source Data'!F1213="failed",'Source Data'!L1213,0)</f>
        <v>0</v>
      </c>
      <c r="I1213">
        <f t="shared" si="18"/>
        <v>0</v>
      </c>
    </row>
    <row r="1214" spans="3:9" x14ac:dyDescent="0.2">
      <c r="C1214">
        <f>IF('Source Data'!F1214="successful",'Source Data'!L1214,0)</f>
        <v>83</v>
      </c>
      <c r="F1214">
        <f>IF('Source Data'!F1214="canceled",'Source Data'!L1214,0)</f>
        <v>0</v>
      </c>
      <c r="G1214">
        <f>IF('Source Data'!F1214="failed",'Source Data'!L1214,0)</f>
        <v>0</v>
      </c>
      <c r="I1214">
        <f t="shared" si="18"/>
        <v>0</v>
      </c>
    </row>
    <row r="1215" spans="3:9" x14ac:dyDescent="0.2">
      <c r="C1215">
        <f>IF('Source Data'!F1215="successful",'Source Data'!L1215,0)</f>
        <v>108</v>
      </c>
      <c r="F1215">
        <f>IF('Source Data'!F1215="canceled",'Source Data'!L1215,0)</f>
        <v>0</v>
      </c>
      <c r="G1215">
        <f>IF('Source Data'!F1215="failed",'Source Data'!L1215,0)</f>
        <v>0</v>
      </c>
      <c r="I1215">
        <f t="shared" si="18"/>
        <v>0</v>
      </c>
    </row>
    <row r="1216" spans="3:9" x14ac:dyDescent="0.2">
      <c r="C1216">
        <f>IF('Source Data'!F1216="successful",'Source Data'!L1216,0)</f>
        <v>25</v>
      </c>
      <c r="F1216">
        <f>IF('Source Data'!F1216="canceled",'Source Data'!L1216,0)</f>
        <v>0</v>
      </c>
      <c r="G1216">
        <f>IF('Source Data'!F1216="failed",'Source Data'!L1216,0)</f>
        <v>0</v>
      </c>
      <c r="I1216">
        <f t="shared" si="18"/>
        <v>0</v>
      </c>
    </row>
    <row r="1217" spans="3:9" x14ac:dyDescent="0.2">
      <c r="C1217">
        <f>IF('Source Data'!F1217="successful",'Source Data'!L1217,0)</f>
        <v>549</v>
      </c>
      <c r="F1217">
        <f>IF('Source Data'!F1217="canceled",'Source Data'!L1217,0)</f>
        <v>0</v>
      </c>
      <c r="G1217">
        <f>IF('Source Data'!F1217="failed",'Source Data'!L1217,0)</f>
        <v>0</v>
      </c>
      <c r="I1217">
        <f t="shared" si="18"/>
        <v>0</v>
      </c>
    </row>
    <row r="1218" spans="3:9" x14ac:dyDescent="0.2">
      <c r="C1218">
        <f>IF('Source Data'!F1218="successful",'Source Data'!L1218,0)</f>
        <v>222</v>
      </c>
      <c r="F1218">
        <f>IF('Source Data'!F1218="canceled",'Source Data'!L1218,0)</f>
        <v>0</v>
      </c>
      <c r="G1218">
        <f>IF('Source Data'!F1218="failed",'Source Data'!L1218,0)</f>
        <v>0</v>
      </c>
      <c r="I1218">
        <f t="shared" si="18"/>
        <v>0</v>
      </c>
    </row>
    <row r="1219" spans="3:9" x14ac:dyDescent="0.2">
      <c r="C1219">
        <f>IF('Source Data'!F1219="successful",'Source Data'!L1219,0)</f>
        <v>183</v>
      </c>
      <c r="F1219">
        <f>IF('Source Data'!F1219="canceled",'Source Data'!L1219,0)</f>
        <v>0</v>
      </c>
      <c r="G1219">
        <f>IF('Source Data'!F1219="failed",'Source Data'!L1219,0)</f>
        <v>0</v>
      </c>
      <c r="I1219">
        <f t="shared" ref="I1219:I1282" si="19">F1219+G1219</f>
        <v>0</v>
      </c>
    </row>
    <row r="1220" spans="3:9" x14ac:dyDescent="0.2">
      <c r="C1220">
        <f>IF('Source Data'!F1220="successful",'Source Data'!L1220,0)</f>
        <v>89</v>
      </c>
      <c r="F1220">
        <f>IF('Source Data'!F1220="canceled",'Source Data'!L1220,0)</f>
        <v>0</v>
      </c>
      <c r="G1220">
        <f>IF('Source Data'!F1220="failed",'Source Data'!L1220,0)</f>
        <v>0</v>
      </c>
      <c r="I1220">
        <f t="shared" si="19"/>
        <v>0</v>
      </c>
    </row>
    <row r="1221" spans="3:9" x14ac:dyDescent="0.2">
      <c r="C1221">
        <f>IF('Source Data'!F1221="successful",'Source Data'!L1221,0)</f>
        <v>253</v>
      </c>
      <c r="F1221">
        <f>IF('Source Data'!F1221="canceled",'Source Data'!L1221,0)</f>
        <v>0</v>
      </c>
      <c r="G1221">
        <f>IF('Source Data'!F1221="failed",'Source Data'!L1221,0)</f>
        <v>0</v>
      </c>
      <c r="I1221">
        <f t="shared" si="19"/>
        <v>0</v>
      </c>
    </row>
    <row r="1222" spans="3:9" x14ac:dyDescent="0.2">
      <c r="C1222">
        <f>IF('Source Data'!F1222="successful",'Source Data'!L1222,0)</f>
        <v>140</v>
      </c>
      <c r="F1222">
        <f>IF('Source Data'!F1222="canceled",'Source Data'!L1222,0)</f>
        <v>0</v>
      </c>
      <c r="G1222">
        <f>IF('Source Data'!F1222="failed",'Source Data'!L1222,0)</f>
        <v>0</v>
      </c>
      <c r="I1222">
        <f t="shared" si="19"/>
        <v>0</v>
      </c>
    </row>
    <row r="1223" spans="3:9" x14ac:dyDescent="0.2">
      <c r="C1223">
        <f>IF('Source Data'!F1223="successful",'Source Data'!L1223,0)</f>
        <v>103</v>
      </c>
      <c r="F1223">
        <f>IF('Source Data'!F1223="canceled",'Source Data'!L1223,0)</f>
        <v>0</v>
      </c>
      <c r="G1223">
        <f>IF('Source Data'!F1223="failed",'Source Data'!L1223,0)</f>
        <v>0</v>
      </c>
      <c r="I1223">
        <f t="shared" si="19"/>
        <v>0</v>
      </c>
    </row>
    <row r="1224" spans="3:9" x14ac:dyDescent="0.2">
      <c r="C1224">
        <f>IF('Source Data'!F1224="successful",'Source Data'!L1224,0)</f>
        <v>138</v>
      </c>
      <c r="F1224">
        <f>IF('Source Data'!F1224="canceled",'Source Data'!L1224,0)</f>
        <v>0</v>
      </c>
      <c r="G1224">
        <f>IF('Source Data'!F1224="failed",'Source Data'!L1224,0)</f>
        <v>0</v>
      </c>
      <c r="I1224">
        <f t="shared" si="19"/>
        <v>0</v>
      </c>
    </row>
    <row r="1225" spans="3:9" x14ac:dyDescent="0.2">
      <c r="C1225">
        <f>IF('Source Data'!F1225="successful",'Source Data'!L1225,0)</f>
        <v>191</v>
      </c>
      <c r="F1225">
        <f>IF('Source Data'!F1225="canceled",'Source Data'!L1225,0)</f>
        <v>0</v>
      </c>
      <c r="G1225">
        <f>IF('Source Data'!F1225="failed",'Source Data'!L1225,0)</f>
        <v>0</v>
      </c>
      <c r="I1225">
        <f t="shared" si="19"/>
        <v>0</v>
      </c>
    </row>
    <row r="1226" spans="3:9" x14ac:dyDescent="0.2">
      <c r="C1226">
        <f>IF('Source Data'!F1226="successful",'Source Data'!L1226,0)</f>
        <v>0</v>
      </c>
      <c r="F1226">
        <f>IF('Source Data'!F1226="canceled",'Source Data'!L1226,0)</f>
        <v>18</v>
      </c>
      <c r="G1226">
        <f>IF('Source Data'!F1226="failed",'Source Data'!L1226,0)</f>
        <v>0</v>
      </c>
      <c r="I1226">
        <f t="shared" si="19"/>
        <v>18</v>
      </c>
    </row>
    <row r="1227" spans="3:9" x14ac:dyDescent="0.2">
      <c r="C1227">
        <f>IF('Source Data'!F1227="successful",'Source Data'!L1227,0)</f>
        <v>0</v>
      </c>
      <c r="F1227">
        <f>IF('Source Data'!F1227="canceled",'Source Data'!L1227,0)</f>
        <v>3</v>
      </c>
      <c r="G1227">
        <f>IF('Source Data'!F1227="failed",'Source Data'!L1227,0)</f>
        <v>0</v>
      </c>
      <c r="I1227">
        <f t="shared" si="19"/>
        <v>3</v>
      </c>
    </row>
    <row r="1228" spans="3:9" x14ac:dyDescent="0.2">
      <c r="C1228">
        <f>IF('Source Data'!F1228="successful",'Source Data'!L1228,0)</f>
        <v>0</v>
      </c>
      <c r="F1228">
        <f>IF('Source Data'!F1228="canceled",'Source Data'!L1228,0)</f>
        <v>40</v>
      </c>
      <c r="G1228">
        <f>IF('Source Data'!F1228="failed",'Source Data'!L1228,0)</f>
        <v>0</v>
      </c>
      <c r="I1228">
        <f t="shared" si="19"/>
        <v>40</v>
      </c>
    </row>
    <row r="1229" spans="3:9" x14ac:dyDescent="0.2">
      <c r="C1229">
        <f>IF('Source Data'!F1229="successful",'Source Data'!L1229,0)</f>
        <v>0</v>
      </c>
      <c r="F1229">
        <f>IF('Source Data'!F1229="canceled",'Source Data'!L1229,0)</f>
        <v>0</v>
      </c>
      <c r="G1229">
        <f>IF('Source Data'!F1229="failed",'Source Data'!L1229,0)</f>
        <v>0</v>
      </c>
      <c r="I1229">
        <f t="shared" si="19"/>
        <v>0</v>
      </c>
    </row>
    <row r="1230" spans="3:9" x14ac:dyDescent="0.2">
      <c r="C1230">
        <f>IF('Source Data'!F1230="successful",'Source Data'!L1230,0)</f>
        <v>0</v>
      </c>
      <c r="F1230">
        <f>IF('Source Data'!F1230="canceled",'Source Data'!L1230,0)</f>
        <v>24</v>
      </c>
      <c r="G1230">
        <f>IF('Source Data'!F1230="failed",'Source Data'!L1230,0)</f>
        <v>0</v>
      </c>
      <c r="I1230">
        <f t="shared" si="19"/>
        <v>24</v>
      </c>
    </row>
    <row r="1231" spans="3:9" x14ac:dyDescent="0.2">
      <c r="C1231">
        <f>IF('Source Data'!F1231="successful",'Source Data'!L1231,0)</f>
        <v>0</v>
      </c>
      <c r="F1231">
        <f>IF('Source Data'!F1231="canceled",'Source Data'!L1231,0)</f>
        <v>1</v>
      </c>
      <c r="G1231">
        <f>IF('Source Data'!F1231="failed",'Source Data'!L1231,0)</f>
        <v>0</v>
      </c>
      <c r="I1231">
        <f t="shared" si="19"/>
        <v>1</v>
      </c>
    </row>
    <row r="1232" spans="3:9" x14ac:dyDescent="0.2">
      <c r="C1232">
        <f>IF('Source Data'!F1232="successful",'Source Data'!L1232,0)</f>
        <v>0</v>
      </c>
      <c r="F1232">
        <f>IF('Source Data'!F1232="canceled",'Source Data'!L1232,0)</f>
        <v>0</v>
      </c>
      <c r="G1232">
        <f>IF('Source Data'!F1232="failed",'Source Data'!L1232,0)</f>
        <v>0</v>
      </c>
      <c r="I1232">
        <f t="shared" si="19"/>
        <v>0</v>
      </c>
    </row>
    <row r="1233" spans="3:9" x14ac:dyDescent="0.2">
      <c r="C1233">
        <f>IF('Source Data'!F1233="successful",'Source Data'!L1233,0)</f>
        <v>0</v>
      </c>
      <c r="F1233">
        <f>IF('Source Data'!F1233="canceled",'Source Data'!L1233,0)</f>
        <v>0</v>
      </c>
      <c r="G1233">
        <f>IF('Source Data'!F1233="failed",'Source Data'!L1233,0)</f>
        <v>0</v>
      </c>
      <c r="I1233">
        <f t="shared" si="19"/>
        <v>0</v>
      </c>
    </row>
    <row r="1234" spans="3:9" x14ac:dyDescent="0.2">
      <c r="C1234">
        <f>IF('Source Data'!F1234="successful",'Source Data'!L1234,0)</f>
        <v>0</v>
      </c>
      <c r="F1234">
        <f>IF('Source Data'!F1234="canceled",'Source Data'!L1234,0)</f>
        <v>1</v>
      </c>
      <c r="G1234">
        <f>IF('Source Data'!F1234="failed",'Source Data'!L1234,0)</f>
        <v>0</v>
      </c>
      <c r="I1234">
        <f t="shared" si="19"/>
        <v>1</v>
      </c>
    </row>
    <row r="1235" spans="3:9" x14ac:dyDescent="0.2">
      <c r="C1235">
        <f>IF('Source Data'!F1235="successful",'Source Data'!L1235,0)</f>
        <v>0</v>
      </c>
      <c r="F1235">
        <f>IF('Source Data'!F1235="canceled",'Source Data'!L1235,0)</f>
        <v>6</v>
      </c>
      <c r="G1235">
        <f>IF('Source Data'!F1235="failed",'Source Data'!L1235,0)</f>
        <v>0</v>
      </c>
      <c r="I1235">
        <f t="shared" si="19"/>
        <v>6</v>
      </c>
    </row>
    <row r="1236" spans="3:9" x14ac:dyDescent="0.2">
      <c r="C1236">
        <f>IF('Source Data'!F1236="successful",'Source Data'!L1236,0)</f>
        <v>0</v>
      </c>
      <c r="F1236">
        <f>IF('Source Data'!F1236="canceled",'Source Data'!L1236,0)</f>
        <v>0</v>
      </c>
      <c r="G1236">
        <f>IF('Source Data'!F1236="failed",'Source Data'!L1236,0)</f>
        <v>0</v>
      </c>
      <c r="I1236">
        <f t="shared" si="19"/>
        <v>0</v>
      </c>
    </row>
    <row r="1237" spans="3:9" x14ac:dyDescent="0.2">
      <c r="C1237">
        <f>IF('Source Data'!F1237="successful",'Source Data'!L1237,0)</f>
        <v>0</v>
      </c>
      <c r="F1237">
        <f>IF('Source Data'!F1237="canceled",'Source Data'!L1237,0)</f>
        <v>6</v>
      </c>
      <c r="G1237">
        <f>IF('Source Data'!F1237="failed",'Source Data'!L1237,0)</f>
        <v>0</v>
      </c>
      <c r="I1237">
        <f t="shared" si="19"/>
        <v>6</v>
      </c>
    </row>
    <row r="1238" spans="3:9" x14ac:dyDescent="0.2">
      <c r="C1238">
        <f>IF('Source Data'!F1238="successful",'Source Data'!L1238,0)</f>
        <v>0</v>
      </c>
      <c r="F1238">
        <f>IF('Source Data'!F1238="canceled",'Source Data'!L1238,0)</f>
        <v>0</v>
      </c>
      <c r="G1238">
        <f>IF('Source Data'!F1238="failed",'Source Data'!L1238,0)</f>
        <v>0</v>
      </c>
      <c r="I1238">
        <f t="shared" si="19"/>
        <v>0</v>
      </c>
    </row>
    <row r="1239" spans="3:9" x14ac:dyDescent="0.2">
      <c r="C1239">
        <f>IF('Source Data'!F1239="successful",'Source Data'!L1239,0)</f>
        <v>0</v>
      </c>
      <c r="F1239">
        <f>IF('Source Data'!F1239="canceled",'Source Data'!L1239,0)</f>
        <v>0</v>
      </c>
      <c r="G1239">
        <f>IF('Source Data'!F1239="failed",'Source Data'!L1239,0)</f>
        <v>0</v>
      </c>
      <c r="I1239">
        <f t="shared" si="19"/>
        <v>0</v>
      </c>
    </row>
    <row r="1240" spans="3:9" x14ac:dyDescent="0.2">
      <c r="C1240">
        <f>IF('Source Data'!F1240="successful",'Source Data'!L1240,0)</f>
        <v>0</v>
      </c>
      <c r="F1240">
        <f>IF('Source Data'!F1240="canceled",'Source Data'!L1240,0)</f>
        <v>3</v>
      </c>
      <c r="G1240">
        <f>IF('Source Data'!F1240="failed",'Source Data'!L1240,0)</f>
        <v>0</v>
      </c>
      <c r="I1240">
        <f t="shared" si="19"/>
        <v>3</v>
      </c>
    </row>
    <row r="1241" spans="3:9" x14ac:dyDescent="0.2">
      <c r="C1241">
        <f>IF('Source Data'!F1241="successful",'Source Data'!L1241,0)</f>
        <v>0</v>
      </c>
      <c r="F1241">
        <f>IF('Source Data'!F1241="canceled",'Source Data'!L1241,0)</f>
        <v>0</v>
      </c>
      <c r="G1241">
        <f>IF('Source Data'!F1241="failed",'Source Data'!L1241,0)</f>
        <v>0</v>
      </c>
      <c r="I1241">
        <f t="shared" si="19"/>
        <v>0</v>
      </c>
    </row>
    <row r="1242" spans="3:9" x14ac:dyDescent="0.2">
      <c r="C1242">
        <f>IF('Source Data'!F1242="successful",'Source Data'!L1242,0)</f>
        <v>0</v>
      </c>
      <c r="F1242">
        <f>IF('Source Data'!F1242="canceled",'Source Data'!L1242,0)</f>
        <v>8</v>
      </c>
      <c r="G1242">
        <f>IF('Source Data'!F1242="failed",'Source Data'!L1242,0)</f>
        <v>0</v>
      </c>
      <c r="I1242">
        <f t="shared" si="19"/>
        <v>8</v>
      </c>
    </row>
    <row r="1243" spans="3:9" x14ac:dyDescent="0.2">
      <c r="C1243">
        <f>IF('Source Data'!F1243="successful",'Source Data'!L1243,0)</f>
        <v>0</v>
      </c>
      <c r="F1243">
        <f>IF('Source Data'!F1243="canceled",'Source Data'!L1243,0)</f>
        <v>34</v>
      </c>
      <c r="G1243">
        <f>IF('Source Data'!F1243="failed",'Source Data'!L1243,0)</f>
        <v>0</v>
      </c>
      <c r="I1243">
        <f t="shared" si="19"/>
        <v>34</v>
      </c>
    </row>
    <row r="1244" spans="3:9" x14ac:dyDescent="0.2">
      <c r="C1244">
        <f>IF('Source Data'!F1244="successful",'Source Data'!L1244,0)</f>
        <v>0</v>
      </c>
      <c r="F1244">
        <f>IF('Source Data'!F1244="canceled",'Source Data'!L1244,0)</f>
        <v>1</v>
      </c>
      <c r="G1244">
        <f>IF('Source Data'!F1244="failed",'Source Data'!L1244,0)</f>
        <v>0</v>
      </c>
      <c r="I1244">
        <f t="shared" si="19"/>
        <v>1</v>
      </c>
    </row>
    <row r="1245" spans="3:9" x14ac:dyDescent="0.2">
      <c r="C1245">
        <f>IF('Source Data'!F1245="successful",'Source Data'!L1245,0)</f>
        <v>0</v>
      </c>
      <c r="F1245">
        <f>IF('Source Data'!F1245="canceled",'Source Data'!L1245,0)</f>
        <v>38</v>
      </c>
      <c r="G1245">
        <f>IF('Source Data'!F1245="failed",'Source Data'!L1245,0)</f>
        <v>0</v>
      </c>
      <c r="I1245">
        <f t="shared" si="19"/>
        <v>38</v>
      </c>
    </row>
    <row r="1246" spans="3:9" x14ac:dyDescent="0.2">
      <c r="C1246">
        <f>IF('Source Data'!F1246="successful",'Source Data'!L1246,0)</f>
        <v>45</v>
      </c>
      <c r="F1246">
        <f>IF('Source Data'!F1246="canceled",'Source Data'!L1246,0)</f>
        <v>0</v>
      </c>
      <c r="G1246">
        <f>IF('Source Data'!F1246="failed",'Source Data'!L1246,0)</f>
        <v>0</v>
      </c>
      <c r="I1246">
        <f t="shared" si="19"/>
        <v>0</v>
      </c>
    </row>
    <row r="1247" spans="3:9" x14ac:dyDescent="0.2">
      <c r="C1247">
        <f>IF('Source Data'!F1247="successful",'Source Data'!L1247,0)</f>
        <v>17</v>
      </c>
      <c r="F1247">
        <f>IF('Source Data'!F1247="canceled",'Source Data'!L1247,0)</f>
        <v>0</v>
      </c>
      <c r="G1247">
        <f>IF('Source Data'!F1247="failed",'Source Data'!L1247,0)</f>
        <v>0</v>
      </c>
      <c r="I1247">
        <f t="shared" si="19"/>
        <v>0</v>
      </c>
    </row>
    <row r="1248" spans="3:9" x14ac:dyDescent="0.2">
      <c r="C1248">
        <f>IF('Source Data'!F1248="successful",'Source Data'!L1248,0)</f>
        <v>31</v>
      </c>
      <c r="F1248">
        <f>IF('Source Data'!F1248="canceled",'Source Data'!L1248,0)</f>
        <v>0</v>
      </c>
      <c r="G1248">
        <f>IF('Source Data'!F1248="failed",'Source Data'!L1248,0)</f>
        <v>0</v>
      </c>
      <c r="I1248">
        <f t="shared" si="19"/>
        <v>0</v>
      </c>
    </row>
    <row r="1249" spans="3:9" x14ac:dyDescent="0.2">
      <c r="C1249">
        <f>IF('Source Data'!F1249="successful",'Source Data'!L1249,0)</f>
        <v>50</v>
      </c>
      <c r="F1249">
        <f>IF('Source Data'!F1249="canceled",'Source Data'!L1249,0)</f>
        <v>0</v>
      </c>
      <c r="G1249">
        <f>IF('Source Data'!F1249="failed",'Source Data'!L1249,0)</f>
        <v>0</v>
      </c>
      <c r="I1249">
        <f t="shared" si="19"/>
        <v>0</v>
      </c>
    </row>
    <row r="1250" spans="3:9" x14ac:dyDescent="0.2">
      <c r="C1250">
        <f>IF('Source Data'!F1250="successful",'Source Data'!L1250,0)</f>
        <v>59</v>
      </c>
      <c r="F1250">
        <f>IF('Source Data'!F1250="canceled",'Source Data'!L1250,0)</f>
        <v>0</v>
      </c>
      <c r="G1250">
        <f>IF('Source Data'!F1250="failed",'Source Data'!L1250,0)</f>
        <v>0</v>
      </c>
      <c r="I1250">
        <f t="shared" si="19"/>
        <v>0</v>
      </c>
    </row>
    <row r="1251" spans="3:9" x14ac:dyDescent="0.2">
      <c r="C1251">
        <f>IF('Source Data'!F1251="successful",'Source Data'!L1251,0)</f>
        <v>81</v>
      </c>
      <c r="F1251">
        <f>IF('Source Data'!F1251="canceled",'Source Data'!L1251,0)</f>
        <v>0</v>
      </c>
      <c r="G1251">
        <f>IF('Source Data'!F1251="failed",'Source Data'!L1251,0)</f>
        <v>0</v>
      </c>
      <c r="I1251">
        <f t="shared" si="19"/>
        <v>0</v>
      </c>
    </row>
    <row r="1252" spans="3:9" x14ac:dyDescent="0.2">
      <c r="C1252">
        <f>IF('Source Data'!F1252="successful",'Source Data'!L1252,0)</f>
        <v>508</v>
      </c>
      <c r="F1252">
        <f>IF('Source Data'!F1252="canceled",'Source Data'!L1252,0)</f>
        <v>0</v>
      </c>
      <c r="G1252">
        <f>IF('Source Data'!F1252="failed",'Source Data'!L1252,0)</f>
        <v>0</v>
      </c>
      <c r="I1252">
        <f t="shared" si="19"/>
        <v>0</v>
      </c>
    </row>
    <row r="1253" spans="3:9" x14ac:dyDescent="0.2">
      <c r="C1253">
        <f>IF('Source Data'!F1253="successful",'Source Data'!L1253,0)</f>
        <v>74</v>
      </c>
      <c r="F1253">
        <f>IF('Source Data'!F1253="canceled",'Source Data'!L1253,0)</f>
        <v>0</v>
      </c>
      <c r="G1253">
        <f>IF('Source Data'!F1253="failed",'Source Data'!L1253,0)</f>
        <v>0</v>
      </c>
      <c r="I1253">
        <f t="shared" si="19"/>
        <v>0</v>
      </c>
    </row>
    <row r="1254" spans="3:9" x14ac:dyDescent="0.2">
      <c r="C1254">
        <f>IF('Source Data'!F1254="successful",'Source Data'!L1254,0)</f>
        <v>141</v>
      </c>
      <c r="F1254">
        <f>IF('Source Data'!F1254="canceled",'Source Data'!L1254,0)</f>
        <v>0</v>
      </c>
      <c r="G1254">
        <f>IF('Source Data'!F1254="failed",'Source Data'!L1254,0)</f>
        <v>0</v>
      </c>
      <c r="I1254">
        <f t="shared" si="19"/>
        <v>0</v>
      </c>
    </row>
    <row r="1255" spans="3:9" x14ac:dyDescent="0.2">
      <c r="C1255">
        <f>IF('Source Data'!F1255="successful",'Source Data'!L1255,0)</f>
        <v>711</v>
      </c>
      <c r="F1255">
        <f>IF('Source Data'!F1255="canceled",'Source Data'!L1255,0)</f>
        <v>0</v>
      </c>
      <c r="G1255">
        <f>IF('Source Data'!F1255="failed",'Source Data'!L1255,0)</f>
        <v>0</v>
      </c>
      <c r="I1255">
        <f t="shared" si="19"/>
        <v>0</v>
      </c>
    </row>
    <row r="1256" spans="3:9" x14ac:dyDescent="0.2">
      <c r="C1256">
        <f>IF('Source Data'!F1256="successful",'Source Data'!L1256,0)</f>
        <v>141</v>
      </c>
      <c r="F1256">
        <f>IF('Source Data'!F1256="canceled",'Source Data'!L1256,0)</f>
        <v>0</v>
      </c>
      <c r="G1256">
        <f>IF('Source Data'!F1256="failed",'Source Data'!L1256,0)</f>
        <v>0</v>
      </c>
      <c r="I1256">
        <f t="shared" si="19"/>
        <v>0</v>
      </c>
    </row>
    <row r="1257" spans="3:9" x14ac:dyDescent="0.2">
      <c r="C1257">
        <f>IF('Source Data'!F1257="successful",'Source Data'!L1257,0)</f>
        <v>109</v>
      </c>
      <c r="F1257">
        <f>IF('Source Data'!F1257="canceled",'Source Data'!L1257,0)</f>
        <v>0</v>
      </c>
      <c r="G1257">
        <f>IF('Source Data'!F1257="failed",'Source Data'!L1257,0)</f>
        <v>0</v>
      </c>
      <c r="I1257">
        <f t="shared" si="19"/>
        <v>0</v>
      </c>
    </row>
    <row r="1258" spans="3:9" x14ac:dyDescent="0.2">
      <c r="C1258">
        <f>IF('Source Data'!F1258="successful",'Source Data'!L1258,0)</f>
        <v>361</v>
      </c>
      <c r="F1258">
        <f>IF('Source Data'!F1258="canceled",'Source Data'!L1258,0)</f>
        <v>0</v>
      </c>
      <c r="G1258">
        <f>IF('Source Data'!F1258="failed",'Source Data'!L1258,0)</f>
        <v>0</v>
      </c>
      <c r="I1258">
        <f t="shared" si="19"/>
        <v>0</v>
      </c>
    </row>
    <row r="1259" spans="3:9" x14ac:dyDescent="0.2">
      <c r="C1259">
        <f>IF('Source Data'!F1259="successful",'Source Data'!L1259,0)</f>
        <v>176</v>
      </c>
      <c r="F1259">
        <f>IF('Source Data'!F1259="canceled",'Source Data'!L1259,0)</f>
        <v>0</v>
      </c>
      <c r="G1259">
        <f>IF('Source Data'!F1259="failed",'Source Data'!L1259,0)</f>
        <v>0</v>
      </c>
      <c r="I1259">
        <f t="shared" si="19"/>
        <v>0</v>
      </c>
    </row>
    <row r="1260" spans="3:9" x14ac:dyDescent="0.2">
      <c r="C1260">
        <f>IF('Source Data'!F1260="successful",'Source Data'!L1260,0)</f>
        <v>670</v>
      </c>
      <c r="F1260">
        <f>IF('Source Data'!F1260="canceled",'Source Data'!L1260,0)</f>
        <v>0</v>
      </c>
      <c r="G1260">
        <f>IF('Source Data'!F1260="failed",'Source Data'!L1260,0)</f>
        <v>0</v>
      </c>
      <c r="I1260">
        <f t="shared" si="19"/>
        <v>0</v>
      </c>
    </row>
    <row r="1261" spans="3:9" x14ac:dyDescent="0.2">
      <c r="C1261">
        <f>IF('Source Data'!F1261="successful",'Source Data'!L1261,0)</f>
        <v>96</v>
      </c>
      <c r="F1261">
        <f>IF('Source Data'!F1261="canceled",'Source Data'!L1261,0)</f>
        <v>0</v>
      </c>
      <c r="G1261">
        <f>IF('Source Data'!F1261="failed",'Source Data'!L1261,0)</f>
        <v>0</v>
      </c>
      <c r="I1261">
        <f t="shared" si="19"/>
        <v>0</v>
      </c>
    </row>
    <row r="1262" spans="3:9" x14ac:dyDescent="0.2">
      <c r="C1262">
        <f>IF('Source Data'!F1262="successful",'Source Data'!L1262,0)</f>
        <v>74</v>
      </c>
      <c r="F1262">
        <f>IF('Source Data'!F1262="canceled",'Source Data'!L1262,0)</f>
        <v>0</v>
      </c>
      <c r="G1262">
        <f>IF('Source Data'!F1262="failed",'Source Data'!L1262,0)</f>
        <v>0</v>
      </c>
      <c r="I1262">
        <f t="shared" si="19"/>
        <v>0</v>
      </c>
    </row>
    <row r="1263" spans="3:9" x14ac:dyDescent="0.2">
      <c r="C1263">
        <f>IF('Source Data'!F1263="successful",'Source Data'!L1263,0)</f>
        <v>52</v>
      </c>
      <c r="F1263">
        <f>IF('Source Data'!F1263="canceled",'Source Data'!L1263,0)</f>
        <v>0</v>
      </c>
      <c r="G1263">
        <f>IF('Source Data'!F1263="failed",'Source Data'!L1263,0)</f>
        <v>0</v>
      </c>
      <c r="I1263">
        <f t="shared" si="19"/>
        <v>0</v>
      </c>
    </row>
    <row r="1264" spans="3:9" x14ac:dyDescent="0.2">
      <c r="C1264">
        <f>IF('Source Data'!F1264="successful",'Source Data'!L1264,0)</f>
        <v>105</v>
      </c>
      <c r="F1264">
        <f>IF('Source Data'!F1264="canceled",'Source Data'!L1264,0)</f>
        <v>0</v>
      </c>
      <c r="G1264">
        <f>IF('Source Data'!F1264="failed",'Source Data'!L1264,0)</f>
        <v>0</v>
      </c>
      <c r="I1264">
        <f t="shared" si="19"/>
        <v>0</v>
      </c>
    </row>
    <row r="1265" spans="3:9" x14ac:dyDescent="0.2">
      <c r="C1265">
        <f>IF('Source Data'!F1265="successful",'Source Data'!L1265,0)</f>
        <v>41</v>
      </c>
      <c r="F1265">
        <f>IF('Source Data'!F1265="canceled",'Source Data'!L1265,0)</f>
        <v>0</v>
      </c>
      <c r="G1265">
        <f>IF('Source Data'!F1265="failed",'Source Data'!L1265,0)</f>
        <v>0</v>
      </c>
      <c r="I1265">
        <f t="shared" si="19"/>
        <v>0</v>
      </c>
    </row>
    <row r="1266" spans="3:9" x14ac:dyDescent="0.2">
      <c r="C1266">
        <f>IF('Source Data'!F1266="successful",'Source Data'!L1266,0)</f>
        <v>34</v>
      </c>
      <c r="F1266">
        <f>IF('Source Data'!F1266="canceled",'Source Data'!L1266,0)</f>
        <v>0</v>
      </c>
      <c r="G1266">
        <f>IF('Source Data'!F1266="failed",'Source Data'!L1266,0)</f>
        <v>0</v>
      </c>
      <c r="I1266">
        <f t="shared" si="19"/>
        <v>0</v>
      </c>
    </row>
    <row r="1267" spans="3:9" x14ac:dyDescent="0.2">
      <c r="C1267">
        <f>IF('Source Data'!F1267="successful",'Source Data'!L1267,0)</f>
        <v>66</v>
      </c>
      <c r="F1267">
        <f>IF('Source Data'!F1267="canceled",'Source Data'!L1267,0)</f>
        <v>0</v>
      </c>
      <c r="G1267">
        <f>IF('Source Data'!F1267="failed",'Source Data'!L1267,0)</f>
        <v>0</v>
      </c>
      <c r="I1267">
        <f t="shared" si="19"/>
        <v>0</v>
      </c>
    </row>
    <row r="1268" spans="3:9" x14ac:dyDescent="0.2">
      <c r="C1268">
        <f>IF('Source Data'!F1268="successful",'Source Data'!L1268,0)</f>
        <v>50</v>
      </c>
      <c r="F1268">
        <f>IF('Source Data'!F1268="canceled",'Source Data'!L1268,0)</f>
        <v>0</v>
      </c>
      <c r="G1268">
        <f>IF('Source Data'!F1268="failed",'Source Data'!L1268,0)</f>
        <v>0</v>
      </c>
      <c r="I1268">
        <f t="shared" si="19"/>
        <v>0</v>
      </c>
    </row>
    <row r="1269" spans="3:9" x14ac:dyDescent="0.2">
      <c r="C1269">
        <f>IF('Source Data'!F1269="successful",'Source Data'!L1269,0)</f>
        <v>159</v>
      </c>
      <c r="F1269">
        <f>IF('Source Data'!F1269="canceled",'Source Data'!L1269,0)</f>
        <v>0</v>
      </c>
      <c r="G1269">
        <f>IF('Source Data'!F1269="failed",'Source Data'!L1269,0)</f>
        <v>0</v>
      </c>
      <c r="I1269">
        <f t="shared" si="19"/>
        <v>0</v>
      </c>
    </row>
    <row r="1270" spans="3:9" x14ac:dyDescent="0.2">
      <c r="C1270">
        <f>IF('Source Data'!F1270="successful",'Source Data'!L1270,0)</f>
        <v>182</v>
      </c>
      <c r="F1270">
        <f>IF('Source Data'!F1270="canceled",'Source Data'!L1270,0)</f>
        <v>0</v>
      </c>
      <c r="G1270">
        <f>IF('Source Data'!F1270="failed",'Source Data'!L1270,0)</f>
        <v>0</v>
      </c>
      <c r="I1270">
        <f t="shared" si="19"/>
        <v>0</v>
      </c>
    </row>
    <row r="1271" spans="3:9" x14ac:dyDescent="0.2">
      <c r="C1271">
        <f>IF('Source Data'!F1271="successful",'Source Data'!L1271,0)</f>
        <v>206</v>
      </c>
      <c r="F1271">
        <f>IF('Source Data'!F1271="canceled",'Source Data'!L1271,0)</f>
        <v>0</v>
      </c>
      <c r="G1271">
        <f>IF('Source Data'!F1271="failed",'Source Data'!L1271,0)</f>
        <v>0</v>
      </c>
      <c r="I1271">
        <f t="shared" si="19"/>
        <v>0</v>
      </c>
    </row>
    <row r="1272" spans="3:9" x14ac:dyDescent="0.2">
      <c r="C1272">
        <f>IF('Source Data'!F1272="successful",'Source Data'!L1272,0)</f>
        <v>169</v>
      </c>
      <c r="F1272">
        <f>IF('Source Data'!F1272="canceled",'Source Data'!L1272,0)</f>
        <v>0</v>
      </c>
      <c r="G1272">
        <f>IF('Source Data'!F1272="failed",'Source Data'!L1272,0)</f>
        <v>0</v>
      </c>
      <c r="I1272">
        <f t="shared" si="19"/>
        <v>0</v>
      </c>
    </row>
    <row r="1273" spans="3:9" x14ac:dyDescent="0.2">
      <c r="C1273">
        <f>IF('Source Data'!F1273="successful",'Source Data'!L1273,0)</f>
        <v>31</v>
      </c>
      <c r="F1273">
        <f>IF('Source Data'!F1273="canceled",'Source Data'!L1273,0)</f>
        <v>0</v>
      </c>
      <c r="G1273">
        <f>IF('Source Data'!F1273="failed",'Source Data'!L1273,0)</f>
        <v>0</v>
      </c>
      <c r="I1273">
        <f t="shared" si="19"/>
        <v>0</v>
      </c>
    </row>
    <row r="1274" spans="3:9" x14ac:dyDescent="0.2">
      <c r="C1274">
        <f>IF('Source Data'!F1274="successful",'Source Data'!L1274,0)</f>
        <v>28</v>
      </c>
      <c r="F1274">
        <f>IF('Source Data'!F1274="canceled",'Source Data'!L1274,0)</f>
        <v>0</v>
      </c>
      <c r="G1274">
        <f>IF('Source Data'!F1274="failed",'Source Data'!L1274,0)</f>
        <v>0</v>
      </c>
      <c r="I1274">
        <f t="shared" si="19"/>
        <v>0</v>
      </c>
    </row>
    <row r="1275" spans="3:9" x14ac:dyDescent="0.2">
      <c r="C1275">
        <f>IF('Source Data'!F1275="successful",'Source Data'!L1275,0)</f>
        <v>54</v>
      </c>
      <c r="F1275">
        <f>IF('Source Data'!F1275="canceled",'Source Data'!L1275,0)</f>
        <v>0</v>
      </c>
      <c r="G1275">
        <f>IF('Source Data'!F1275="failed",'Source Data'!L1275,0)</f>
        <v>0</v>
      </c>
      <c r="I1275">
        <f t="shared" si="19"/>
        <v>0</v>
      </c>
    </row>
    <row r="1276" spans="3:9" x14ac:dyDescent="0.2">
      <c r="C1276">
        <f>IF('Source Data'!F1276="successful",'Source Data'!L1276,0)</f>
        <v>467</v>
      </c>
      <c r="F1276">
        <f>IF('Source Data'!F1276="canceled",'Source Data'!L1276,0)</f>
        <v>0</v>
      </c>
      <c r="G1276">
        <f>IF('Source Data'!F1276="failed",'Source Data'!L1276,0)</f>
        <v>0</v>
      </c>
      <c r="I1276">
        <f t="shared" si="19"/>
        <v>0</v>
      </c>
    </row>
    <row r="1277" spans="3:9" x14ac:dyDescent="0.2">
      <c r="C1277">
        <f>IF('Source Data'!F1277="successful",'Source Data'!L1277,0)</f>
        <v>389</v>
      </c>
      <c r="F1277">
        <f>IF('Source Data'!F1277="canceled",'Source Data'!L1277,0)</f>
        <v>0</v>
      </c>
      <c r="G1277">
        <f>IF('Source Data'!F1277="failed",'Source Data'!L1277,0)</f>
        <v>0</v>
      </c>
      <c r="I1277">
        <f t="shared" si="19"/>
        <v>0</v>
      </c>
    </row>
    <row r="1278" spans="3:9" x14ac:dyDescent="0.2">
      <c r="C1278">
        <f>IF('Source Data'!F1278="successful",'Source Data'!L1278,0)</f>
        <v>68</v>
      </c>
      <c r="F1278">
        <f>IF('Source Data'!F1278="canceled",'Source Data'!L1278,0)</f>
        <v>0</v>
      </c>
      <c r="G1278">
        <f>IF('Source Data'!F1278="failed",'Source Data'!L1278,0)</f>
        <v>0</v>
      </c>
      <c r="I1278">
        <f t="shared" si="19"/>
        <v>0</v>
      </c>
    </row>
    <row r="1279" spans="3:9" x14ac:dyDescent="0.2">
      <c r="C1279">
        <f>IF('Source Data'!F1279="successful",'Source Data'!L1279,0)</f>
        <v>413</v>
      </c>
      <c r="F1279">
        <f>IF('Source Data'!F1279="canceled",'Source Data'!L1279,0)</f>
        <v>0</v>
      </c>
      <c r="G1279">
        <f>IF('Source Data'!F1279="failed",'Source Data'!L1279,0)</f>
        <v>0</v>
      </c>
      <c r="I1279">
        <f t="shared" si="19"/>
        <v>0</v>
      </c>
    </row>
    <row r="1280" spans="3:9" x14ac:dyDescent="0.2">
      <c r="C1280">
        <f>IF('Source Data'!F1280="successful",'Source Data'!L1280,0)</f>
        <v>190</v>
      </c>
      <c r="F1280">
        <f>IF('Source Data'!F1280="canceled",'Source Data'!L1280,0)</f>
        <v>0</v>
      </c>
      <c r="G1280">
        <f>IF('Source Data'!F1280="failed",'Source Data'!L1280,0)</f>
        <v>0</v>
      </c>
      <c r="I1280">
        <f t="shared" si="19"/>
        <v>0</v>
      </c>
    </row>
    <row r="1281" spans="3:9" x14ac:dyDescent="0.2">
      <c r="C1281">
        <f>IF('Source Data'!F1281="successful",'Source Data'!L1281,0)</f>
        <v>189</v>
      </c>
      <c r="F1281">
        <f>IF('Source Data'!F1281="canceled",'Source Data'!L1281,0)</f>
        <v>0</v>
      </c>
      <c r="G1281">
        <f>IF('Source Data'!F1281="failed",'Source Data'!L1281,0)</f>
        <v>0</v>
      </c>
      <c r="I1281">
        <f t="shared" si="19"/>
        <v>0</v>
      </c>
    </row>
    <row r="1282" spans="3:9" x14ac:dyDescent="0.2">
      <c r="C1282">
        <f>IF('Source Data'!F1282="successful",'Source Data'!L1282,0)</f>
        <v>130</v>
      </c>
      <c r="F1282">
        <f>IF('Source Data'!F1282="canceled",'Source Data'!L1282,0)</f>
        <v>0</v>
      </c>
      <c r="G1282">
        <f>IF('Source Data'!F1282="failed",'Source Data'!L1282,0)</f>
        <v>0</v>
      </c>
      <c r="I1282">
        <f t="shared" si="19"/>
        <v>0</v>
      </c>
    </row>
    <row r="1283" spans="3:9" x14ac:dyDescent="0.2">
      <c r="C1283">
        <f>IF('Source Data'!F1283="successful",'Source Data'!L1283,0)</f>
        <v>74</v>
      </c>
      <c r="F1283">
        <f>IF('Source Data'!F1283="canceled",'Source Data'!L1283,0)</f>
        <v>0</v>
      </c>
      <c r="G1283">
        <f>IF('Source Data'!F1283="failed",'Source Data'!L1283,0)</f>
        <v>0</v>
      </c>
      <c r="I1283">
        <f t="shared" ref="I1283:I1346" si="20">F1283+G1283</f>
        <v>0</v>
      </c>
    </row>
    <row r="1284" spans="3:9" x14ac:dyDescent="0.2">
      <c r="C1284">
        <f>IF('Source Data'!F1284="successful",'Source Data'!L1284,0)</f>
        <v>274</v>
      </c>
      <c r="F1284">
        <f>IF('Source Data'!F1284="canceled",'Source Data'!L1284,0)</f>
        <v>0</v>
      </c>
      <c r="G1284">
        <f>IF('Source Data'!F1284="failed",'Source Data'!L1284,0)</f>
        <v>0</v>
      </c>
      <c r="I1284">
        <f t="shared" si="20"/>
        <v>0</v>
      </c>
    </row>
    <row r="1285" spans="3:9" x14ac:dyDescent="0.2">
      <c r="C1285">
        <f>IF('Source Data'!F1285="successful",'Source Data'!L1285,0)</f>
        <v>22</v>
      </c>
      <c r="F1285">
        <f>IF('Source Data'!F1285="canceled",'Source Data'!L1285,0)</f>
        <v>0</v>
      </c>
      <c r="G1285">
        <f>IF('Source Data'!F1285="failed",'Source Data'!L1285,0)</f>
        <v>0</v>
      </c>
      <c r="I1285">
        <f t="shared" si="20"/>
        <v>0</v>
      </c>
    </row>
    <row r="1286" spans="3:9" x14ac:dyDescent="0.2">
      <c r="C1286">
        <f>IF('Source Data'!F1286="successful",'Source Data'!L1286,0)</f>
        <v>31</v>
      </c>
      <c r="F1286">
        <f>IF('Source Data'!F1286="canceled",'Source Data'!L1286,0)</f>
        <v>0</v>
      </c>
      <c r="G1286">
        <f>IF('Source Data'!F1286="failed",'Source Data'!L1286,0)</f>
        <v>0</v>
      </c>
      <c r="I1286">
        <f t="shared" si="20"/>
        <v>0</v>
      </c>
    </row>
    <row r="1287" spans="3:9" x14ac:dyDescent="0.2">
      <c r="C1287">
        <f>IF('Source Data'!F1287="successful",'Source Data'!L1287,0)</f>
        <v>63</v>
      </c>
      <c r="F1287">
        <f>IF('Source Data'!F1287="canceled",'Source Data'!L1287,0)</f>
        <v>0</v>
      </c>
      <c r="G1287">
        <f>IF('Source Data'!F1287="failed",'Source Data'!L1287,0)</f>
        <v>0</v>
      </c>
      <c r="I1287">
        <f t="shared" si="20"/>
        <v>0</v>
      </c>
    </row>
    <row r="1288" spans="3:9" x14ac:dyDescent="0.2">
      <c r="C1288">
        <f>IF('Source Data'!F1288="successful",'Source Data'!L1288,0)</f>
        <v>20</v>
      </c>
      <c r="F1288">
        <f>IF('Source Data'!F1288="canceled",'Source Data'!L1288,0)</f>
        <v>0</v>
      </c>
      <c r="G1288">
        <f>IF('Source Data'!F1288="failed",'Source Data'!L1288,0)</f>
        <v>0</v>
      </c>
      <c r="I1288">
        <f t="shared" si="20"/>
        <v>0</v>
      </c>
    </row>
    <row r="1289" spans="3:9" x14ac:dyDescent="0.2">
      <c r="C1289">
        <f>IF('Source Data'!F1289="successful",'Source Data'!L1289,0)</f>
        <v>25</v>
      </c>
      <c r="F1289">
        <f>IF('Source Data'!F1289="canceled",'Source Data'!L1289,0)</f>
        <v>0</v>
      </c>
      <c r="G1289">
        <f>IF('Source Data'!F1289="failed",'Source Data'!L1289,0)</f>
        <v>0</v>
      </c>
      <c r="I1289">
        <f t="shared" si="20"/>
        <v>0</v>
      </c>
    </row>
    <row r="1290" spans="3:9" x14ac:dyDescent="0.2">
      <c r="C1290">
        <f>IF('Source Data'!F1290="successful",'Source Data'!L1290,0)</f>
        <v>61</v>
      </c>
      <c r="F1290">
        <f>IF('Source Data'!F1290="canceled",'Source Data'!L1290,0)</f>
        <v>0</v>
      </c>
      <c r="G1290">
        <f>IF('Source Data'!F1290="failed",'Source Data'!L1290,0)</f>
        <v>0</v>
      </c>
      <c r="I1290">
        <f t="shared" si="20"/>
        <v>0</v>
      </c>
    </row>
    <row r="1291" spans="3:9" x14ac:dyDescent="0.2">
      <c r="C1291">
        <f>IF('Source Data'!F1291="successful",'Source Data'!L1291,0)</f>
        <v>52</v>
      </c>
      <c r="F1291">
        <f>IF('Source Data'!F1291="canceled",'Source Data'!L1291,0)</f>
        <v>0</v>
      </c>
      <c r="G1291">
        <f>IF('Source Data'!F1291="failed",'Source Data'!L1291,0)</f>
        <v>0</v>
      </c>
      <c r="I1291">
        <f t="shared" si="20"/>
        <v>0</v>
      </c>
    </row>
    <row r="1292" spans="3:9" x14ac:dyDescent="0.2">
      <c r="C1292">
        <f>IF('Source Data'!F1292="successful",'Source Data'!L1292,0)</f>
        <v>86</v>
      </c>
      <c r="F1292">
        <f>IF('Source Data'!F1292="canceled",'Source Data'!L1292,0)</f>
        <v>0</v>
      </c>
      <c r="G1292">
        <f>IF('Source Data'!F1292="failed",'Source Data'!L1292,0)</f>
        <v>0</v>
      </c>
      <c r="I1292">
        <f t="shared" si="20"/>
        <v>0</v>
      </c>
    </row>
    <row r="1293" spans="3:9" x14ac:dyDescent="0.2">
      <c r="C1293">
        <f>IF('Source Data'!F1293="successful",'Source Data'!L1293,0)</f>
        <v>42</v>
      </c>
      <c r="F1293">
        <f>IF('Source Data'!F1293="canceled",'Source Data'!L1293,0)</f>
        <v>0</v>
      </c>
      <c r="G1293">
        <f>IF('Source Data'!F1293="failed",'Source Data'!L1293,0)</f>
        <v>0</v>
      </c>
      <c r="I1293">
        <f t="shared" si="20"/>
        <v>0</v>
      </c>
    </row>
    <row r="1294" spans="3:9" x14ac:dyDescent="0.2">
      <c r="C1294">
        <f>IF('Source Data'!F1294="successful",'Source Data'!L1294,0)</f>
        <v>52</v>
      </c>
      <c r="F1294">
        <f>IF('Source Data'!F1294="canceled",'Source Data'!L1294,0)</f>
        <v>0</v>
      </c>
      <c r="G1294">
        <f>IF('Source Data'!F1294="failed",'Source Data'!L1294,0)</f>
        <v>0</v>
      </c>
      <c r="I1294">
        <f t="shared" si="20"/>
        <v>0</v>
      </c>
    </row>
    <row r="1295" spans="3:9" x14ac:dyDescent="0.2">
      <c r="C1295">
        <f>IF('Source Data'!F1295="successful",'Source Data'!L1295,0)</f>
        <v>120</v>
      </c>
      <c r="F1295">
        <f>IF('Source Data'!F1295="canceled",'Source Data'!L1295,0)</f>
        <v>0</v>
      </c>
      <c r="G1295">
        <f>IF('Source Data'!F1295="failed",'Source Data'!L1295,0)</f>
        <v>0</v>
      </c>
      <c r="I1295">
        <f t="shared" si="20"/>
        <v>0</v>
      </c>
    </row>
    <row r="1296" spans="3:9" x14ac:dyDescent="0.2">
      <c r="C1296">
        <f>IF('Source Data'!F1296="successful",'Source Data'!L1296,0)</f>
        <v>22</v>
      </c>
      <c r="F1296">
        <f>IF('Source Data'!F1296="canceled",'Source Data'!L1296,0)</f>
        <v>0</v>
      </c>
      <c r="G1296">
        <f>IF('Source Data'!F1296="failed",'Source Data'!L1296,0)</f>
        <v>0</v>
      </c>
      <c r="I1296">
        <f t="shared" si="20"/>
        <v>0</v>
      </c>
    </row>
    <row r="1297" spans="3:9" x14ac:dyDescent="0.2">
      <c r="C1297">
        <f>IF('Source Data'!F1297="successful",'Source Data'!L1297,0)</f>
        <v>64</v>
      </c>
      <c r="F1297">
        <f>IF('Source Data'!F1297="canceled",'Source Data'!L1297,0)</f>
        <v>0</v>
      </c>
      <c r="G1297">
        <f>IF('Source Data'!F1297="failed",'Source Data'!L1297,0)</f>
        <v>0</v>
      </c>
      <c r="I1297">
        <f t="shared" si="20"/>
        <v>0</v>
      </c>
    </row>
    <row r="1298" spans="3:9" x14ac:dyDescent="0.2">
      <c r="C1298">
        <f>IF('Source Data'!F1298="successful",'Source Data'!L1298,0)</f>
        <v>23</v>
      </c>
      <c r="F1298">
        <f>IF('Source Data'!F1298="canceled",'Source Data'!L1298,0)</f>
        <v>0</v>
      </c>
      <c r="G1298">
        <f>IF('Source Data'!F1298="failed",'Source Data'!L1298,0)</f>
        <v>0</v>
      </c>
      <c r="I1298">
        <f t="shared" si="20"/>
        <v>0</v>
      </c>
    </row>
    <row r="1299" spans="3:9" x14ac:dyDescent="0.2">
      <c r="C1299">
        <f>IF('Source Data'!F1299="successful",'Source Data'!L1299,0)</f>
        <v>238</v>
      </c>
      <c r="F1299">
        <f>IF('Source Data'!F1299="canceled",'Source Data'!L1299,0)</f>
        <v>0</v>
      </c>
      <c r="G1299">
        <f>IF('Source Data'!F1299="failed",'Source Data'!L1299,0)</f>
        <v>0</v>
      </c>
      <c r="I1299">
        <f t="shared" si="20"/>
        <v>0</v>
      </c>
    </row>
    <row r="1300" spans="3:9" x14ac:dyDescent="0.2">
      <c r="C1300">
        <f>IF('Source Data'!F1300="successful",'Source Data'!L1300,0)</f>
        <v>33</v>
      </c>
      <c r="F1300">
        <f>IF('Source Data'!F1300="canceled",'Source Data'!L1300,0)</f>
        <v>0</v>
      </c>
      <c r="G1300">
        <f>IF('Source Data'!F1300="failed",'Source Data'!L1300,0)</f>
        <v>0</v>
      </c>
      <c r="I1300">
        <f t="shared" si="20"/>
        <v>0</v>
      </c>
    </row>
    <row r="1301" spans="3:9" x14ac:dyDescent="0.2">
      <c r="C1301">
        <f>IF('Source Data'!F1301="successful",'Source Data'!L1301,0)</f>
        <v>32</v>
      </c>
      <c r="F1301">
        <f>IF('Source Data'!F1301="canceled",'Source Data'!L1301,0)</f>
        <v>0</v>
      </c>
      <c r="G1301">
        <f>IF('Source Data'!F1301="failed",'Source Data'!L1301,0)</f>
        <v>0</v>
      </c>
      <c r="I1301">
        <f t="shared" si="20"/>
        <v>0</v>
      </c>
    </row>
    <row r="1302" spans="3:9" x14ac:dyDescent="0.2">
      <c r="C1302">
        <f>IF('Source Data'!F1302="successful",'Source Data'!L1302,0)</f>
        <v>24</v>
      </c>
      <c r="F1302">
        <f>IF('Source Data'!F1302="canceled",'Source Data'!L1302,0)</f>
        <v>0</v>
      </c>
      <c r="G1302">
        <f>IF('Source Data'!F1302="failed",'Source Data'!L1302,0)</f>
        <v>0</v>
      </c>
      <c r="I1302">
        <f t="shared" si="20"/>
        <v>0</v>
      </c>
    </row>
    <row r="1303" spans="3:9" x14ac:dyDescent="0.2">
      <c r="C1303">
        <f>IF('Source Data'!F1303="successful",'Source Data'!L1303,0)</f>
        <v>29</v>
      </c>
      <c r="F1303">
        <f>IF('Source Data'!F1303="canceled",'Source Data'!L1303,0)</f>
        <v>0</v>
      </c>
      <c r="G1303">
        <f>IF('Source Data'!F1303="failed",'Source Data'!L1303,0)</f>
        <v>0</v>
      </c>
      <c r="I1303">
        <f t="shared" si="20"/>
        <v>0</v>
      </c>
    </row>
    <row r="1304" spans="3:9" x14ac:dyDescent="0.2">
      <c r="C1304">
        <f>IF('Source Data'!F1304="successful",'Source Data'!L1304,0)</f>
        <v>50</v>
      </c>
      <c r="F1304">
        <f>IF('Source Data'!F1304="canceled",'Source Data'!L1304,0)</f>
        <v>0</v>
      </c>
      <c r="G1304">
        <f>IF('Source Data'!F1304="failed",'Source Data'!L1304,0)</f>
        <v>0</v>
      </c>
      <c r="I1304">
        <f t="shared" si="20"/>
        <v>0</v>
      </c>
    </row>
    <row r="1305" spans="3:9" x14ac:dyDescent="0.2">
      <c r="C1305">
        <f>IF('Source Data'!F1305="successful",'Source Data'!L1305,0)</f>
        <v>108</v>
      </c>
      <c r="F1305">
        <f>IF('Source Data'!F1305="canceled",'Source Data'!L1305,0)</f>
        <v>0</v>
      </c>
      <c r="G1305">
        <f>IF('Source Data'!F1305="failed",'Source Data'!L1305,0)</f>
        <v>0</v>
      </c>
      <c r="I1305">
        <f t="shared" si="20"/>
        <v>0</v>
      </c>
    </row>
    <row r="1306" spans="3:9" x14ac:dyDescent="0.2">
      <c r="C1306">
        <f>IF('Source Data'!F1306="successful",'Source Data'!L1306,0)</f>
        <v>0</v>
      </c>
      <c r="F1306">
        <f>IF('Source Data'!F1306="canceled",'Source Data'!L1306,0)</f>
        <v>104</v>
      </c>
      <c r="G1306">
        <f>IF('Source Data'!F1306="failed",'Source Data'!L1306,0)</f>
        <v>0</v>
      </c>
      <c r="I1306">
        <f t="shared" si="20"/>
        <v>104</v>
      </c>
    </row>
    <row r="1307" spans="3:9" x14ac:dyDescent="0.2">
      <c r="C1307">
        <f>IF('Source Data'!F1307="successful",'Source Data'!L1307,0)</f>
        <v>0</v>
      </c>
      <c r="F1307">
        <f>IF('Source Data'!F1307="canceled",'Source Data'!L1307,0)</f>
        <v>86</v>
      </c>
      <c r="G1307">
        <f>IF('Source Data'!F1307="failed",'Source Data'!L1307,0)</f>
        <v>0</v>
      </c>
      <c r="I1307">
        <f t="shared" si="20"/>
        <v>86</v>
      </c>
    </row>
    <row r="1308" spans="3:9" x14ac:dyDescent="0.2">
      <c r="C1308">
        <f>IF('Source Data'!F1308="successful",'Source Data'!L1308,0)</f>
        <v>0</v>
      </c>
      <c r="F1308">
        <f>IF('Source Data'!F1308="canceled",'Source Data'!L1308,0)</f>
        <v>356</v>
      </c>
      <c r="G1308">
        <f>IF('Source Data'!F1308="failed",'Source Data'!L1308,0)</f>
        <v>0</v>
      </c>
      <c r="I1308">
        <f t="shared" si="20"/>
        <v>356</v>
      </c>
    </row>
    <row r="1309" spans="3:9" x14ac:dyDescent="0.2">
      <c r="C1309">
        <f>IF('Source Data'!F1309="successful",'Source Data'!L1309,0)</f>
        <v>0</v>
      </c>
      <c r="F1309">
        <f>IF('Source Data'!F1309="canceled",'Source Data'!L1309,0)</f>
        <v>45</v>
      </c>
      <c r="G1309">
        <f>IF('Source Data'!F1309="failed",'Source Data'!L1309,0)</f>
        <v>0</v>
      </c>
      <c r="I1309">
        <f t="shared" si="20"/>
        <v>45</v>
      </c>
    </row>
    <row r="1310" spans="3:9" x14ac:dyDescent="0.2">
      <c r="C1310">
        <f>IF('Source Data'!F1310="successful",'Source Data'!L1310,0)</f>
        <v>0</v>
      </c>
      <c r="F1310">
        <f>IF('Source Data'!F1310="canceled",'Source Data'!L1310,0)</f>
        <v>38</v>
      </c>
      <c r="G1310">
        <f>IF('Source Data'!F1310="failed",'Source Data'!L1310,0)</f>
        <v>0</v>
      </c>
      <c r="I1310">
        <f t="shared" si="20"/>
        <v>38</v>
      </c>
    </row>
    <row r="1311" spans="3:9" x14ac:dyDescent="0.2">
      <c r="C1311">
        <f>IF('Source Data'!F1311="successful",'Source Data'!L1311,0)</f>
        <v>0</v>
      </c>
      <c r="F1311">
        <f>IF('Source Data'!F1311="canceled",'Source Data'!L1311,0)</f>
        <v>35</v>
      </c>
      <c r="G1311">
        <f>IF('Source Data'!F1311="failed",'Source Data'!L1311,0)</f>
        <v>0</v>
      </c>
      <c r="I1311">
        <f t="shared" si="20"/>
        <v>35</v>
      </c>
    </row>
    <row r="1312" spans="3:9" x14ac:dyDescent="0.2">
      <c r="C1312">
        <f>IF('Source Data'!F1312="successful",'Source Data'!L1312,0)</f>
        <v>0</v>
      </c>
      <c r="F1312">
        <f>IF('Source Data'!F1312="canceled",'Source Data'!L1312,0)</f>
        <v>24</v>
      </c>
      <c r="G1312">
        <f>IF('Source Data'!F1312="failed",'Source Data'!L1312,0)</f>
        <v>0</v>
      </c>
      <c r="I1312">
        <f t="shared" si="20"/>
        <v>24</v>
      </c>
    </row>
    <row r="1313" spans="3:9" x14ac:dyDescent="0.2">
      <c r="C1313">
        <f>IF('Source Data'!F1313="successful",'Source Data'!L1313,0)</f>
        <v>0</v>
      </c>
      <c r="F1313">
        <f>IF('Source Data'!F1313="canceled",'Source Data'!L1313,0)</f>
        <v>100</v>
      </c>
      <c r="G1313">
        <f>IF('Source Data'!F1313="failed",'Source Data'!L1313,0)</f>
        <v>0</v>
      </c>
      <c r="I1313">
        <f t="shared" si="20"/>
        <v>100</v>
      </c>
    </row>
    <row r="1314" spans="3:9" x14ac:dyDescent="0.2">
      <c r="C1314">
        <f>IF('Source Data'!F1314="successful",'Source Data'!L1314,0)</f>
        <v>0</v>
      </c>
      <c r="F1314">
        <f>IF('Source Data'!F1314="canceled",'Source Data'!L1314,0)</f>
        <v>1</v>
      </c>
      <c r="G1314">
        <f>IF('Source Data'!F1314="failed",'Source Data'!L1314,0)</f>
        <v>0</v>
      </c>
      <c r="I1314">
        <f t="shared" si="20"/>
        <v>1</v>
      </c>
    </row>
    <row r="1315" spans="3:9" x14ac:dyDescent="0.2">
      <c r="C1315">
        <f>IF('Source Data'!F1315="successful",'Source Data'!L1315,0)</f>
        <v>0</v>
      </c>
      <c r="F1315">
        <f>IF('Source Data'!F1315="canceled",'Source Data'!L1315,0)</f>
        <v>122</v>
      </c>
      <c r="G1315">
        <f>IF('Source Data'!F1315="failed",'Source Data'!L1315,0)</f>
        <v>0</v>
      </c>
      <c r="I1315">
        <f t="shared" si="20"/>
        <v>122</v>
      </c>
    </row>
    <row r="1316" spans="3:9" x14ac:dyDescent="0.2">
      <c r="C1316">
        <f>IF('Source Data'!F1316="successful",'Source Data'!L1316,0)</f>
        <v>0</v>
      </c>
      <c r="F1316">
        <f>IF('Source Data'!F1316="canceled",'Source Data'!L1316,0)</f>
        <v>11</v>
      </c>
      <c r="G1316">
        <f>IF('Source Data'!F1316="failed",'Source Data'!L1316,0)</f>
        <v>0</v>
      </c>
      <c r="I1316">
        <f t="shared" si="20"/>
        <v>11</v>
      </c>
    </row>
    <row r="1317" spans="3:9" x14ac:dyDescent="0.2">
      <c r="C1317">
        <f>IF('Source Data'!F1317="successful",'Source Data'!L1317,0)</f>
        <v>0</v>
      </c>
      <c r="F1317">
        <f>IF('Source Data'!F1317="canceled",'Source Data'!L1317,0)</f>
        <v>248</v>
      </c>
      <c r="G1317">
        <f>IF('Source Data'!F1317="failed",'Source Data'!L1317,0)</f>
        <v>0</v>
      </c>
      <c r="I1317">
        <f t="shared" si="20"/>
        <v>248</v>
      </c>
    </row>
    <row r="1318" spans="3:9" x14ac:dyDescent="0.2">
      <c r="C1318">
        <f>IF('Source Data'!F1318="successful",'Source Data'!L1318,0)</f>
        <v>0</v>
      </c>
      <c r="F1318">
        <f>IF('Source Data'!F1318="canceled",'Source Data'!L1318,0)</f>
        <v>1</v>
      </c>
      <c r="G1318">
        <f>IF('Source Data'!F1318="failed",'Source Data'!L1318,0)</f>
        <v>0</v>
      </c>
      <c r="I1318">
        <f t="shared" si="20"/>
        <v>1</v>
      </c>
    </row>
    <row r="1319" spans="3:9" x14ac:dyDescent="0.2">
      <c r="C1319">
        <f>IF('Source Data'!F1319="successful",'Source Data'!L1319,0)</f>
        <v>0</v>
      </c>
      <c r="F1319">
        <f>IF('Source Data'!F1319="canceled",'Source Data'!L1319,0)</f>
        <v>19</v>
      </c>
      <c r="G1319">
        <f>IF('Source Data'!F1319="failed",'Source Data'!L1319,0)</f>
        <v>0</v>
      </c>
      <c r="I1319">
        <f t="shared" si="20"/>
        <v>19</v>
      </c>
    </row>
    <row r="1320" spans="3:9" x14ac:dyDescent="0.2">
      <c r="C1320">
        <f>IF('Source Data'!F1320="successful",'Source Data'!L1320,0)</f>
        <v>0</v>
      </c>
      <c r="F1320">
        <f>IF('Source Data'!F1320="canceled",'Source Data'!L1320,0)</f>
        <v>135</v>
      </c>
      <c r="G1320">
        <f>IF('Source Data'!F1320="failed",'Source Data'!L1320,0)</f>
        <v>0</v>
      </c>
      <c r="I1320">
        <f t="shared" si="20"/>
        <v>135</v>
      </c>
    </row>
    <row r="1321" spans="3:9" x14ac:dyDescent="0.2">
      <c r="C1321">
        <f>IF('Source Data'!F1321="successful",'Source Data'!L1321,0)</f>
        <v>0</v>
      </c>
      <c r="F1321">
        <f>IF('Source Data'!F1321="canceled",'Source Data'!L1321,0)</f>
        <v>9</v>
      </c>
      <c r="G1321">
        <f>IF('Source Data'!F1321="failed",'Source Data'!L1321,0)</f>
        <v>0</v>
      </c>
      <c r="I1321">
        <f t="shared" si="20"/>
        <v>9</v>
      </c>
    </row>
    <row r="1322" spans="3:9" x14ac:dyDescent="0.2">
      <c r="C1322">
        <f>IF('Source Data'!F1322="successful",'Source Data'!L1322,0)</f>
        <v>0</v>
      </c>
      <c r="F1322">
        <f>IF('Source Data'!F1322="canceled",'Source Data'!L1322,0)</f>
        <v>3</v>
      </c>
      <c r="G1322">
        <f>IF('Source Data'!F1322="failed",'Source Data'!L1322,0)</f>
        <v>0</v>
      </c>
      <c r="I1322">
        <f t="shared" si="20"/>
        <v>3</v>
      </c>
    </row>
    <row r="1323" spans="3:9" x14ac:dyDescent="0.2">
      <c r="C1323">
        <f>IF('Source Data'!F1323="successful",'Source Data'!L1323,0)</f>
        <v>0</v>
      </c>
      <c r="F1323">
        <f>IF('Source Data'!F1323="canceled",'Source Data'!L1323,0)</f>
        <v>7</v>
      </c>
      <c r="G1323">
        <f>IF('Source Data'!F1323="failed",'Source Data'!L1323,0)</f>
        <v>0</v>
      </c>
      <c r="I1323">
        <f t="shared" si="20"/>
        <v>7</v>
      </c>
    </row>
    <row r="1324" spans="3:9" x14ac:dyDescent="0.2">
      <c r="C1324">
        <f>IF('Source Data'!F1324="successful",'Source Data'!L1324,0)</f>
        <v>0</v>
      </c>
      <c r="F1324">
        <f>IF('Source Data'!F1324="canceled",'Source Data'!L1324,0)</f>
        <v>4</v>
      </c>
      <c r="G1324">
        <f>IF('Source Data'!F1324="failed",'Source Data'!L1324,0)</f>
        <v>0</v>
      </c>
      <c r="I1324">
        <f t="shared" si="20"/>
        <v>4</v>
      </c>
    </row>
    <row r="1325" spans="3:9" x14ac:dyDescent="0.2">
      <c r="C1325">
        <f>IF('Source Data'!F1325="successful",'Source Data'!L1325,0)</f>
        <v>0</v>
      </c>
      <c r="F1325">
        <f>IF('Source Data'!F1325="canceled",'Source Data'!L1325,0)</f>
        <v>44</v>
      </c>
      <c r="G1325">
        <f>IF('Source Data'!F1325="failed",'Source Data'!L1325,0)</f>
        <v>0</v>
      </c>
      <c r="I1325">
        <f t="shared" si="20"/>
        <v>44</v>
      </c>
    </row>
    <row r="1326" spans="3:9" x14ac:dyDescent="0.2">
      <c r="C1326">
        <f>IF('Source Data'!F1326="successful",'Source Data'!L1326,0)</f>
        <v>0</v>
      </c>
      <c r="F1326">
        <f>IF('Source Data'!F1326="canceled",'Source Data'!L1326,0)</f>
        <v>90</v>
      </c>
      <c r="G1326">
        <f>IF('Source Data'!F1326="failed",'Source Data'!L1326,0)</f>
        <v>0</v>
      </c>
      <c r="I1326">
        <f t="shared" si="20"/>
        <v>90</v>
      </c>
    </row>
    <row r="1327" spans="3:9" x14ac:dyDescent="0.2">
      <c r="C1327">
        <f>IF('Source Data'!F1327="successful",'Source Data'!L1327,0)</f>
        <v>0</v>
      </c>
      <c r="F1327">
        <f>IF('Source Data'!F1327="canceled",'Source Data'!L1327,0)</f>
        <v>8</v>
      </c>
      <c r="G1327">
        <f>IF('Source Data'!F1327="failed",'Source Data'!L1327,0)</f>
        <v>0</v>
      </c>
      <c r="I1327">
        <f t="shared" si="20"/>
        <v>8</v>
      </c>
    </row>
    <row r="1328" spans="3:9" x14ac:dyDescent="0.2">
      <c r="C1328">
        <f>IF('Source Data'!F1328="successful",'Source Data'!L1328,0)</f>
        <v>0</v>
      </c>
      <c r="F1328">
        <f>IF('Source Data'!F1328="canceled",'Source Data'!L1328,0)</f>
        <v>11</v>
      </c>
      <c r="G1328">
        <f>IF('Source Data'!F1328="failed",'Source Data'!L1328,0)</f>
        <v>0</v>
      </c>
      <c r="I1328">
        <f t="shared" si="20"/>
        <v>11</v>
      </c>
    </row>
    <row r="1329" spans="3:9" x14ac:dyDescent="0.2">
      <c r="C1329">
        <f>IF('Source Data'!F1329="successful",'Source Data'!L1329,0)</f>
        <v>0</v>
      </c>
      <c r="F1329">
        <f>IF('Source Data'!F1329="canceled",'Source Data'!L1329,0)</f>
        <v>41</v>
      </c>
      <c r="G1329">
        <f>IF('Source Data'!F1329="failed",'Source Data'!L1329,0)</f>
        <v>0</v>
      </c>
      <c r="I1329">
        <f t="shared" si="20"/>
        <v>41</v>
      </c>
    </row>
    <row r="1330" spans="3:9" x14ac:dyDescent="0.2">
      <c r="C1330">
        <f>IF('Source Data'!F1330="successful",'Source Data'!L1330,0)</f>
        <v>0</v>
      </c>
      <c r="F1330">
        <f>IF('Source Data'!F1330="canceled",'Source Data'!L1330,0)</f>
        <v>15</v>
      </c>
      <c r="G1330">
        <f>IF('Source Data'!F1330="failed",'Source Data'!L1330,0)</f>
        <v>0</v>
      </c>
      <c r="I1330">
        <f t="shared" si="20"/>
        <v>15</v>
      </c>
    </row>
    <row r="1331" spans="3:9" x14ac:dyDescent="0.2">
      <c r="C1331">
        <f>IF('Source Data'!F1331="successful",'Source Data'!L1331,0)</f>
        <v>0</v>
      </c>
      <c r="F1331">
        <f>IF('Source Data'!F1331="canceled",'Source Data'!L1331,0)</f>
        <v>9</v>
      </c>
      <c r="G1331">
        <f>IF('Source Data'!F1331="failed",'Source Data'!L1331,0)</f>
        <v>0</v>
      </c>
      <c r="I1331">
        <f t="shared" si="20"/>
        <v>9</v>
      </c>
    </row>
    <row r="1332" spans="3:9" x14ac:dyDescent="0.2">
      <c r="C1332">
        <f>IF('Source Data'!F1332="successful",'Source Data'!L1332,0)</f>
        <v>0</v>
      </c>
      <c r="F1332">
        <f>IF('Source Data'!F1332="canceled",'Source Data'!L1332,0)</f>
        <v>50</v>
      </c>
      <c r="G1332">
        <f>IF('Source Data'!F1332="failed",'Source Data'!L1332,0)</f>
        <v>0</v>
      </c>
      <c r="I1332">
        <f t="shared" si="20"/>
        <v>50</v>
      </c>
    </row>
    <row r="1333" spans="3:9" x14ac:dyDescent="0.2">
      <c r="C1333">
        <f>IF('Source Data'!F1333="successful",'Source Data'!L1333,0)</f>
        <v>0</v>
      </c>
      <c r="F1333">
        <f>IF('Source Data'!F1333="canceled",'Source Data'!L1333,0)</f>
        <v>34</v>
      </c>
      <c r="G1333">
        <f>IF('Source Data'!F1333="failed",'Source Data'!L1333,0)</f>
        <v>0</v>
      </c>
      <c r="I1333">
        <f t="shared" si="20"/>
        <v>34</v>
      </c>
    </row>
    <row r="1334" spans="3:9" x14ac:dyDescent="0.2">
      <c r="C1334">
        <f>IF('Source Data'!F1334="successful",'Source Data'!L1334,0)</f>
        <v>0</v>
      </c>
      <c r="F1334">
        <f>IF('Source Data'!F1334="canceled",'Source Data'!L1334,0)</f>
        <v>0</v>
      </c>
      <c r="G1334">
        <f>IF('Source Data'!F1334="failed",'Source Data'!L1334,0)</f>
        <v>0</v>
      </c>
      <c r="I1334">
        <f t="shared" si="20"/>
        <v>0</v>
      </c>
    </row>
    <row r="1335" spans="3:9" x14ac:dyDescent="0.2">
      <c r="C1335">
        <f>IF('Source Data'!F1335="successful",'Source Data'!L1335,0)</f>
        <v>0</v>
      </c>
      <c r="F1335">
        <f>IF('Source Data'!F1335="canceled",'Source Data'!L1335,0)</f>
        <v>0</v>
      </c>
      <c r="G1335">
        <f>IF('Source Data'!F1335="failed",'Source Data'!L1335,0)</f>
        <v>0</v>
      </c>
      <c r="I1335">
        <f t="shared" si="20"/>
        <v>0</v>
      </c>
    </row>
    <row r="1336" spans="3:9" x14ac:dyDescent="0.2">
      <c r="C1336">
        <f>IF('Source Data'!F1336="successful",'Source Data'!L1336,0)</f>
        <v>0</v>
      </c>
      <c r="F1336">
        <f>IF('Source Data'!F1336="canceled",'Source Data'!L1336,0)</f>
        <v>276</v>
      </c>
      <c r="G1336">
        <f>IF('Source Data'!F1336="failed",'Source Data'!L1336,0)</f>
        <v>0</v>
      </c>
      <c r="I1336">
        <f t="shared" si="20"/>
        <v>276</v>
      </c>
    </row>
    <row r="1337" spans="3:9" x14ac:dyDescent="0.2">
      <c r="C1337">
        <f>IF('Source Data'!F1337="successful",'Source Data'!L1337,0)</f>
        <v>0</v>
      </c>
      <c r="F1337">
        <f>IF('Source Data'!F1337="canceled",'Source Data'!L1337,0)</f>
        <v>16</v>
      </c>
      <c r="G1337">
        <f>IF('Source Data'!F1337="failed",'Source Data'!L1337,0)</f>
        <v>0</v>
      </c>
      <c r="I1337">
        <f t="shared" si="20"/>
        <v>16</v>
      </c>
    </row>
    <row r="1338" spans="3:9" x14ac:dyDescent="0.2">
      <c r="C1338">
        <f>IF('Source Data'!F1338="successful",'Source Data'!L1338,0)</f>
        <v>0</v>
      </c>
      <c r="F1338">
        <f>IF('Source Data'!F1338="canceled",'Source Data'!L1338,0)</f>
        <v>224</v>
      </c>
      <c r="G1338">
        <f>IF('Source Data'!F1338="failed",'Source Data'!L1338,0)</f>
        <v>0</v>
      </c>
      <c r="I1338">
        <f t="shared" si="20"/>
        <v>224</v>
      </c>
    </row>
    <row r="1339" spans="3:9" x14ac:dyDescent="0.2">
      <c r="C1339">
        <f>IF('Source Data'!F1339="successful",'Source Data'!L1339,0)</f>
        <v>0</v>
      </c>
      <c r="F1339">
        <f>IF('Source Data'!F1339="canceled",'Source Data'!L1339,0)</f>
        <v>140</v>
      </c>
      <c r="G1339">
        <f>IF('Source Data'!F1339="failed",'Source Data'!L1339,0)</f>
        <v>0</v>
      </c>
      <c r="I1339">
        <f t="shared" si="20"/>
        <v>140</v>
      </c>
    </row>
    <row r="1340" spans="3:9" x14ac:dyDescent="0.2">
      <c r="C1340">
        <f>IF('Source Data'!F1340="successful",'Source Data'!L1340,0)</f>
        <v>0</v>
      </c>
      <c r="F1340">
        <f>IF('Source Data'!F1340="canceled",'Source Data'!L1340,0)</f>
        <v>15</v>
      </c>
      <c r="G1340">
        <f>IF('Source Data'!F1340="failed",'Source Data'!L1340,0)</f>
        <v>0</v>
      </c>
      <c r="I1340">
        <f t="shared" si="20"/>
        <v>15</v>
      </c>
    </row>
    <row r="1341" spans="3:9" x14ac:dyDescent="0.2">
      <c r="C1341">
        <f>IF('Source Data'!F1341="successful",'Source Data'!L1341,0)</f>
        <v>0</v>
      </c>
      <c r="F1341">
        <f>IF('Source Data'!F1341="canceled",'Source Data'!L1341,0)</f>
        <v>37</v>
      </c>
      <c r="G1341">
        <f>IF('Source Data'!F1341="failed",'Source Data'!L1341,0)</f>
        <v>0</v>
      </c>
      <c r="I1341">
        <f t="shared" si="20"/>
        <v>37</v>
      </c>
    </row>
    <row r="1342" spans="3:9" x14ac:dyDescent="0.2">
      <c r="C1342">
        <f>IF('Source Data'!F1342="successful",'Source Data'!L1342,0)</f>
        <v>0</v>
      </c>
      <c r="F1342">
        <f>IF('Source Data'!F1342="canceled",'Source Data'!L1342,0)</f>
        <v>0</v>
      </c>
      <c r="G1342">
        <f>IF('Source Data'!F1342="failed",'Source Data'!L1342,0)</f>
        <v>0</v>
      </c>
      <c r="I1342">
        <f t="shared" si="20"/>
        <v>0</v>
      </c>
    </row>
    <row r="1343" spans="3:9" x14ac:dyDescent="0.2">
      <c r="C1343">
        <f>IF('Source Data'!F1343="successful",'Source Data'!L1343,0)</f>
        <v>0</v>
      </c>
      <c r="F1343">
        <f>IF('Source Data'!F1343="canceled",'Source Data'!L1343,0)</f>
        <v>46</v>
      </c>
      <c r="G1343">
        <f>IF('Source Data'!F1343="failed",'Source Data'!L1343,0)</f>
        <v>0</v>
      </c>
      <c r="I1343">
        <f t="shared" si="20"/>
        <v>46</v>
      </c>
    </row>
    <row r="1344" spans="3:9" x14ac:dyDescent="0.2">
      <c r="C1344">
        <f>IF('Source Data'!F1344="successful",'Source Data'!L1344,0)</f>
        <v>0</v>
      </c>
      <c r="F1344">
        <f>IF('Source Data'!F1344="canceled",'Source Data'!L1344,0)</f>
        <v>1</v>
      </c>
      <c r="G1344">
        <f>IF('Source Data'!F1344="failed",'Source Data'!L1344,0)</f>
        <v>0</v>
      </c>
      <c r="I1344">
        <f t="shared" si="20"/>
        <v>1</v>
      </c>
    </row>
    <row r="1345" spans="3:9" x14ac:dyDescent="0.2">
      <c r="C1345">
        <f>IF('Source Data'!F1345="successful",'Source Data'!L1345,0)</f>
        <v>0</v>
      </c>
      <c r="F1345">
        <f>IF('Source Data'!F1345="canceled",'Source Data'!L1345,0)</f>
        <v>323</v>
      </c>
      <c r="G1345">
        <f>IF('Source Data'!F1345="failed",'Source Data'!L1345,0)</f>
        <v>0</v>
      </c>
      <c r="I1345">
        <f t="shared" si="20"/>
        <v>323</v>
      </c>
    </row>
    <row r="1346" spans="3:9" x14ac:dyDescent="0.2">
      <c r="C1346">
        <f>IF('Source Data'!F1346="successful",'Source Data'!L1346,0)</f>
        <v>139</v>
      </c>
      <c r="F1346">
        <f>IF('Source Data'!F1346="canceled",'Source Data'!L1346,0)</f>
        <v>0</v>
      </c>
      <c r="G1346">
        <f>IF('Source Data'!F1346="failed",'Source Data'!L1346,0)</f>
        <v>0</v>
      </c>
      <c r="I1346">
        <f t="shared" si="20"/>
        <v>0</v>
      </c>
    </row>
    <row r="1347" spans="3:9" x14ac:dyDescent="0.2">
      <c r="C1347">
        <f>IF('Source Data'!F1347="successful",'Source Data'!L1347,0)</f>
        <v>7</v>
      </c>
      <c r="F1347">
        <f>IF('Source Data'!F1347="canceled",'Source Data'!L1347,0)</f>
        <v>0</v>
      </c>
      <c r="G1347">
        <f>IF('Source Data'!F1347="failed",'Source Data'!L1347,0)</f>
        <v>0</v>
      </c>
      <c r="I1347">
        <f t="shared" ref="I1347:I1410" si="21">F1347+G1347</f>
        <v>0</v>
      </c>
    </row>
    <row r="1348" spans="3:9" x14ac:dyDescent="0.2">
      <c r="C1348">
        <f>IF('Source Data'!F1348="successful",'Source Data'!L1348,0)</f>
        <v>149</v>
      </c>
      <c r="F1348">
        <f>IF('Source Data'!F1348="canceled",'Source Data'!L1348,0)</f>
        <v>0</v>
      </c>
      <c r="G1348">
        <f>IF('Source Data'!F1348="failed",'Source Data'!L1348,0)</f>
        <v>0</v>
      </c>
      <c r="I1348">
        <f t="shared" si="21"/>
        <v>0</v>
      </c>
    </row>
    <row r="1349" spans="3:9" x14ac:dyDescent="0.2">
      <c r="C1349">
        <f>IF('Source Data'!F1349="successful",'Source Data'!L1349,0)</f>
        <v>31</v>
      </c>
      <c r="F1349">
        <f>IF('Source Data'!F1349="canceled",'Source Data'!L1349,0)</f>
        <v>0</v>
      </c>
      <c r="G1349">
        <f>IF('Source Data'!F1349="failed",'Source Data'!L1349,0)</f>
        <v>0</v>
      </c>
      <c r="I1349">
        <f t="shared" si="21"/>
        <v>0</v>
      </c>
    </row>
    <row r="1350" spans="3:9" x14ac:dyDescent="0.2">
      <c r="C1350">
        <f>IF('Source Data'!F1350="successful",'Source Data'!L1350,0)</f>
        <v>26</v>
      </c>
      <c r="F1350">
        <f>IF('Source Data'!F1350="canceled",'Source Data'!L1350,0)</f>
        <v>0</v>
      </c>
      <c r="G1350">
        <f>IF('Source Data'!F1350="failed",'Source Data'!L1350,0)</f>
        <v>0</v>
      </c>
      <c r="I1350">
        <f t="shared" si="21"/>
        <v>0</v>
      </c>
    </row>
    <row r="1351" spans="3:9" x14ac:dyDescent="0.2">
      <c r="C1351">
        <f>IF('Source Data'!F1351="successful",'Source Data'!L1351,0)</f>
        <v>172</v>
      </c>
      <c r="F1351">
        <f>IF('Source Data'!F1351="canceled",'Source Data'!L1351,0)</f>
        <v>0</v>
      </c>
      <c r="G1351">
        <f>IF('Source Data'!F1351="failed",'Source Data'!L1351,0)</f>
        <v>0</v>
      </c>
      <c r="I1351">
        <f t="shared" si="21"/>
        <v>0</v>
      </c>
    </row>
    <row r="1352" spans="3:9" x14ac:dyDescent="0.2">
      <c r="C1352">
        <f>IF('Source Data'!F1352="successful",'Source Data'!L1352,0)</f>
        <v>78</v>
      </c>
      <c r="F1352">
        <f>IF('Source Data'!F1352="canceled",'Source Data'!L1352,0)</f>
        <v>0</v>
      </c>
      <c r="G1352">
        <f>IF('Source Data'!F1352="failed",'Source Data'!L1352,0)</f>
        <v>0</v>
      </c>
      <c r="I1352">
        <f t="shared" si="21"/>
        <v>0</v>
      </c>
    </row>
    <row r="1353" spans="3:9" x14ac:dyDescent="0.2">
      <c r="C1353">
        <f>IF('Source Data'!F1353="successful",'Source Data'!L1353,0)</f>
        <v>120</v>
      </c>
      <c r="F1353">
        <f>IF('Source Data'!F1353="canceled",'Source Data'!L1353,0)</f>
        <v>0</v>
      </c>
      <c r="G1353">
        <f>IF('Source Data'!F1353="failed",'Source Data'!L1353,0)</f>
        <v>0</v>
      </c>
      <c r="I1353">
        <f t="shared" si="21"/>
        <v>0</v>
      </c>
    </row>
    <row r="1354" spans="3:9" x14ac:dyDescent="0.2">
      <c r="C1354">
        <f>IF('Source Data'!F1354="successful",'Source Data'!L1354,0)</f>
        <v>227</v>
      </c>
      <c r="F1354">
        <f>IF('Source Data'!F1354="canceled",'Source Data'!L1354,0)</f>
        <v>0</v>
      </c>
      <c r="G1354">
        <f>IF('Source Data'!F1354="failed",'Source Data'!L1354,0)</f>
        <v>0</v>
      </c>
      <c r="I1354">
        <f t="shared" si="21"/>
        <v>0</v>
      </c>
    </row>
    <row r="1355" spans="3:9" x14ac:dyDescent="0.2">
      <c r="C1355">
        <f>IF('Source Data'!F1355="successful",'Source Data'!L1355,0)</f>
        <v>42</v>
      </c>
      <c r="F1355">
        <f>IF('Source Data'!F1355="canceled",'Source Data'!L1355,0)</f>
        <v>0</v>
      </c>
      <c r="G1355">
        <f>IF('Source Data'!F1355="failed",'Source Data'!L1355,0)</f>
        <v>0</v>
      </c>
      <c r="I1355">
        <f t="shared" si="21"/>
        <v>0</v>
      </c>
    </row>
    <row r="1356" spans="3:9" x14ac:dyDescent="0.2">
      <c r="C1356">
        <f>IF('Source Data'!F1356="successful",'Source Data'!L1356,0)</f>
        <v>64</v>
      </c>
      <c r="F1356">
        <f>IF('Source Data'!F1356="canceled",'Source Data'!L1356,0)</f>
        <v>0</v>
      </c>
      <c r="G1356">
        <f>IF('Source Data'!F1356="failed",'Source Data'!L1356,0)</f>
        <v>0</v>
      </c>
      <c r="I1356">
        <f t="shared" si="21"/>
        <v>0</v>
      </c>
    </row>
    <row r="1357" spans="3:9" x14ac:dyDescent="0.2">
      <c r="C1357">
        <f>IF('Source Data'!F1357="successful",'Source Data'!L1357,0)</f>
        <v>121</v>
      </c>
      <c r="F1357">
        <f>IF('Source Data'!F1357="canceled",'Source Data'!L1357,0)</f>
        <v>0</v>
      </c>
      <c r="G1357">
        <f>IF('Source Data'!F1357="failed",'Source Data'!L1357,0)</f>
        <v>0</v>
      </c>
      <c r="I1357">
        <f t="shared" si="21"/>
        <v>0</v>
      </c>
    </row>
    <row r="1358" spans="3:9" x14ac:dyDescent="0.2">
      <c r="C1358">
        <f>IF('Source Data'!F1358="successful",'Source Data'!L1358,0)</f>
        <v>87</v>
      </c>
      <c r="F1358">
        <f>IF('Source Data'!F1358="canceled",'Source Data'!L1358,0)</f>
        <v>0</v>
      </c>
      <c r="G1358">
        <f>IF('Source Data'!F1358="failed",'Source Data'!L1358,0)</f>
        <v>0</v>
      </c>
      <c r="I1358">
        <f t="shared" si="21"/>
        <v>0</v>
      </c>
    </row>
    <row r="1359" spans="3:9" x14ac:dyDescent="0.2">
      <c r="C1359">
        <f>IF('Source Data'!F1359="successful",'Source Data'!L1359,0)</f>
        <v>65</v>
      </c>
      <c r="F1359">
        <f>IF('Source Data'!F1359="canceled",'Source Data'!L1359,0)</f>
        <v>0</v>
      </c>
      <c r="G1359">
        <f>IF('Source Data'!F1359="failed",'Source Data'!L1359,0)</f>
        <v>0</v>
      </c>
      <c r="I1359">
        <f t="shared" si="21"/>
        <v>0</v>
      </c>
    </row>
    <row r="1360" spans="3:9" x14ac:dyDescent="0.2">
      <c r="C1360">
        <f>IF('Source Data'!F1360="successful",'Source Data'!L1360,0)</f>
        <v>49</v>
      </c>
      <c r="F1360">
        <f>IF('Source Data'!F1360="canceled",'Source Data'!L1360,0)</f>
        <v>0</v>
      </c>
      <c r="G1360">
        <f>IF('Source Data'!F1360="failed",'Source Data'!L1360,0)</f>
        <v>0</v>
      </c>
      <c r="I1360">
        <f t="shared" si="21"/>
        <v>0</v>
      </c>
    </row>
    <row r="1361" spans="3:9" x14ac:dyDescent="0.2">
      <c r="C1361">
        <f>IF('Source Data'!F1361="successful",'Source Data'!L1361,0)</f>
        <v>19</v>
      </c>
      <c r="F1361">
        <f>IF('Source Data'!F1361="canceled",'Source Data'!L1361,0)</f>
        <v>0</v>
      </c>
      <c r="G1361">
        <f>IF('Source Data'!F1361="failed",'Source Data'!L1361,0)</f>
        <v>0</v>
      </c>
      <c r="I1361">
        <f t="shared" si="21"/>
        <v>0</v>
      </c>
    </row>
    <row r="1362" spans="3:9" x14ac:dyDescent="0.2">
      <c r="C1362">
        <f>IF('Source Data'!F1362="successful",'Source Data'!L1362,0)</f>
        <v>81</v>
      </c>
      <c r="F1362">
        <f>IF('Source Data'!F1362="canceled",'Source Data'!L1362,0)</f>
        <v>0</v>
      </c>
      <c r="G1362">
        <f>IF('Source Data'!F1362="failed",'Source Data'!L1362,0)</f>
        <v>0</v>
      </c>
      <c r="I1362">
        <f t="shared" si="21"/>
        <v>0</v>
      </c>
    </row>
    <row r="1363" spans="3:9" x14ac:dyDescent="0.2">
      <c r="C1363">
        <f>IF('Source Data'!F1363="successful",'Source Data'!L1363,0)</f>
        <v>264</v>
      </c>
      <c r="F1363">
        <f>IF('Source Data'!F1363="canceled",'Source Data'!L1363,0)</f>
        <v>0</v>
      </c>
      <c r="G1363">
        <f>IF('Source Data'!F1363="failed",'Source Data'!L1363,0)</f>
        <v>0</v>
      </c>
      <c r="I1363">
        <f t="shared" si="21"/>
        <v>0</v>
      </c>
    </row>
    <row r="1364" spans="3:9" x14ac:dyDescent="0.2">
      <c r="C1364">
        <f>IF('Source Data'!F1364="successful",'Source Data'!L1364,0)</f>
        <v>25</v>
      </c>
      <c r="F1364">
        <f>IF('Source Data'!F1364="canceled",'Source Data'!L1364,0)</f>
        <v>0</v>
      </c>
      <c r="G1364">
        <f>IF('Source Data'!F1364="failed",'Source Data'!L1364,0)</f>
        <v>0</v>
      </c>
      <c r="I1364">
        <f t="shared" si="21"/>
        <v>0</v>
      </c>
    </row>
    <row r="1365" spans="3:9" x14ac:dyDescent="0.2">
      <c r="C1365">
        <f>IF('Source Data'!F1365="successful",'Source Data'!L1365,0)</f>
        <v>5</v>
      </c>
      <c r="F1365">
        <f>IF('Source Data'!F1365="canceled",'Source Data'!L1365,0)</f>
        <v>0</v>
      </c>
      <c r="G1365">
        <f>IF('Source Data'!F1365="failed",'Source Data'!L1365,0)</f>
        <v>0</v>
      </c>
      <c r="I1365">
        <f t="shared" si="21"/>
        <v>0</v>
      </c>
    </row>
    <row r="1366" spans="3:9" x14ac:dyDescent="0.2">
      <c r="C1366">
        <f>IF('Source Data'!F1366="successful",'Source Data'!L1366,0)</f>
        <v>144</v>
      </c>
      <c r="F1366">
        <f>IF('Source Data'!F1366="canceled",'Source Data'!L1366,0)</f>
        <v>0</v>
      </c>
      <c r="G1366">
        <f>IF('Source Data'!F1366="failed",'Source Data'!L1366,0)</f>
        <v>0</v>
      </c>
      <c r="I1366">
        <f t="shared" si="21"/>
        <v>0</v>
      </c>
    </row>
    <row r="1367" spans="3:9" x14ac:dyDescent="0.2">
      <c r="C1367">
        <f>IF('Source Data'!F1367="successful",'Source Data'!L1367,0)</f>
        <v>92</v>
      </c>
      <c r="F1367">
        <f>IF('Source Data'!F1367="canceled",'Source Data'!L1367,0)</f>
        <v>0</v>
      </c>
      <c r="G1367">
        <f>IF('Source Data'!F1367="failed",'Source Data'!L1367,0)</f>
        <v>0</v>
      </c>
      <c r="I1367">
        <f t="shared" si="21"/>
        <v>0</v>
      </c>
    </row>
    <row r="1368" spans="3:9" x14ac:dyDescent="0.2">
      <c r="C1368">
        <f>IF('Source Data'!F1368="successful",'Source Data'!L1368,0)</f>
        <v>147</v>
      </c>
      <c r="F1368">
        <f>IF('Source Data'!F1368="canceled",'Source Data'!L1368,0)</f>
        <v>0</v>
      </c>
      <c r="G1368">
        <f>IF('Source Data'!F1368="failed",'Source Data'!L1368,0)</f>
        <v>0</v>
      </c>
      <c r="I1368">
        <f t="shared" si="21"/>
        <v>0</v>
      </c>
    </row>
    <row r="1369" spans="3:9" x14ac:dyDescent="0.2">
      <c r="C1369">
        <f>IF('Source Data'!F1369="successful",'Source Data'!L1369,0)</f>
        <v>90</v>
      </c>
      <c r="F1369">
        <f>IF('Source Data'!F1369="canceled",'Source Data'!L1369,0)</f>
        <v>0</v>
      </c>
      <c r="G1369">
        <f>IF('Source Data'!F1369="failed",'Source Data'!L1369,0)</f>
        <v>0</v>
      </c>
      <c r="I1369">
        <f t="shared" si="21"/>
        <v>0</v>
      </c>
    </row>
    <row r="1370" spans="3:9" x14ac:dyDescent="0.2">
      <c r="C1370">
        <f>IF('Source Data'!F1370="successful",'Source Data'!L1370,0)</f>
        <v>87</v>
      </c>
      <c r="F1370">
        <f>IF('Source Data'!F1370="canceled",'Source Data'!L1370,0)</f>
        <v>0</v>
      </c>
      <c r="G1370">
        <f>IF('Source Data'!F1370="failed",'Source Data'!L1370,0)</f>
        <v>0</v>
      </c>
      <c r="I1370">
        <f t="shared" si="21"/>
        <v>0</v>
      </c>
    </row>
    <row r="1371" spans="3:9" x14ac:dyDescent="0.2">
      <c r="C1371">
        <f>IF('Source Data'!F1371="successful",'Source Data'!L1371,0)</f>
        <v>406</v>
      </c>
      <c r="F1371">
        <f>IF('Source Data'!F1371="canceled",'Source Data'!L1371,0)</f>
        <v>0</v>
      </c>
      <c r="G1371">
        <f>IF('Source Data'!F1371="failed",'Source Data'!L1371,0)</f>
        <v>0</v>
      </c>
      <c r="I1371">
        <f t="shared" si="21"/>
        <v>0</v>
      </c>
    </row>
    <row r="1372" spans="3:9" x14ac:dyDescent="0.2">
      <c r="C1372">
        <f>IF('Source Data'!F1372="successful",'Source Data'!L1372,0)</f>
        <v>20</v>
      </c>
      <c r="F1372">
        <f>IF('Source Data'!F1372="canceled",'Source Data'!L1372,0)</f>
        <v>0</v>
      </c>
      <c r="G1372">
        <f>IF('Source Data'!F1372="failed",'Source Data'!L1372,0)</f>
        <v>0</v>
      </c>
      <c r="I1372">
        <f t="shared" si="21"/>
        <v>0</v>
      </c>
    </row>
    <row r="1373" spans="3:9" x14ac:dyDescent="0.2">
      <c r="C1373">
        <f>IF('Source Data'!F1373="successful",'Source Data'!L1373,0)</f>
        <v>70</v>
      </c>
      <c r="F1373">
        <f>IF('Source Data'!F1373="canceled",'Source Data'!L1373,0)</f>
        <v>0</v>
      </c>
      <c r="G1373">
        <f>IF('Source Data'!F1373="failed",'Source Data'!L1373,0)</f>
        <v>0</v>
      </c>
      <c r="I1373">
        <f t="shared" si="21"/>
        <v>0</v>
      </c>
    </row>
    <row r="1374" spans="3:9" x14ac:dyDescent="0.2">
      <c r="C1374">
        <f>IF('Source Data'!F1374="successful",'Source Data'!L1374,0)</f>
        <v>16</v>
      </c>
      <c r="F1374">
        <f>IF('Source Data'!F1374="canceled",'Source Data'!L1374,0)</f>
        <v>0</v>
      </c>
      <c r="G1374">
        <f>IF('Source Data'!F1374="failed",'Source Data'!L1374,0)</f>
        <v>0</v>
      </c>
      <c r="I1374">
        <f t="shared" si="21"/>
        <v>0</v>
      </c>
    </row>
    <row r="1375" spans="3:9" x14ac:dyDescent="0.2">
      <c r="C1375">
        <f>IF('Source Data'!F1375="successful",'Source Data'!L1375,0)</f>
        <v>52</v>
      </c>
      <c r="F1375">
        <f>IF('Source Data'!F1375="canceled",'Source Data'!L1375,0)</f>
        <v>0</v>
      </c>
      <c r="G1375">
        <f>IF('Source Data'!F1375="failed",'Source Data'!L1375,0)</f>
        <v>0</v>
      </c>
      <c r="I1375">
        <f t="shared" si="21"/>
        <v>0</v>
      </c>
    </row>
    <row r="1376" spans="3:9" x14ac:dyDescent="0.2">
      <c r="C1376">
        <f>IF('Source Data'!F1376="successful",'Source Data'!L1376,0)</f>
        <v>66</v>
      </c>
      <c r="F1376">
        <f>IF('Source Data'!F1376="canceled",'Source Data'!L1376,0)</f>
        <v>0</v>
      </c>
      <c r="G1376">
        <f>IF('Source Data'!F1376="failed",'Source Data'!L1376,0)</f>
        <v>0</v>
      </c>
      <c r="I1376">
        <f t="shared" si="21"/>
        <v>0</v>
      </c>
    </row>
    <row r="1377" spans="3:9" x14ac:dyDescent="0.2">
      <c r="C1377">
        <f>IF('Source Data'!F1377="successful",'Source Data'!L1377,0)</f>
        <v>109</v>
      </c>
      <c r="F1377">
        <f>IF('Source Data'!F1377="canceled",'Source Data'!L1377,0)</f>
        <v>0</v>
      </c>
      <c r="G1377">
        <f>IF('Source Data'!F1377="failed",'Source Data'!L1377,0)</f>
        <v>0</v>
      </c>
      <c r="I1377">
        <f t="shared" si="21"/>
        <v>0</v>
      </c>
    </row>
    <row r="1378" spans="3:9" x14ac:dyDescent="0.2">
      <c r="C1378">
        <f>IF('Source Data'!F1378="successful",'Source Data'!L1378,0)</f>
        <v>168</v>
      </c>
      <c r="F1378">
        <f>IF('Source Data'!F1378="canceled",'Source Data'!L1378,0)</f>
        <v>0</v>
      </c>
      <c r="G1378">
        <f>IF('Source Data'!F1378="failed",'Source Data'!L1378,0)</f>
        <v>0</v>
      </c>
      <c r="I1378">
        <f t="shared" si="21"/>
        <v>0</v>
      </c>
    </row>
    <row r="1379" spans="3:9" x14ac:dyDescent="0.2">
      <c r="C1379">
        <f>IF('Source Data'!F1379="successful",'Source Data'!L1379,0)</f>
        <v>31</v>
      </c>
      <c r="F1379">
        <f>IF('Source Data'!F1379="canceled",'Source Data'!L1379,0)</f>
        <v>0</v>
      </c>
      <c r="G1379">
        <f>IF('Source Data'!F1379="failed",'Source Data'!L1379,0)</f>
        <v>0</v>
      </c>
      <c r="I1379">
        <f t="shared" si="21"/>
        <v>0</v>
      </c>
    </row>
    <row r="1380" spans="3:9" x14ac:dyDescent="0.2">
      <c r="C1380">
        <f>IF('Source Data'!F1380="successful",'Source Data'!L1380,0)</f>
        <v>133</v>
      </c>
      <c r="F1380">
        <f>IF('Source Data'!F1380="canceled",'Source Data'!L1380,0)</f>
        <v>0</v>
      </c>
      <c r="G1380">
        <f>IF('Source Data'!F1380="failed",'Source Data'!L1380,0)</f>
        <v>0</v>
      </c>
      <c r="I1380">
        <f t="shared" si="21"/>
        <v>0</v>
      </c>
    </row>
    <row r="1381" spans="3:9" x14ac:dyDescent="0.2">
      <c r="C1381">
        <f>IF('Source Data'!F1381="successful",'Source Data'!L1381,0)</f>
        <v>151</v>
      </c>
      <c r="F1381">
        <f>IF('Source Data'!F1381="canceled",'Source Data'!L1381,0)</f>
        <v>0</v>
      </c>
      <c r="G1381">
        <f>IF('Source Data'!F1381="failed",'Source Data'!L1381,0)</f>
        <v>0</v>
      </c>
      <c r="I1381">
        <f t="shared" si="21"/>
        <v>0</v>
      </c>
    </row>
    <row r="1382" spans="3:9" x14ac:dyDescent="0.2">
      <c r="C1382">
        <f>IF('Source Data'!F1382="successful",'Source Data'!L1382,0)</f>
        <v>5</v>
      </c>
      <c r="F1382">
        <f>IF('Source Data'!F1382="canceled",'Source Data'!L1382,0)</f>
        <v>0</v>
      </c>
      <c r="G1382">
        <f>IF('Source Data'!F1382="failed",'Source Data'!L1382,0)</f>
        <v>0</v>
      </c>
      <c r="I1382">
        <f t="shared" si="21"/>
        <v>0</v>
      </c>
    </row>
    <row r="1383" spans="3:9" x14ac:dyDescent="0.2">
      <c r="C1383">
        <f>IF('Source Data'!F1383="successful",'Source Data'!L1383,0)</f>
        <v>73</v>
      </c>
      <c r="F1383">
        <f>IF('Source Data'!F1383="canceled",'Source Data'!L1383,0)</f>
        <v>0</v>
      </c>
      <c r="G1383">
        <f>IF('Source Data'!F1383="failed",'Source Data'!L1383,0)</f>
        <v>0</v>
      </c>
      <c r="I1383">
        <f t="shared" si="21"/>
        <v>0</v>
      </c>
    </row>
    <row r="1384" spans="3:9" x14ac:dyDescent="0.2">
      <c r="C1384">
        <f>IF('Source Data'!F1384="successful",'Source Data'!L1384,0)</f>
        <v>148</v>
      </c>
      <c r="F1384">
        <f>IF('Source Data'!F1384="canceled",'Source Data'!L1384,0)</f>
        <v>0</v>
      </c>
      <c r="G1384">
        <f>IF('Source Data'!F1384="failed",'Source Data'!L1384,0)</f>
        <v>0</v>
      </c>
      <c r="I1384">
        <f t="shared" si="21"/>
        <v>0</v>
      </c>
    </row>
    <row r="1385" spans="3:9" x14ac:dyDescent="0.2">
      <c r="C1385">
        <f>IF('Source Data'!F1385="successful",'Source Data'!L1385,0)</f>
        <v>93</v>
      </c>
      <c r="F1385">
        <f>IF('Source Data'!F1385="canceled",'Source Data'!L1385,0)</f>
        <v>0</v>
      </c>
      <c r="G1385">
        <f>IF('Source Data'!F1385="failed",'Source Data'!L1385,0)</f>
        <v>0</v>
      </c>
      <c r="I1385">
        <f t="shared" si="21"/>
        <v>0</v>
      </c>
    </row>
    <row r="1386" spans="3:9" x14ac:dyDescent="0.2">
      <c r="C1386">
        <f>IF('Source Data'!F1386="successful",'Source Data'!L1386,0)</f>
        <v>63</v>
      </c>
      <c r="F1386">
        <f>IF('Source Data'!F1386="canceled",'Source Data'!L1386,0)</f>
        <v>0</v>
      </c>
      <c r="G1386">
        <f>IF('Source Data'!F1386="failed",'Source Data'!L1386,0)</f>
        <v>0</v>
      </c>
      <c r="I1386">
        <f t="shared" si="21"/>
        <v>0</v>
      </c>
    </row>
    <row r="1387" spans="3:9" x14ac:dyDescent="0.2">
      <c r="C1387">
        <f>IF('Source Data'!F1387="successful",'Source Data'!L1387,0)</f>
        <v>134</v>
      </c>
      <c r="F1387">
        <f>IF('Source Data'!F1387="canceled",'Source Data'!L1387,0)</f>
        <v>0</v>
      </c>
      <c r="G1387">
        <f>IF('Source Data'!F1387="failed",'Source Data'!L1387,0)</f>
        <v>0</v>
      </c>
      <c r="I1387">
        <f t="shared" si="21"/>
        <v>0</v>
      </c>
    </row>
    <row r="1388" spans="3:9" x14ac:dyDescent="0.2">
      <c r="C1388">
        <f>IF('Source Data'!F1388="successful",'Source Data'!L1388,0)</f>
        <v>14</v>
      </c>
      <c r="F1388">
        <f>IF('Source Data'!F1388="canceled",'Source Data'!L1388,0)</f>
        <v>0</v>
      </c>
      <c r="G1388">
        <f>IF('Source Data'!F1388="failed",'Source Data'!L1388,0)</f>
        <v>0</v>
      </c>
      <c r="I1388">
        <f t="shared" si="21"/>
        <v>0</v>
      </c>
    </row>
    <row r="1389" spans="3:9" x14ac:dyDescent="0.2">
      <c r="C1389">
        <f>IF('Source Data'!F1389="successful",'Source Data'!L1389,0)</f>
        <v>78</v>
      </c>
      <c r="F1389">
        <f>IF('Source Data'!F1389="canceled",'Source Data'!L1389,0)</f>
        <v>0</v>
      </c>
      <c r="G1389">
        <f>IF('Source Data'!F1389="failed",'Source Data'!L1389,0)</f>
        <v>0</v>
      </c>
      <c r="I1389">
        <f t="shared" si="21"/>
        <v>0</v>
      </c>
    </row>
    <row r="1390" spans="3:9" x14ac:dyDescent="0.2">
      <c r="C1390">
        <f>IF('Source Data'!F1390="successful",'Source Data'!L1390,0)</f>
        <v>112</v>
      </c>
      <c r="F1390">
        <f>IF('Source Data'!F1390="canceled",'Source Data'!L1390,0)</f>
        <v>0</v>
      </c>
      <c r="G1390">
        <f>IF('Source Data'!F1390="failed",'Source Data'!L1390,0)</f>
        <v>0</v>
      </c>
      <c r="I1390">
        <f t="shared" si="21"/>
        <v>0</v>
      </c>
    </row>
    <row r="1391" spans="3:9" x14ac:dyDescent="0.2">
      <c r="C1391">
        <f>IF('Source Data'!F1391="successful",'Source Data'!L1391,0)</f>
        <v>34</v>
      </c>
      <c r="F1391">
        <f>IF('Source Data'!F1391="canceled",'Source Data'!L1391,0)</f>
        <v>0</v>
      </c>
      <c r="G1391">
        <f>IF('Source Data'!F1391="failed",'Source Data'!L1391,0)</f>
        <v>0</v>
      </c>
      <c r="I1391">
        <f t="shared" si="21"/>
        <v>0</v>
      </c>
    </row>
    <row r="1392" spans="3:9" x14ac:dyDescent="0.2">
      <c r="C1392">
        <f>IF('Source Data'!F1392="successful",'Source Data'!L1392,0)</f>
        <v>19</v>
      </c>
      <c r="F1392">
        <f>IF('Source Data'!F1392="canceled",'Source Data'!L1392,0)</f>
        <v>0</v>
      </c>
      <c r="G1392">
        <f>IF('Source Data'!F1392="failed",'Source Data'!L1392,0)</f>
        <v>0</v>
      </c>
      <c r="I1392">
        <f t="shared" si="21"/>
        <v>0</v>
      </c>
    </row>
    <row r="1393" spans="3:9" x14ac:dyDescent="0.2">
      <c r="C1393">
        <f>IF('Source Data'!F1393="successful",'Source Data'!L1393,0)</f>
        <v>13</v>
      </c>
      <c r="F1393">
        <f>IF('Source Data'!F1393="canceled",'Source Data'!L1393,0)</f>
        <v>0</v>
      </c>
      <c r="G1393">
        <f>IF('Source Data'!F1393="failed",'Source Data'!L1393,0)</f>
        <v>0</v>
      </c>
      <c r="I1393">
        <f t="shared" si="21"/>
        <v>0</v>
      </c>
    </row>
    <row r="1394" spans="3:9" x14ac:dyDescent="0.2">
      <c r="C1394">
        <f>IF('Source Data'!F1394="successful",'Source Data'!L1394,0)</f>
        <v>104</v>
      </c>
      <c r="F1394">
        <f>IF('Source Data'!F1394="canceled",'Source Data'!L1394,0)</f>
        <v>0</v>
      </c>
      <c r="G1394">
        <f>IF('Source Data'!F1394="failed",'Source Data'!L1394,0)</f>
        <v>0</v>
      </c>
      <c r="I1394">
        <f t="shared" si="21"/>
        <v>0</v>
      </c>
    </row>
    <row r="1395" spans="3:9" x14ac:dyDescent="0.2">
      <c r="C1395">
        <f>IF('Source Data'!F1395="successful",'Source Data'!L1395,0)</f>
        <v>52</v>
      </c>
      <c r="F1395">
        <f>IF('Source Data'!F1395="canceled",'Source Data'!L1395,0)</f>
        <v>0</v>
      </c>
      <c r="G1395">
        <f>IF('Source Data'!F1395="failed",'Source Data'!L1395,0)</f>
        <v>0</v>
      </c>
      <c r="I1395">
        <f t="shared" si="21"/>
        <v>0</v>
      </c>
    </row>
    <row r="1396" spans="3:9" x14ac:dyDescent="0.2">
      <c r="C1396">
        <f>IF('Source Data'!F1396="successful",'Source Data'!L1396,0)</f>
        <v>17</v>
      </c>
      <c r="F1396">
        <f>IF('Source Data'!F1396="canceled",'Source Data'!L1396,0)</f>
        <v>0</v>
      </c>
      <c r="G1396">
        <f>IF('Source Data'!F1396="failed",'Source Data'!L1396,0)</f>
        <v>0</v>
      </c>
      <c r="I1396">
        <f t="shared" si="21"/>
        <v>0</v>
      </c>
    </row>
    <row r="1397" spans="3:9" x14ac:dyDescent="0.2">
      <c r="C1397">
        <f>IF('Source Data'!F1397="successful",'Source Data'!L1397,0)</f>
        <v>82</v>
      </c>
      <c r="F1397">
        <f>IF('Source Data'!F1397="canceled",'Source Data'!L1397,0)</f>
        <v>0</v>
      </c>
      <c r="G1397">
        <f>IF('Source Data'!F1397="failed",'Source Data'!L1397,0)</f>
        <v>0</v>
      </c>
      <c r="I1397">
        <f t="shared" si="21"/>
        <v>0</v>
      </c>
    </row>
    <row r="1398" spans="3:9" x14ac:dyDescent="0.2">
      <c r="C1398">
        <f>IF('Source Data'!F1398="successful",'Source Data'!L1398,0)</f>
        <v>73</v>
      </c>
      <c r="F1398">
        <f>IF('Source Data'!F1398="canceled",'Source Data'!L1398,0)</f>
        <v>0</v>
      </c>
      <c r="G1398">
        <f>IF('Source Data'!F1398="failed",'Source Data'!L1398,0)</f>
        <v>0</v>
      </c>
      <c r="I1398">
        <f t="shared" si="21"/>
        <v>0</v>
      </c>
    </row>
    <row r="1399" spans="3:9" x14ac:dyDescent="0.2">
      <c r="C1399">
        <f>IF('Source Data'!F1399="successful",'Source Data'!L1399,0)</f>
        <v>158</v>
      </c>
      <c r="F1399">
        <f>IF('Source Data'!F1399="canceled",'Source Data'!L1399,0)</f>
        <v>0</v>
      </c>
      <c r="G1399">
        <f>IF('Source Data'!F1399="failed",'Source Data'!L1399,0)</f>
        <v>0</v>
      </c>
      <c r="I1399">
        <f t="shared" si="21"/>
        <v>0</v>
      </c>
    </row>
    <row r="1400" spans="3:9" x14ac:dyDescent="0.2">
      <c r="C1400">
        <f>IF('Source Data'!F1400="successful",'Source Data'!L1400,0)</f>
        <v>65</v>
      </c>
      <c r="F1400">
        <f>IF('Source Data'!F1400="canceled",'Source Data'!L1400,0)</f>
        <v>0</v>
      </c>
      <c r="G1400">
        <f>IF('Source Data'!F1400="failed",'Source Data'!L1400,0)</f>
        <v>0</v>
      </c>
      <c r="I1400">
        <f t="shared" si="21"/>
        <v>0</v>
      </c>
    </row>
    <row r="1401" spans="3:9" x14ac:dyDescent="0.2">
      <c r="C1401">
        <f>IF('Source Data'!F1401="successful",'Source Data'!L1401,0)</f>
        <v>184</v>
      </c>
      <c r="F1401">
        <f>IF('Source Data'!F1401="canceled",'Source Data'!L1401,0)</f>
        <v>0</v>
      </c>
      <c r="G1401">
        <f>IF('Source Data'!F1401="failed",'Source Data'!L1401,0)</f>
        <v>0</v>
      </c>
      <c r="I1401">
        <f t="shared" si="21"/>
        <v>0</v>
      </c>
    </row>
    <row r="1402" spans="3:9" x14ac:dyDescent="0.2">
      <c r="C1402">
        <f>IF('Source Data'!F1402="successful",'Source Data'!L1402,0)</f>
        <v>34</v>
      </c>
      <c r="F1402">
        <f>IF('Source Data'!F1402="canceled",'Source Data'!L1402,0)</f>
        <v>0</v>
      </c>
      <c r="G1402">
        <f>IF('Source Data'!F1402="failed",'Source Data'!L1402,0)</f>
        <v>0</v>
      </c>
      <c r="I1402">
        <f t="shared" si="21"/>
        <v>0</v>
      </c>
    </row>
    <row r="1403" spans="3:9" x14ac:dyDescent="0.2">
      <c r="C1403">
        <f>IF('Source Data'!F1403="successful",'Source Data'!L1403,0)</f>
        <v>240</v>
      </c>
      <c r="F1403">
        <f>IF('Source Data'!F1403="canceled",'Source Data'!L1403,0)</f>
        <v>0</v>
      </c>
      <c r="G1403">
        <f>IF('Source Data'!F1403="failed",'Source Data'!L1403,0)</f>
        <v>0</v>
      </c>
      <c r="I1403">
        <f t="shared" si="21"/>
        <v>0</v>
      </c>
    </row>
    <row r="1404" spans="3:9" x14ac:dyDescent="0.2">
      <c r="C1404">
        <f>IF('Source Data'!F1404="successful",'Source Data'!L1404,0)</f>
        <v>113</v>
      </c>
      <c r="F1404">
        <f>IF('Source Data'!F1404="canceled",'Source Data'!L1404,0)</f>
        <v>0</v>
      </c>
      <c r="G1404">
        <f>IF('Source Data'!F1404="failed",'Source Data'!L1404,0)</f>
        <v>0</v>
      </c>
      <c r="I1404">
        <f t="shared" si="21"/>
        <v>0</v>
      </c>
    </row>
    <row r="1405" spans="3:9" x14ac:dyDescent="0.2">
      <c r="C1405">
        <f>IF('Source Data'!F1405="successful",'Source Data'!L1405,0)</f>
        <v>66</v>
      </c>
      <c r="F1405">
        <f>IF('Source Data'!F1405="canceled",'Source Data'!L1405,0)</f>
        <v>0</v>
      </c>
      <c r="G1405">
        <f>IF('Source Data'!F1405="failed",'Source Data'!L1405,0)</f>
        <v>0</v>
      </c>
      <c r="I1405">
        <f t="shared" si="21"/>
        <v>0</v>
      </c>
    </row>
    <row r="1406" spans="3:9" x14ac:dyDescent="0.2">
      <c r="C1406">
        <f>IF('Source Data'!F1406="successful",'Source Data'!L1406,0)</f>
        <v>0</v>
      </c>
      <c r="F1406">
        <f>IF('Source Data'!F1406="canceled",'Source Data'!L1406,0)</f>
        <v>0</v>
      </c>
      <c r="G1406">
        <f>IF('Source Data'!F1406="failed",'Source Data'!L1406,0)</f>
        <v>5</v>
      </c>
      <c r="I1406">
        <f t="shared" si="21"/>
        <v>5</v>
      </c>
    </row>
    <row r="1407" spans="3:9" x14ac:dyDescent="0.2">
      <c r="C1407">
        <f>IF('Source Data'!F1407="successful",'Source Data'!L1407,0)</f>
        <v>0</v>
      </c>
      <c r="F1407">
        <f>IF('Source Data'!F1407="canceled",'Source Data'!L1407,0)</f>
        <v>0</v>
      </c>
      <c r="G1407">
        <f>IF('Source Data'!F1407="failed",'Source Data'!L1407,0)</f>
        <v>17</v>
      </c>
      <c r="I1407">
        <f t="shared" si="21"/>
        <v>17</v>
      </c>
    </row>
    <row r="1408" spans="3:9" x14ac:dyDescent="0.2">
      <c r="C1408">
        <f>IF('Source Data'!F1408="successful",'Source Data'!L1408,0)</f>
        <v>0</v>
      </c>
      <c r="F1408">
        <f>IF('Source Data'!F1408="canceled",'Source Data'!L1408,0)</f>
        <v>0</v>
      </c>
      <c r="G1408">
        <f>IF('Source Data'!F1408="failed",'Source Data'!L1408,0)</f>
        <v>3</v>
      </c>
      <c r="I1408">
        <f t="shared" si="21"/>
        <v>3</v>
      </c>
    </row>
    <row r="1409" spans="3:9" x14ac:dyDescent="0.2">
      <c r="C1409">
        <f>IF('Source Data'!F1409="successful",'Source Data'!L1409,0)</f>
        <v>0</v>
      </c>
      <c r="F1409">
        <f>IF('Source Data'!F1409="canceled",'Source Data'!L1409,0)</f>
        <v>0</v>
      </c>
      <c r="G1409">
        <f>IF('Source Data'!F1409="failed",'Source Data'!L1409,0)</f>
        <v>2</v>
      </c>
      <c r="I1409">
        <f t="shared" si="21"/>
        <v>2</v>
      </c>
    </row>
    <row r="1410" spans="3:9" x14ac:dyDescent="0.2">
      <c r="C1410">
        <f>IF('Source Data'!F1410="successful",'Source Data'!L1410,0)</f>
        <v>0</v>
      </c>
      <c r="F1410">
        <f>IF('Source Data'!F1410="canceled",'Source Data'!L1410,0)</f>
        <v>0</v>
      </c>
      <c r="G1410">
        <f>IF('Source Data'!F1410="failed",'Source Data'!L1410,0)</f>
        <v>6</v>
      </c>
      <c r="I1410">
        <f t="shared" si="21"/>
        <v>6</v>
      </c>
    </row>
    <row r="1411" spans="3:9" x14ac:dyDescent="0.2">
      <c r="C1411">
        <f>IF('Source Data'!F1411="successful",'Source Data'!L1411,0)</f>
        <v>0</v>
      </c>
      <c r="F1411">
        <f>IF('Source Data'!F1411="canceled",'Source Data'!L1411,0)</f>
        <v>0</v>
      </c>
      <c r="G1411">
        <f>IF('Source Data'!F1411="failed",'Source Data'!L1411,0)</f>
        <v>0</v>
      </c>
      <c r="I1411">
        <f t="shared" ref="I1411:I1474" si="22">F1411+G1411</f>
        <v>0</v>
      </c>
    </row>
    <row r="1412" spans="3:9" x14ac:dyDescent="0.2">
      <c r="C1412">
        <f>IF('Source Data'!F1412="successful",'Source Data'!L1412,0)</f>
        <v>0</v>
      </c>
      <c r="F1412">
        <f>IF('Source Data'!F1412="canceled",'Source Data'!L1412,0)</f>
        <v>0</v>
      </c>
      <c r="G1412">
        <f>IF('Source Data'!F1412="failed",'Source Data'!L1412,0)</f>
        <v>1</v>
      </c>
      <c r="I1412">
        <f t="shared" si="22"/>
        <v>1</v>
      </c>
    </row>
    <row r="1413" spans="3:9" x14ac:dyDescent="0.2">
      <c r="C1413">
        <f>IF('Source Data'!F1413="successful",'Source Data'!L1413,0)</f>
        <v>0</v>
      </c>
      <c r="F1413">
        <f>IF('Source Data'!F1413="canceled",'Source Data'!L1413,0)</f>
        <v>0</v>
      </c>
      <c r="G1413">
        <f>IF('Source Data'!F1413="failed",'Source Data'!L1413,0)</f>
        <v>3</v>
      </c>
      <c r="I1413">
        <f t="shared" si="22"/>
        <v>3</v>
      </c>
    </row>
    <row r="1414" spans="3:9" x14ac:dyDescent="0.2">
      <c r="C1414">
        <f>IF('Source Data'!F1414="successful",'Source Data'!L1414,0)</f>
        <v>0</v>
      </c>
      <c r="F1414">
        <f>IF('Source Data'!F1414="canceled",'Source Data'!L1414,0)</f>
        <v>0</v>
      </c>
      <c r="G1414">
        <f>IF('Source Data'!F1414="failed",'Source Data'!L1414,0)</f>
        <v>13</v>
      </c>
      <c r="I1414">
        <f t="shared" si="22"/>
        <v>13</v>
      </c>
    </row>
    <row r="1415" spans="3:9" x14ac:dyDescent="0.2">
      <c r="C1415">
        <f>IF('Source Data'!F1415="successful",'Source Data'!L1415,0)</f>
        <v>0</v>
      </c>
      <c r="F1415">
        <f>IF('Source Data'!F1415="canceled",'Source Data'!L1415,0)</f>
        <v>0</v>
      </c>
      <c r="G1415">
        <f>IF('Source Data'!F1415="failed",'Source Data'!L1415,0)</f>
        <v>1</v>
      </c>
      <c r="I1415">
        <f t="shared" si="22"/>
        <v>1</v>
      </c>
    </row>
    <row r="1416" spans="3:9" x14ac:dyDescent="0.2">
      <c r="C1416">
        <f>IF('Source Data'!F1416="successful",'Source Data'!L1416,0)</f>
        <v>0</v>
      </c>
      <c r="F1416">
        <f>IF('Source Data'!F1416="canceled",'Source Data'!L1416,0)</f>
        <v>0</v>
      </c>
      <c r="G1416">
        <f>IF('Source Data'!F1416="failed",'Source Data'!L1416,0)</f>
        <v>1</v>
      </c>
      <c r="I1416">
        <f t="shared" si="22"/>
        <v>1</v>
      </c>
    </row>
    <row r="1417" spans="3:9" x14ac:dyDescent="0.2">
      <c r="C1417">
        <f>IF('Source Data'!F1417="successful",'Source Data'!L1417,0)</f>
        <v>0</v>
      </c>
      <c r="F1417">
        <f>IF('Source Data'!F1417="canceled",'Source Data'!L1417,0)</f>
        <v>0</v>
      </c>
      <c r="G1417">
        <f>IF('Source Data'!F1417="failed",'Source Data'!L1417,0)</f>
        <v>9</v>
      </c>
      <c r="I1417">
        <f t="shared" si="22"/>
        <v>9</v>
      </c>
    </row>
    <row r="1418" spans="3:9" x14ac:dyDescent="0.2">
      <c r="C1418">
        <f>IF('Source Data'!F1418="successful",'Source Data'!L1418,0)</f>
        <v>0</v>
      </c>
      <c r="F1418">
        <f>IF('Source Data'!F1418="canceled",'Source Data'!L1418,0)</f>
        <v>0</v>
      </c>
      <c r="G1418">
        <f>IF('Source Data'!F1418="failed",'Source Data'!L1418,0)</f>
        <v>0</v>
      </c>
      <c r="I1418">
        <f t="shared" si="22"/>
        <v>0</v>
      </c>
    </row>
    <row r="1419" spans="3:9" x14ac:dyDescent="0.2">
      <c r="C1419">
        <f>IF('Source Data'!F1419="successful",'Source Data'!L1419,0)</f>
        <v>0</v>
      </c>
      <c r="F1419">
        <f>IF('Source Data'!F1419="canceled",'Source Data'!L1419,0)</f>
        <v>0</v>
      </c>
      <c r="G1419">
        <f>IF('Source Data'!F1419="failed",'Source Data'!L1419,0)</f>
        <v>2</v>
      </c>
      <c r="I1419">
        <f t="shared" si="22"/>
        <v>2</v>
      </c>
    </row>
    <row r="1420" spans="3:9" x14ac:dyDescent="0.2">
      <c r="C1420">
        <f>IF('Source Data'!F1420="successful",'Source Data'!L1420,0)</f>
        <v>0</v>
      </c>
      <c r="F1420">
        <f>IF('Source Data'!F1420="canceled",'Source Data'!L1420,0)</f>
        <v>0</v>
      </c>
      <c r="G1420">
        <f>IF('Source Data'!F1420="failed",'Source Data'!L1420,0)</f>
        <v>1</v>
      </c>
      <c r="I1420">
        <f t="shared" si="22"/>
        <v>1</v>
      </c>
    </row>
    <row r="1421" spans="3:9" x14ac:dyDescent="0.2">
      <c r="C1421">
        <f>IF('Source Data'!F1421="successful",'Source Data'!L1421,0)</f>
        <v>0</v>
      </c>
      <c r="F1421">
        <f>IF('Source Data'!F1421="canceled",'Source Data'!L1421,0)</f>
        <v>0</v>
      </c>
      <c r="G1421">
        <f>IF('Source Data'!F1421="failed",'Source Data'!L1421,0)</f>
        <v>10</v>
      </c>
      <c r="I1421">
        <f t="shared" si="22"/>
        <v>10</v>
      </c>
    </row>
    <row r="1422" spans="3:9" x14ac:dyDescent="0.2">
      <c r="C1422">
        <f>IF('Source Data'!F1422="successful",'Source Data'!L1422,0)</f>
        <v>0</v>
      </c>
      <c r="F1422">
        <f>IF('Source Data'!F1422="canceled",'Source Data'!L1422,0)</f>
        <v>0</v>
      </c>
      <c r="G1422">
        <f>IF('Source Data'!F1422="failed",'Source Data'!L1422,0)</f>
        <v>3</v>
      </c>
      <c r="I1422">
        <f t="shared" si="22"/>
        <v>3</v>
      </c>
    </row>
    <row r="1423" spans="3:9" x14ac:dyDescent="0.2">
      <c r="C1423">
        <f>IF('Source Data'!F1423="successful",'Source Data'!L1423,0)</f>
        <v>0</v>
      </c>
      <c r="F1423">
        <f>IF('Source Data'!F1423="canceled",'Source Data'!L1423,0)</f>
        <v>0</v>
      </c>
      <c r="G1423">
        <f>IF('Source Data'!F1423="failed",'Source Data'!L1423,0)</f>
        <v>2</v>
      </c>
      <c r="I1423">
        <f t="shared" si="22"/>
        <v>2</v>
      </c>
    </row>
    <row r="1424" spans="3:9" x14ac:dyDescent="0.2">
      <c r="C1424">
        <f>IF('Source Data'!F1424="successful",'Source Data'!L1424,0)</f>
        <v>0</v>
      </c>
      <c r="F1424">
        <f>IF('Source Data'!F1424="canceled",'Source Data'!L1424,0)</f>
        <v>0</v>
      </c>
      <c r="G1424">
        <f>IF('Source Data'!F1424="failed",'Source Data'!L1424,0)</f>
        <v>2</v>
      </c>
      <c r="I1424">
        <f t="shared" si="22"/>
        <v>2</v>
      </c>
    </row>
    <row r="1425" spans="3:9" x14ac:dyDescent="0.2">
      <c r="C1425">
        <f>IF('Source Data'!F1425="successful",'Source Data'!L1425,0)</f>
        <v>0</v>
      </c>
      <c r="F1425">
        <f>IF('Source Data'!F1425="canceled",'Source Data'!L1425,0)</f>
        <v>0</v>
      </c>
      <c r="G1425">
        <f>IF('Source Data'!F1425="failed",'Source Data'!L1425,0)</f>
        <v>1</v>
      </c>
      <c r="I1425">
        <f t="shared" si="22"/>
        <v>1</v>
      </c>
    </row>
    <row r="1426" spans="3:9" x14ac:dyDescent="0.2">
      <c r="C1426">
        <f>IF('Source Data'!F1426="successful",'Source Data'!L1426,0)</f>
        <v>0</v>
      </c>
      <c r="F1426">
        <f>IF('Source Data'!F1426="canceled",'Source Data'!L1426,0)</f>
        <v>0</v>
      </c>
      <c r="G1426">
        <f>IF('Source Data'!F1426="failed",'Source Data'!L1426,0)</f>
        <v>14</v>
      </c>
      <c r="I1426">
        <f t="shared" si="22"/>
        <v>14</v>
      </c>
    </row>
    <row r="1427" spans="3:9" x14ac:dyDescent="0.2">
      <c r="C1427">
        <f>IF('Source Data'!F1427="successful",'Source Data'!L1427,0)</f>
        <v>0</v>
      </c>
      <c r="F1427">
        <f>IF('Source Data'!F1427="canceled",'Source Data'!L1427,0)</f>
        <v>0</v>
      </c>
      <c r="G1427">
        <f>IF('Source Data'!F1427="failed",'Source Data'!L1427,0)</f>
        <v>0</v>
      </c>
      <c r="I1427">
        <f t="shared" si="22"/>
        <v>0</v>
      </c>
    </row>
    <row r="1428" spans="3:9" x14ac:dyDescent="0.2">
      <c r="C1428">
        <f>IF('Source Data'!F1428="successful",'Source Data'!L1428,0)</f>
        <v>0</v>
      </c>
      <c r="F1428">
        <f>IF('Source Data'!F1428="canceled",'Source Data'!L1428,0)</f>
        <v>0</v>
      </c>
      <c r="G1428">
        <f>IF('Source Data'!F1428="failed",'Source Data'!L1428,0)</f>
        <v>0</v>
      </c>
      <c r="I1428">
        <f t="shared" si="22"/>
        <v>0</v>
      </c>
    </row>
    <row r="1429" spans="3:9" x14ac:dyDescent="0.2">
      <c r="C1429">
        <f>IF('Source Data'!F1429="successful",'Source Data'!L1429,0)</f>
        <v>0</v>
      </c>
      <c r="F1429">
        <f>IF('Source Data'!F1429="canceled",'Source Data'!L1429,0)</f>
        <v>0</v>
      </c>
      <c r="G1429">
        <f>IF('Source Data'!F1429="failed",'Source Data'!L1429,0)</f>
        <v>4</v>
      </c>
      <c r="I1429">
        <f t="shared" si="22"/>
        <v>4</v>
      </c>
    </row>
    <row r="1430" spans="3:9" x14ac:dyDescent="0.2">
      <c r="C1430">
        <f>IF('Source Data'!F1430="successful",'Source Data'!L1430,0)</f>
        <v>0</v>
      </c>
      <c r="F1430">
        <f>IF('Source Data'!F1430="canceled",'Source Data'!L1430,0)</f>
        <v>0</v>
      </c>
      <c r="G1430">
        <f>IF('Source Data'!F1430="failed",'Source Data'!L1430,0)</f>
        <v>3</v>
      </c>
      <c r="I1430">
        <f t="shared" si="22"/>
        <v>3</v>
      </c>
    </row>
    <row r="1431" spans="3:9" x14ac:dyDescent="0.2">
      <c r="C1431">
        <f>IF('Source Data'!F1431="successful",'Source Data'!L1431,0)</f>
        <v>0</v>
      </c>
      <c r="F1431">
        <f>IF('Source Data'!F1431="canceled",'Source Data'!L1431,0)</f>
        <v>0</v>
      </c>
      <c r="G1431">
        <f>IF('Source Data'!F1431="failed",'Source Data'!L1431,0)</f>
        <v>0</v>
      </c>
      <c r="I1431">
        <f t="shared" si="22"/>
        <v>0</v>
      </c>
    </row>
    <row r="1432" spans="3:9" x14ac:dyDescent="0.2">
      <c r="C1432">
        <f>IF('Source Data'!F1432="successful",'Source Data'!L1432,0)</f>
        <v>0</v>
      </c>
      <c r="F1432">
        <f>IF('Source Data'!F1432="canceled",'Source Data'!L1432,0)</f>
        <v>0</v>
      </c>
      <c r="G1432">
        <f>IF('Source Data'!F1432="failed",'Source Data'!L1432,0)</f>
        <v>5</v>
      </c>
      <c r="I1432">
        <f t="shared" si="22"/>
        <v>5</v>
      </c>
    </row>
    <row r="1433" spans="3:9" x14ac:dyDescent="0.2">
      <c r="C1433">
        <f>IF('Source Data'!F1433="successful",'Source Data'!L1433,0)</f>
        <v>0</v>
      </c>
      <c r="F1433">
        <f>IF('Source Data'!F1433="canceled",'Source Data'!L1433,0)</f>
        <v>0</v>
      </c>
      <c r="G1433">
        <f>IF('Source Data'!F1433="failed",'Source Data'!L1433,0)</f>
        <v>47</v>
      </c>
      <c r="I1433">
        <f t="shared" si="22"/>
        <v>47</v>
      </c>
    </row>
    <row r="1434" spans="3:9" x14ac:dyDescent="0.2">
      <c r="C1434">
        <f>IF('Source Data'!F1434="successful",'Source Data'!L1434,0)</f>
        <v>0</v>
      </c>
      <c r="F1434">
        <f>IF('Source Data'!F1434="canceled",'Source Data'!L1434,0)</f>
        <v>0</v>
      </c>
      <c r="G1434">
        <f>IF('Source Data'!F1434="failed",'Source Data'!L1434,0)</f>
        <v>0</v>
      </c>
      <c r="I1434">
        <f t="shared" si="22"/>
        <v>0</v>
      </c>
    </row>
    <row r="1435" spans="3:9" x14ac:dyDescent="0.2">
      <c r="C1435">
        <f>IF('Source Data'!F1435="successful",'Source Data'!L1435,0)</f>
        <v>0</v>
      </c>
      <c r="F1435">
        <f>IF('Source Data'!F1435="canceled",'Source Data'!L1435,0)</f>
        <v>0</v>
      </c>
      <c r="G1435">
        <f>IF('Source Data'!F1435="failed",'Source Data'!L1435,0)</f>
        <v>10</v>
      </c>
      <c r="I1435">
        <f t="shared" si="22"/>
        <v>10</v>
      </c>
    </row>
    <row r="1436" spans="3:9" x14ac:dyDescent="0.2">
      <c r="C1436">
        <f>IF('Source Data'!F1436="successful",'Source Data'!L1436,0)</f>
        <v>0</v>
      </c>
      <c r="F1436">
        <f>IF('Source Data'!F1436="canceled",'Source Data'!L1436,0)</f>
        <v>0</v>
      </c>
      <c r="G1436">
        <f>IF('Source Data'!F1436="failed",'Source Data'!L1436,0)</f>
        <v>11</v>
      </c>
      <c r="I1436">
        <f t="shared" si="22"/>
        <v>11</v>
      </c>
    </row>
    <row r="1437" spans="3:9" x14ac:dyDescent="0.2">
      <c r="C1437">
        <f>IF('Source Data'!F1437="successful",'Source Data'!L1437,0)</f>
        <v>0</v>
      </c>
      <c r="F1437">
        <f>IF('Source Data'!F1437="canceled",'Source Data'!L1437,0)</f>
        <v>0</v>
      </c>
      <c r="G1437">
        <f>IF('Source Data'!F1437="failed",'Source Data'!L1437,0)</f>
        <v>2</v>
      </c>
      <c r="I1437">
        <f t="shared" si="22"/>
        <v>2</v>
      </c>
    </row>
    <row r="1438" spans="3:9" x14ac:dyDescent="0.2">
      <c r="C1438">
        <f>IF('Source Data'!F1438="successful",'Source Data'!L1438,0)</f>
        <v>0</v>
      </c>
      <c r="F1438">
        <f>IF('Source Data'!F1438="canceled",'Source Data'!L1438,0)</f>
        <v>0</v>
      </c>
      <c r="G1438">
        <f>IF('Source Data'!F1438="failed",'Source Data'!L1438,0)</f>
        <v>2</v>
      </c>
      <c r="I1438">
        <f t="shared" si="22"/>
        <v>2</v>
      </c>
    </row>
    <row r="1439" spans="3:9" x14ac:dyDescent="0.2">
      <c r="C1439">
        <f>IF('Source Data'!F1439="successful",'Source Data'!L1439,0)</f>
        <v>0</v>
      </c>
      <c r="F1439">
        <f>IF('Source Data'!F1439="canceled",'Source Data'!L1439,0)</f>
        <v>0</v>
      </c>
      <c r="G1439">
        <f>IF('Source Data'!F1439="failed",'Source Data'!L1439,0)</f>
        <v>22</v>
      </c>
      <c r="I1439">
        <f t="shared" si="22"/>
        <v>22</v>
      </c>
    </row>
    <row r="1440" spans="3:9" x14ac:dyDescent="0.2">
      <c r="C1440">
        <f>IF('Source Data'!F1440="successful",'Source Data'!L1440,0)</f>
        <v>0</v>
      </c>
      <c r="F1440">
        <f>IF('Source Data'!F1440="canceled",'Source Data'!L1440,0)</f>
        <v>0</v>
      </c>
      <c r="G1440">
        <f>IF('Source Data'!F1440="failed",'Source Data'!L1440,0)</f>
        <v>8</v>
      </c>
      <c r="I1440">
        <f t="shared" si="22"/>
        <v>8</v>
      </c>
    </row>
    <row r="1441" spans="3:9" x14ac:dyDescent="0.2">
      <c r="C1441">
        <f>IF('Source Data'!F1441="successful",'Source Data'!L1441,0)</f>
        <v>0</v>
      </c>
      <c r="F1441">
        <f>IF('Source Data'!F1441="canceled",'Source Data'!L1441,0)</f>
        <v>0</v>
      </c>
      <c r="G1441">
        <f>IF('Source Data'!F1441="failed",'Source Data'!L1441,0)</f>
        <v>6</v>
      </c>
      <c r="I1441">
        <f t="shared" si="22"/>
        <v>6</v>
      </c>
    </row>
    <row r="1442" spans="3:9" x14ac:dyDescent="0.2">
      <c r="C1442">
        <f>IF('Source Data'!F1442="successful",'Source Data'!L1442,0)</f>
        <v>0</v>
      </c>
      <c r="F1442">
        <f>IF('Source Data'!F1442="canceled",'Source Data'!L1442,0)</f>
        <v>0</v>
      </c>
      <c r="G1442">
        <f>IF('Source Data'!F1442="failed",'Source Data'!L1442,0)</f>
        <v>1</v>
      </c>
      <c r="I1442">
        <f t="shared" si="22"/>
        <v>1</v>
      </c>
    </row>
    <row r="1443" spans="3:9" x14ac:dyDescent="0.2">
      <c r="C1443">
        <f>IF('Source Data'!F1443="successful",'Source Data'!L1443,0)</f>
        <v>0</v>
      </c>
      <c r="F1443">
        <f>IF('Source Data'!F1443="canceled",'Source Data'!L1443,0)</f>
        <v>0</v>
      </c>
      <c r="G1443">
        <f>IF('Source Data'!F1443="failed",'Source Data'!L1443,0)</f>
        <v>3</v>
      </c>
      <c r="I1443">
        <f t="shared" si="22"/>
        <v>3</v>
      </c>
    </row>
    <row r="1444" spans="3:9" x14ac:dyDescent="0.2">
      <c r="C1444">
        <f>IF('Source Data'!F1444="successful",'Source Data'!L1444,0)</f>
        <v>0</v>
      </c>
      <c r="F1444">
        <f>IF('Source Data'!F1444="canceled",'Source Data'!L1444,0)</f>
        <v>0</v>
      </c>
      <c r="G1444">
        <f>IF('Source Data'!F1444="failed",'Source Data'!L1444,0)</f>
        <v>0</v>
      </c>
      <c r="I1444">
        <f t="shared" si="22"/>
        <v>0</v>
      </c>
    </row>
    <row r="1445" spans="3:9" x14ac:dyDescent="0.2">
      <c r="C1445">
        <f>IF('Source Data'!F1445="successful",'Source Data'!L1445,0)</f>
        <v>0</v>
      </c>
      <c r="F1445">
        <f>IF('Source Data'!F1445="canceled",'Source Data'!L1445,0)</f>
        <v>0</v>
      </c>
      <c r="G1445">
        <f>IF('Source Data'!F1445="failed",'Source Data'!L1445,0)</f>
        <v>0</v>
      </c>
      <c r="I1445">
        <f t="shared" si="22"/>
        <v>0</v>
      </c>
    </row>
    <row r="1446" spans="3:9" x14ac:dyDescent="0.2">
      <c r="C1446">
        <f>IF('Source Data'!F1446="successful",'Source Data'!L1446,0)</f>
        <v>0</v>
      </c>
      <c r="F1446">
        <f>IF('Source Data'!F1446="canceled",'Source Data'!L1446,0)</f>
        <v>0</v>
      </c>
      <c r="G1446">
        <f>IF('Source Data'!F1446="failed",'Source Data'!L1446,0)</f>
        <v>0</v>
      </c>
      <c r="I1446">
        <f t="shared" si="22"/>
        <v>0</v>
      </c>
    </row>
    <row r="1447" spans="3:9" x14ac:dyDescent="0.2">
      <c r="C1447">
        <f>IF('Source Data'!F1447="successful",'Source Data'!L1447,0)</f>
        <v>0</v>
      </c>
      <c r="F1447">
        <f>IF('Source Data'!F1447="canceled",'Source Data'!L1447,0)</f>
        <v>0</v>
      </c>
      <c r="G1447">
        <f>IF('Source Data'!F1447="failed",'Source Data'!L1447,0)</f>
        <v>0</v>
      </c>
      <c r="I1447">
        <f t="shared" si="22"/>
        <v>0</v>
      </c>
    </row>
    <row r="1448" spans="3:9" x14ac:dyDescent="0.2">
      <c r="C1448">
        <f>IF('Source Data'!F1448="successful",'Source Data'!L1448,0)</f>
        <v>0</v>
      </c>
      <c r="F1448">
        <f>IF('Source Data'!F1448="canceled",'Source Data'!L1448,0)</f>
        <v>0</v>
      </c>
      <c r="G1448">
        <f>IF('Source Data'!F1448="failed",'Source Data'!L1448,0)</f>
        <v>0</v>
      </c>
      <c r="I1448">
        <f t="shared" si="22"/>
        <v>0</v>
      </c>
    </row>
    <row r="1449" spans="3:9" x14ac:dyDescent="0.2">
      <c r="C1449">
        <f>IF('Source Data'!F1449="successful",'Source Data'!L1449,0)</f>
        <v>0</v>
      </c>
      <c r="F1449">
        <f>IF('Source Data'!F1449="canceled",'Source Data'!L1449,0)</f>
        <v>0</v>
      </c>
      <c r="G1449">
        <f>IF('Source Data'!F1449="failed",'Source Data'!L1449,0)</f>
        <v>3</v>
      </c>
      <c r="I1449">
        <f t="shared" si="22"/>
        <v>3</v>
      </c>
    </row>
    <row r="1450" spans="3:9" x14ac:dyDescent="0.2">
      <c r="C1450">
        <f>IF('Source Data'!F1450="successful",'Source Data'!L1450,0)</f>
        <v>0</v>
      </c>
      <c r="F1450">
        <f>IF('Source Data'!F1450="canceled",'Source Data'!L1450,0)</f>
        <v>0</v>
      </c>
      <c r="G1450">
        <f>IF('Source Data'!F1450="failed",'Source Data'!L1450,0)</f>
        <v>0</v>
      </c>
      <c r="I1450">
        <f t="shared" si="22"/>
        <v>0</v>
      </c>
    </row>
    <row r="1451" spans="3:9" x14ac:dyDescent="0.2">
      <c r="C1451">
        <f>IF('Source Data'!F1451="successful",'Source Data'!L1451,0)</f>
        <v>0</v>
      </c>
      <c r="F1451">
        <f>IF('Source Data'!F1451="canceled",'Source Data'!L1451,0)</f>
        <v>0</v>
      </c>
      <c r="G1451">
        <f>IF('Source Data'!F1451="failed",'Source Data'!L1451,0)</f>
        <v>0</v>
      </c>
      <c r="I1451">
        <f t="shared" si="22"/>
        <v>0</v>
      </c>
    </row>
    <row r="1452" spans="3:9" x14ac:dyDescent="0.2">
      <c r="C1452">
        <f>IF('Source Data'!F1452="successful",'Source Data'!L1452,0)</f>
        <v>0</v>
      </c>
      <c r="F1452">
        <f>IF('Source Data'!F1452="canceled",'Source Data'!L1452,0)</f>
        <v>0</v>
      </c>
      <c r="G1452">
        <f>IF('Source Data'!F1452="failed",'Source Data'!L1452,0)</f>
        <v>1</v>
      </c>
      <c r="I1452">
        <f t="shared" si="22"/>
        <v>1</v>
      </c>
    </row>
    <row r="1453" spans="3:9" x14ac:dyDescent="0.2">
      <c r="C1453">
        <f>IF('Source Data'!F1453="successful",'Source Data'!L1453,0)</f>
        <v>0</v>
      </c>
      <c r="F1453">
        <f>IF('Source Data'!F1453="canceled",'Source Data'!L1453,0)</f>
        <v>2</v>
      </c>
      <c r="G1453">
        <f>IF('Source Data'!F1453="failed",'Source Data'!L1453,0)</f>
        <v>0</v>
      </c>
      <c r="I1453">
        <f t="shared" si="22"/>
        <v>2</v>
      </c>
    </row>
    <row r="1454" spans="3:9" x14ac:dyDescent="0.2">
      <c r="C1454">
        <f>IF('Source Data'!F1454="successful",'Source Data'!L1454,0)</f>
        <v>0</v>
      </c>
      <c r="F1454">
        <f>IF('Source Data'!F1454="canceled",'Source Data'!L1454,0)</f>
        <v>0</v>
      </c>
      <c r="G1454">
        <f>IF('Source Data'!F1454="failed",'Source Data'!L1454,0)</f>
        <v>0</v>
      </c>
      <c r="I1454">
        <f t="shared" si="22"/>
        <v>0</v>
      </c>
    </row>
    <row r="1455" spans="3:9" x14ac:dyDescent="0.2">
      <c r="C1455">
        <f>IF('Source Data'!F1455="successful",'Source Data'!L1455,0)</f>
        <v>0</v>
      </c>
      <c r="F1455">
        <f>IF('Source Data'!F1455="canceled",'Source Data'!L1455,0)</f>
        <v>0</v>
      </c>
      <c r="G1455">
        <f>IF('Source Data'!F1455="failed",'Source Data'!L1455,0)</f>
        <v>0</v>
      </c>
      <c r="I1455">
        <f t="shared" si="22"/>
        <v>0</v>
      </c>
    </row>
    <row r="1456" spans="3:9" x14ac:dyDescent="0.2">
      <c r="C1456">
        <f>IF('Source Data'!F1456="successful",'Source Data'!L1456,0)</f>
        <v>0</v>
      </c>
      <c r="F1456">
        <f>IF('Source Data'!F1456="canceled",'Source Data'!L1456,0)</f>
        <v>1</v>
      </c>
      <c r="G1456">
        <f>IF('Source Data'!F1456="failed",'Source Data'!L1456,0)</f>
        <v>0</v>
      </c>
      <c r="I1456">
        <f t="shared" si="22"/>
        <v>1</v>
      </c>
    </row>
    <row r="1457" spans="3:9" x14ac:dyDescent="0.2">
      <c r="C1457">
        <f>IF('Source Data'!F1457="successful",'Source Data'!L1457,0)</f>
        <v>0</v>
      </c>
      <c r="F1457">
        <f>IF('Source Data'!F1457="canceled",'Source Data'!L1457,0)</f>
        <v>7</v>
      </c>
      <c r="G1457">
        <f>IF('Source Data'!F1457="failed",'Source Data'!L1457,0)</f>
        <v>0</v>
      </c>
      <c r="I1457">
        <f t="shared" si="22"/>
        <v>7</v>
      </c>
    </row>
    <row r="1458" spans="3:9" x14ac:dyDescent="0.2">
      <c r="C1458">
        <f>IF('Source Data'!F1458="successful",'Source Data'!L1458,0)</f>
        <v>0</v>
      </c>
      <c r="F1458">
        <f>IF('Source Data'!F1458="canceled",'Source Data'!L1458,0)</f>
        <v>3</v>
      </c>
      <c r="G1458">
        <f>IF('Source Data'!F1458="failed",'Source Data'!L1458,0)</f>
        <v>0</v>
      </c>
      <c r="I1458">
        <f t="shared" si="22"/>
        <v>3</v>
      </c>
    </row>
    <row r="1459" spans="3:9" x14ac:dyDescent="0.2">
      <c r="C1459">
        <f>IF('Source Data'!F1459="successful",'Source Data'!L1459,0)</f>
        <v>0</v>
      </c>
      <c r="F1459">
        <f>IF('Source Data'!F1459="canceled",'Source Data'!L1459,0)</f>
        <v>0</v>
      </c>
      <c r="G1459">
        <f>IF('Source Data'!F1459="failed",'Source Data'!L1459,0)</f>
        <v>0</v>
      </c>
      <c r="I1459">
        <f t="shared" si="22"/>
        <v>0</v>
      </c>
    </row>
    <row r="1460" spans="3:9" x14ac:dyDescent="0.2">
      <c r="C1460">
        <f>IF('Source Data'!F1460="successful",'Source Data'!L1460,0)</f>
        <v>0</v>
      </c>
      <c r="F1460">
        <f>IF('Source Data'!F1460="canceled",'Source Data'!L1460,0)</f>
        <v>0</v>
      </c>
      <c r="G1460">
        <f>IF('Source Data'!F1460="failed",'Source Data'!L1460,0)</f>
        <v>0</v>
      </c>
      <c r="I1460">
        <f t="shared" si="22"/>
        <v>0</v>
      </c>
    </row>
    <row r="1461" spans="3:9" x14ac:dyDescent="0.2">
      <c r="C1461">
        <f>IF('Source Data'!F1461="successful",'Source Data'!L1461,0)</f>
        <v>0</v>
      </c>
      <c r="F1461">
        <f>IF('Source Data'!F1461="canceled",'Source Data'!L1461,0)</f>
        <v>0</v>
      </c>
      <c r="G1461">
        <f>IF('Source Data'!F1461="failed",'Source Data'!L1461,0)</f>
        <v>0</v>
      </c>
      <c r="I1461">
        <f t="shared" si="22"/>
        <v>0</v>
      </c>
    </row>
    <row r="1462" spans="3:9" x14ac:dyDescent="0.2">
      <c r="C1462">
        <f>IF('Source Data'!F1462="successful",'Source Data'!L1462,0)</f>
        <v>0</v>
      </c>
      <c r="F1462">
        <f>IF('Source Data'!F1462="canceled",'Source Data'!L1462,0)</f>
        <v>0</v>
      </c>
      <c r="G1462">
        <f>IF('Source Data'!F1462="failed",'Source Data'!L1462,0)</f>
        <v>0</v>
      </c>
      <c r="I1462">
        <f t="shared" si="22"/>
        <v>0</v>
      </c>
    </row>
    <row r="1463" spans="3:9" x14ac:dyDescent="0.2">
      <c r="C1463">
        <f>IF('Source Data'!F1463="successful",'Source Data'!L1463,0)</f>
        <v>340</v>
      </c>
      <c r="F1463">
        <f>IF('Source Data'!F1463="canceled",'Source Data'!L1463,0)</f>
        <v>0</v>
      </c>
      <c r="G1463">
        <f>IF('Source Data'!F1463="failed",'Source Data'!L1463,0)</f>
        <v>0</v>
      </c>
      <c r="I1463">
        <f t="shared" si="22"/>
        <v>0</v>
      </c>
    </row>
    <row r="1464" spans="3:9" x14ac:dyDescent="0.2">
      <c r="C1464">
        <f>IF('Source Data'!F1464="successful",'Source Data'!L1464,0)</f>
        <v>150</v>
      </c>
      <c r="F1464">
        <f>IF('Source Data'!F1464="canceled",'Source Data'!L1464,0)</f>
        <v>0</v>
      </c>
      <c r="G1464">
        <f>IF('Source Data'!F1464="failed",'Source Data'!L1464,0)</f>
        <v>0</v>
      </c>
      <c r="I1464">
        <f t="shared" si="22"/>
        <v>0</v>
      </c>
    </row>
    <row r="1465" spans="3:9" x14ac:dyDescent="0.2">
      <c r="C1465">
        <f>IF('Source Data'!F1465="successful",'Source Data'!L1465,0)</f>
        <v>25</v>
      </c>
      <c r="F1465">
        <f>IF('Source Data'!F1465="canceled",'Source Data'!L1465,0)</f>
        <v>0</v>
      </c>
      <c r="G1465">
        <f>IF('Source Data'!F1465="failed",'Source Data'!L1465,0)</f>
        <v>0</v>
      </c>
      <c r="I1465">
        <f t="shared" si="22"/>
        <v>0</v>
      </c>
    </row>
    <row r="1466" spans="3:9" x14ac:dyDescent="0.2">
      <c r="C1466">
        <f>IF('Source Data'!F1466="successful",'Source Data'!L1466,0)</f>
        <v>234</v>
      </c>
      <c r="F1466">
        <f>IF('Source Data'!F1466="canceled",'Source Data'!L1466,0)</f>
        <v>0</v>
      </c>
      <c r="G1466">
        <f>IF('Source Data'!F1466="failed",'Source Data'!L1466,0)</f>
        <v>0</v>
      </c>
      <c r="I1466">
        <f t="shared" si="22"/>
        <v>0</v>
      </c>
    </row>
    <row r="1467" spans="3:9" x14ac:dyDescent="0.2">
      <c r="C1467">
        <f>IF('Source Data'!F1467="successful",'Source Data'!L1467,0)</f>
        <v>2602</v>
      </c>
      <c r="F1467">
        <f>IF('Source Data'!F1467="canceled",'Source Data'!L1467,0)</f>
        <v>0</v>
      </c>
      <c r="G1467">
        <f>IF('Source Data'!F1467="failed",'Source Data'!L1467,0)</f>
        <v>0</v>
      </c>
      <c r="I1467">
        <f t="shared" si="22"/>
        <v>0</v>
      </c>
    </row>
    <row r="1468" spans="3:9" x14ac:dyDescent="0.2">
      <c r="C1468">
        <f>IF('Source Data'!F1468="successful",'Source Data'!L1468,0)</f>
        <v>248</v>
      </c>
      <c r="F1468">
        <f>IF('Source Data'!F1468="canceled",'Source Data'!L1468,0)</f>
        <v>0</v>
      </c>
      <c r="G1468">
        <f>IF('Source Data'!F1468="failed",'Source Data'!L1468,0)</f>
        <v>0</v>
      </c>
      <c r="I1468">
        <f t="shared" si="22"/>
        <v>0</v>
      </c>
    </row>
    <row r="1469" spans="3:9" x14ac:dyDescent="0.2">
      <c r="C1469">
        <f>IF('Source Data'!F1469="successful",'Source Data'!L1469,0)</f>
        <v>600</v>
      </c>
      <c r="F1469">
        <f>IF('Source Data'!F1469="canceled",'Source Data'!L1469,0)</f>
        <v>0</v>
      </c>
      <c r="G1469">
        <f>IF('Source Data'!F1469="failed",'Source Data'!L1469,0)</f>
        <v>0</v>
      </c>
      <c r="I1469">
        <f t="shared" si="22"/>
        <v>0</v>
      </c>
    </row>
    <row r="1470" spans="3:9" x14ac:dyDescent="0.2">
      <c r="C1470">
        <f>IF('Source Data'!F1470="successful",'Source Data'!L1470,0)</f>
        <v>293</v>
      </c>
      <c r="F1470">
        <f>IF('Source Data'!F1470="canceled",'Source Data'!L1470,0)</f>
        <v>0</v>
      </c>
      <c r="G1470">
        <f>IF('Source Data'!F1470="failed",'Source Data'!L1470,0)</f>
        <v>0</v>
      </c>
      <c r="I1470">
        <f t="shared" si="22"/>
        <v>0</v>
      </c>
    </row>
    <row r="1471" spans="3:9" x14ac:dyDescent="0.2">
      <c r="C1471">
        <f>IF('Source Data'!F1471="successful",'Source Data'!L1471,0)</f>
        <v>321</v>
      </c>
      <c r="F1471">
        <f>IF('Source Data'!F1471="canceled",'Source Data'!L1471,0)</f>
        <v>0</v>
      </c>
      <c r="G1471">
        <f>IF('Source Data'!F1471="failed",'Source Data'!L1471,0)</f>
        <v>0</v>
      </c>
      <c r="I1471">
        <f t="shared" si="22"/>
        <v>0</v>
      </c>
    </row>
    <row r="1472" spans="3:9" x14ac:dyDescent="0.2">
      <c r="C1472">
        <f>IF('Source Data'!F1472="successful",'Source Data'!L1472,0)</f>
        <v>81</v>
      </c>
      <c r="F1472">
        <f>IF('Source Data'!F1472="canceled",'Source Data'!L1472,0)</f>
        <v>0</v>
      </c>
      <c r="G1472">
        <f>IF('Source Data'!F1472="failed",'Source Data'!L1472,0)</f>
        <v>0</v>
      </c>
      <c r="I1472">
        <f t="shared" si="22"/>
        <v>0</v>
      </c>
    </row>
    <row r="1473" spans="3:9" x14ac:dyDescent="0.2">
      <c r="C1473">
        <f>IF('Source Data'!F1473="successful",'Source Data'!L1473,0)</f>
        <v>343</v>
      </c>
      <c r="F1473">
        <f>IF('Source Data'!F1473="canceled",'Source Data'!L1473,0)</f>
        <v>0</v>
      </c>
      <c r="G1473">
        <f>IF('Source Data'!F1473="failed",'Source Data'!L1473,0)</f>
        <v>0</v>
      </c>
      <c r="I1473">
        <f t="shared" si="22"/>
        <v>0</v>
      </c>
    </row>
    <row r="1474" spans="3:9" x14ac:dyDescent="0.2">
      <c r="C1474">
        <f>IF('Source Data'!F1474="successful",'Source Data'!L1474,0)</f>
        <v>336</v>
      </c>
      <c r="F1474">
        <f>IF('Source Data'!F1474="canceled",'Source Data'!L1474,0)</f>
        <v>0</v>
      </c>
      <c r="G1474">
        <f>IF('Source Data'!F1474="failed",'Source Data'!L1474,0)</f>
        <v>0</v>
      </c>
      <c r="I1474">
        <f t="shared" si="22"/>
        <v>0</v>
      </c>
    </row>
    <row r="1475" spans="3:9" x14ac:dyDescent="0.2">
      <c r="C1475">
        <f>IF('Source Data'!F1475="successful",'Source Data'!L1475,0)</f>
        <v>47</v>
      </c>
      <c r="F1475">
        <f>IF('Source Data'!F1475="canceled",'Source Data'!L1475,0)</f>
        <v>0</v>
      </c>
      <c r="G1475">
        <f>IF('Source Data'!F1475="failed",'Source Data'!L1475,0)</f>
        <v>0</v>
      </c>
      <c r="I1475">
        <f t="shared" ref="I1475:I1538" si="23">F1475+G1475</f>
        <v>0</v>
      </c>
    </row>
    <row r="1476" spans="3:9" x14ac:dyDescent="0.2">
      <c r="C1476">
        <f>IF('Source Data'!F1476="successful",'Source Data'!L1476,0)</f>
        <v>76</v>
      </c>
      <c r="F1476">
        <f>IF('Source Data'!F1476="canceled",'Source Data'!L1476,0)</f>
        <v>0</v>
      </c>
      <c r="G1476">
        <f>IF('Source Data'!F1476="failed",'Source Data'!L1476,0)</f>
        <v>0</v>
      </c>
      <c r="I1476">
        <f t="shared" si="23"/>
        <v>0</v>
      </c>
    </row>
    <row r="1477" spans="3:9" x14ac:dyDescent="0.2">
      <c r="C1477">
        <f>IF('Source Data'!F1477="successful",'Source Data'!L1477,0)</f>
        <v>441</v>
      </c>
      <c r="F1477">
        <f>IF('Source Data'!F1477="canceled",'Source Data'!L1477,0)</f>
        <v>0</v>
      </c>
      <c r="G1477">
        <f>IF('Source Data'!F1477="failed",'Source Data'!L1477,0)</f>
        <v>0</v>
      </c>
      <c r="I1477">
        <f t="shared" si="23"/>
        <v>0</v>
      </c>
    </row>
    <row r="1478" spans="3:9" x14ac:dyDescent="0.2">
      <c r="C1478">
        <f>IF('Source Data'!F1478="successful",'Source Data'!L1478,0)</f>
        <v>916</v>
      </c>
      <c r="F1478">
        <f>IF('Source Data'!F1478="canceled",'Source Data'!L1478,0)</f>
        <v>0</v>
      </c>
      <c r="G1478">
        <f>IF('Source Data'!F1478="failed",'Source Data'!L1478,0)</f>
        <v>0</v>
      </c>
      <c r="I1478">
        <f t="shared" si="23"/>
        <v>0</v>
      </c>
    </row>
    <row r="1479" spans="3:9" x14ac:dyDescent="0.2">
      <c r="C1479">
        <f>IF('Source Data'!F1479="successful",'Source Data'!L1479,0)</f>
        <v>369</v>
      </c>
      <c r="F1479">
        <f>IF('Source Data'!F1479="canceled",'Source Data'!L1479,0)</f>
        <v>0</v>
      </c>
      <c r="G1479">
        <f>IF('Source Data'!F1479="failed",'Source Data'!L1479,0)</f>
        <v>0</v>
      </c>
      <c r="I1479">
        <f t="shared" si="23"/>
        <v>0</v>
      </c>
    </row>
    <row r="1480" spans="3:9" x14ac:dyDescent="0.2">
      <c r="C1480">
        <f>IF('Source Data'!F1480="successful",'Source Data'!L1480,0)</f>
        <v>20242</v>
      </c>
      <c r="F1480">
        <f>IF('Source Data'!F1480="canceled",'Source Data'!L1480,0)</f>
        <v>0</v>
      </c>
      <c r="G1480">
        <f>IF('Source Data'!F1480="failed",'Source Data'!L1480,0)</f>
        <v>0</v>
      </c>
      <c r="I1480">
        <f t="shared" si="23"/>
        <v>0</v>
      </c>
    </row>
    <row r="1481" spans="3:9" x14ac:dyDescent="0.2">
      <c r="C1481">
        <f>IF('Source Data'!F1481="successful",'Source Data'!L1481,0)</f>
        <v>71</v>
      </c>
      <c r="F1481">
        <f>IF('Source Data'!F1481="canceled",'Source Data'!L1481,0)</f>
        <v>0</v>
      </c>
      <c r="G1481">
        <f>IF('Source Data'!F1481="failed",'Source Data'!L1481,0)</f>
        <v>0</v>
      </c>
      <c r="I1481">
        <f t="shared" si="23"/>
        <v>0</v>
      </c>
    </row>
    <row r="1482" spans="3:9" x14ac:dyDescent="0.2">
      <c r="C1482">
        <f>IF('Source Data'!F1482="successful",'Source Data'!L1482,0)</f>
        <v>635</v>
      </c>
      <c r="F1482">
        <f>IF('Source Data'!F1482="canceled",'Source Data'!L1482,0)</f>
        <v>0</v>
      </c>
      <c r="G1482">
        <f>IF('Source Data'!F1482="failed",'Source Data'!L1482,0)</f>
        <v>0</v>
      </c>
      <c r="I1482">
        <f t="shared" si="23"/>
        <v>0</v>
      </c>
    </row>
    <row r="1483" spans="3:9" x14ac:dyDescent="0.2">
      <c r="C1483">
        <f>IF('Source Data'!F1483="successful",'Source Data'!L1483,0)</f>
        <v>0</v>
      </c>
      <c r="F1483">
        <f>IF('Source Data'!F1483="canceled",'Source Data'!L1483,0)</f>
        <v>0</v>
      </c>
      <c r="G1483">
        <f>IF('Source Data'!F1483="failed",'Source Data'!L1483,0)</f>
        <v>6</v>
      </c>
      <c r="I1483">
        <f t="shared" si="23"/>
        <v>6</v>
      </c>
    </row>
    <row r="1484" spans="3:9" x14ac:dyDescent="0.2">
      <c r="C1484">
        <f>IF('Source Data'!F1484="successful",'Source Data'!L1484,0)</f>
        <v>0</v>
      </c>
      <c r="F1484">
        <f>IF('Source Data'!F1484="canceled",'Source Data'!L1484,0)</f>
        <v>0</v>
      </c>
      <c r="G1484">
        <f>IF('Source Data'!F1484="failed",'Source Data'!L1484,0)</f>
        <v>1</v>
      </c>
      <c r="I1484">
        <f t="shared" si="23"/>
        <v>1</v>
      </c>
    </row>
    <row r="1485" spans="3:9" x14ac:dyDescent="0.2">
      <c r="C1485">
        <f>IF('Source Data'!F1485="successful",'Source Data'!L1485,0)</f>
        <v>0</v>
      </c>
      <c r="F1485">
        <f>IF('Source Data'!F1485="canceled",'Source Data'!L1485,0)</f>
        <v>0</v>
      </c>
      <c r="G1485">
        <f>IF('Source Data'!F1485="failed",'Source Data'!L1485,0)</f>
        <v>2</v>
      </c>
      <c r="I1485">
        <f t="shared" si="23"/>
        <v>2</v>
      </c>
    </row>
    <row r="1486" spans="3:9" x14ac:dyDescent="0.2">
      <c r="C1486">
        <f>IF('Source Data'!F1486="successful",'Source Data'!L1486,0)</f>
        <v>0</v>
      </c>
      <c r="F1486">
        <f>IF('Source Data'!F1486="canceled",'Source Data'!L1486,0)</f>
        <v>0</v>
      </c>
      <c r="G1486">
        <f>IF('Source Data'!F1486="failed",'Source Data'!L1486,0)</f>
        <v>0</v>
      </c>
      <c r="I1486">
        <f t="shared" si="23"/>
        <v>0</v>
      </c>
    </row>
    <row r="1487" spans="3:9" x14ac:dyDescent="0.2">
      <c r="C1487">
        <f>IF('Source Data'!F1487="successful",'Source Data'!L1487,0)</f>
        <v>0</v>
      </c>
      <c r="F1487">
        <f>IF('Source Data'!F1487="canceled",'Source Data'!L1487,0)</f>
        <v>0</v>
      </c>
      <c r="G1487">
        <f>IF('Source Data'!F1487="failed",'Source Data'!L1487,0)</f>
        <v>3</v>
      </c>
      <c r="I1487">
        <f t="shared" si="23"/>
        <v>3</v>
      </c>
    </row>
    <row r="1488" spans="3:9" x14ac:dyDescent="0.2">
      <c r="C1488">
        <f>IF('Source Data'!F1488="successful",'Source Data'!L1488,0)</f>
        <v>0</v>
      </c>
      <c r="F1488">
        <f>IF('Source Data'!F1488="canceled",'Source Data'!L1488,0)</f>
        <v>0</v>
      </c>
      <c r="G1488">
        <f>IF('Source Data'!F1488="failed",'Source Data'!L1488,0)</f>
        <v>3</v>
      </c>
      <c r="I1488">
        <f t="shared" si="23"/>
        <v>3</v>
      </c>
    </row>
    <row r="1489" spans="3:9" x14ac:dyDescent="0.2">
      <c r="C1489">
        <f>IF('Source Data'!F1489="successful",'Source Data'!L1489,0)</f>
        <v>0</v>
      </c>
      <c r="F1489">
        <f>IF('Source Data'!F1489="canceled",'Source Data'!L1489,0)</f>
        <v>0</v>
      </c>
      <c r="G1489">
        <f>IF('Source Data'!F1489="failed",'Source Data'!L1489,0)</f>
        <v>0</v>
      </c>
      <c r="I1489">
        <f t="shared" si="23"/>
        <v>0</v>
      </c>
    </row>
    <row r="1490" spans="3:9" x14ac:dyDescent="0.2">
      <c r="C1490">
        <f>IF('Source Data'!F1490="successful",'Source Data'!L1490,0)</f>
        <v>0</v>
      </c>
      <c r="F1490">
        <f>IF('Source Data'!F1490="canceled",'Source Data'!L1490,0)</f>
        <v>0</v>
      </c>
      <c r="G1490">
        <f>IF('Source Data'!F1490="failed",'Source Data'!L1490,0)</f>
        <v>6</v>
      </c>
      <c r="I1490">
        <f t="shared" si="23"/>
        <v>6</v>
      </c>
    </row>
    <row r="1491" spans="3:9" x14ac:dyDescent="0.2">
      <c r="C1491">
        <f>IF('Source Data'!F1491="successful",'Source Data'!L1491,0)</f>
        <v>0</v>
      </c>
      <c r="F1491">
        <f>IF('Source Data'!F1491="canceled",'Source Data'!L1491,0)</f>
        <v>0</v>
      </c>
      <c r="G1491">
        <f>IF('Source Data'!F1491="failed",'Source Data'!L1491,0)</f>
        <v>0</v>
      </c>
      <c r="I1491">
        <f t="shared" si="23"/>
        <v>0</v>
      </c>
    </row>
    <row r="1492" spans="3:9" x14ac:dyDescent="0.2">
      <c r="C1492">
        <f>IF('Source Data'!F1492="successful",'Source Data'!L1492,0)</f>
        <v>0</v>
      </c>
      <c r="F1492">
        <f>IF('Source Data'!F1492="canceled",'Source Data'!L1492,0)</f>
        <v>0</v>
      </c>
      <c r="G1492">
        <f>IF('Source Data'!F1492="failed",'Source Data'!L1492,0)</f>
        <v>19</v>
      </c>
      <c r="I1492">
        <f t="shared" si="23"/>
        <v>19</v>
      </c>
    </row>
    <row r="1493" spans="3:9" x14ac:dyDescent="0.2">
      <c r="C1493">
        <f>IF('Source Data'!F1493="successful",'Source Data'!L1493,0)</f>
        <v>0</v>
      </c>
      <c r="F1493">
        <f>IF('Source Data'!F1493="canceled",'Source Data'!L1493,0)</f>
        <v>0</v>
      </c>
      <c r="G1493">
        <f>IF('Source Data'!F1493="failed",'Source Data'!L1493,0)</f>
        <v>1</v>
      </c>
      <c r="I1493">
        <f t="shared" si="23"/>
        <v>1</v>
      </c>
    </row>
    <row r="1494" spans="3:9" x14ac:dyDescent="0.2">
      <c r="C1494">
        <f>IF('Source Data'!F1494="successful",'Source Data'!L1494,0)</f>
        <v>0</v>
      </c>
      <c r="F1494">
        <f>IF('Source Data'!F1494="canceled",'Source Data'!L1494,0)</f>
        <v>0</v>
      </c>
      <c r="G1494">
        <f>IF('Source Data'!F1494="failed",'Source Data'!L1494,0)</f>
        <v>2</v>
      </c>
      <c r="I1494">
        <f t="shared" si="23"/>
        <v>2</v>
      </c>
    </row>
    <row r="1495" spans="3:9" x14ac:dyDescent="0.2">
      <c r="C1495">
        <f>IF('Source Data'!F1495="successful",'Source Data'!L1495,0)</f>
        <v>0</v>
      </c>
      <c r="F1495">
        <f>IF('Source Data'!F1495="canceled",'Source Data'!L1495,0)</f>
        <v>0</v>
      </c>
      <c r="G1495">
        <f>IF('Source Data'!F1495="failed",'Source Data'!L1495,0)</f>
        <v>0</v>
      </c>
      <c r="I1495">
        <f t="shared" si="23"/>
        <v>0</v>
      </c>
    </row>
    <row r="1496" spans="3:9" x14ac:dyDescent="0.2">
      <c r="C1496">
        <f>IF('Source Data'!F1496="successful",'Source Data'!L1496,0)</f>
        <v>0</v>
      </c>
      <c r="F1496">
        <f>IF('Source Data'!F1496="canceled",'Source Data'!L1496,0)</f>
        <v>0</v>
      </c>
      <c r="G1496">
        <f>IF('Source Data'!F1496="failed",'Source Data'!L1496,0)</f>
        <v>11</v>
      </c>
      <c r="I1496">
        <f t="shared" si="23"/>
        <v>11</v>
      </c>
    </row>
    <row r="1497" spans="3:9" x14ac:dyDescent="0.2">
      <c r="C1497">
        <f>IF('Source Data'!F1497="successful",'Source Data'!L1497,0)</f>
        <v>0</v>
      </c>
      <c r="F1497">
        <f>IF('Source Data'!F1497="canceled",'Source Data'!L1497,0)</f>
        <v>0</v>
      </c>
      <c r="G1497">
        <f>IF('Source Data'!F1497="failed",'Source Data'!L1497,0)</f>
        <v>0</v>
      </c>
      <c r="I1497">
        <f t="shared" si="23"/>
        <v>0</v>
      </c>
    </row>
    <row r="1498" spans="3:9" x14ac:dyDescent="0.2">
      <c r="C1498">
        <f>IF('Source Data'!F1498="successful",'Source Data'!L1498,0)</f>
        <v>0</v>
      </c>
      <c r="F1498">
        <f>IF('Source Data'!F1498="canceled",'Source Data'!L1498,0)</f>
        <v>0</v>
      </c>
      <c r="G1498">
        <f>IF('Source Data'!F1498="failed",'Source Data'!L1498,0)</f>
        <v>0</v>
      </c>
      <c r="I1498">
        <f t="shared" si="23"/>
        <v>0</v>
      </c>
    </row>
    <row r="1499" spans="3:9" x14ac:dyDescent="0.2">
      <c r="C1499">
        <f>IF('Source Data'!F1499="successful",'Source Data'!L1499,0)</f>
        <v>0</v>
      </c>
      <c r="F1499">
        <f>IF('Source Data'!F1499="canceled",'Source Data'!L1499,0)</f>
        <v>0</v>
      </c>
      <c r="G1499">
        <f>IF('Source Data'!F1499="failed",'Source Data'!L1499,0)</f>
        <v>1</v>
      </c>
      <c r="I1499">
        <f t="shared" si="23"/>
        <v>1</v>
      </c>
    </row>
    <row r="1500" spans="3:9" x14ac:dyDescent="0.2">
      <c r="C1500">
        <f>IF('Source Data'!F1500="successful",'Source Data'!L1500,0)</f>
        <v>0</v>
      </c>
      <c r="F1500">
        <f>IF('Source Data'!F1500="canceled",'Source Data'!L1500,0)</f>
        <v>0</v>
      </c>
      <c r="G1500">
        <f>IF('Source Data'!F1500="failed",'Source Data'!L1500,0)</f>
        <v>3</v>
      </c>
      <c r="I1500">
        <f t="shared" si="23"/>
        <v>3</v>
      </c>
    </row>
    <row r="1501" spans="3:9" x14ac:dyDescent="0.2">
      <c r="C1501">
        <f>IF('Source Data'!F1501="successful",'Source Data'!L1501,0)</f>
        <v>0</v>
      </c>
      <c r="F1501">
        <f>IF('Source Data'!F1501="canceled",'Source Data'!L1501,0)</f>
        <v>0</v>
      </c>
      <c r="G1501">
        <f>IF('Source Data'!F1501="failed",'Source Data'!L1501,0)</f>
        <v>1</v>
      </c>
      <c r="I1501">
        <f t="shared" si="23"/>
        <v>1</v>
      </c>
    </row>
    <row r="1502" spans="3:9" x14ac:dyDescent="0.2">
      <c r="C1502">
        <f>IF('Source Data'!F1502="successful",'Source Data'!L1502,0)</f>
        <v>0</v>
      </c>
      <c r="F1502">
        <f>IF('Source Data'!F1502="canceled",'Source Data'!L1502,0)</f>
        <v>0</v>
      </c>
      <c r="G1502">
        <f>IF('Source Data'!F1502="failed",'Source Data'!L1502,0)</f>
        <v>15</v>
      </c>
      <c r="I1502">
        <f t="shared" si="23"/>
        <v>15</v>
      </c>
    </row>
    <row r="1503" spans="3:9" x14ac:dyDescent="0.2">
      <c r="C1503">
        <f>IF('Source Data'!F1503="successful",'Source Data'!L1503,0)</f>
        <v>885</v>
      </c>
      <c r="F1503">
        <f>IF('Source Data'!F1503="canceled",'Source Data'!L1503,0)</f>
        <v>0</v>
      </c>
      <c r="G1503">
        <f>IF('Source Data'!F1503="failed",'Source Data'!L1503,0)</f>
        <v>0</v>
      </c>
      <c r="I1503">
        <f t="shared" si="23"/>
        <v>0</v>
      </c>
    </row>
    <row r="1504" spans="3:9" x14ac:dyDescent="0.2">
      <c r="C1504">
        <f>IF('Source Data'!F1504="successful",'Source Data'!L1504,0)</f>
        <v>329</v>
      </c>
      <c r="F1504">
        <f>IF('Source Data'!F1504="canceled",'Source Data'!L1504,0)</f>
        <v>0</v>
      </c>
      <c r="G1504">
        <f>IF('Source Data'!F1504="failed",'Source Data'!L1504,0)</f>
        <v>0</v>
      </c>
      <c r="I1504">
        <f t="shared" si="23"/>
        <v>0</v>
      </c>
    </row>
    <row r="1505" spans="3:9" x14ac:dyDescent="0.2">
      <c r="C1505">
        <f>IF('Source Data'!F1505="successful",'Source Data'!L1505,0)</f>
        <v>71</v>
      </c>
      <c r="F1505">
        <f>IF('Source Data'!F1505="canceled",'Source Data'!L1505,0)</f>
        <v>0</v>
      </c>
      <c r="G1505">
        <f>IF('Source Data'!F1505="failed",'Source Data'!L1505,0)</f>
        <v>0</v>
      </c>
      <c r="I1505">
        <f t="shared" si="23"/>
        <v>0</v>
      </c>
    </row>
    <row r="1506" spans="3:9" x14ac:dyDescent="0.2">
      <c r="C1506">
        <f>IF('Source Data'!F1506="successful",'Source Data'!L1506,0)</f>
        <v>269</v>
      </c>
      <c r="F1506">
        <f>IF('Source Data'!F1506="canceled",'Source Data'!L1506,0)</f>
        <v>0</v>
      </c>
      <c r="G1506">
        <f>IF('Source Data'!F1506="failed",'Source Data'!L1506,0)</f>
        <v>0</v>
      </c>
      <c r="I1506">
        <f t="shared" si="23"/>
        <v>0</v>
      </c>
    </row>
    <row r="1507" spans="3:9" x14ac:dyDescent="0.2">
      <c r="C1507">
        <f>IF('Source Data'!F1507="successful",'Source Data'!L1507,0)</f>
        <v>345</v>
      </c>
      <c r="F1507">
        <f>IF('Source Data'!F1507="canceled",'Source Data'!L1507,0)</f>
        <v>0</v>
      </c>
      <c r="G1507">
        <f>IF('Source Data'!F1507="failed",'Source Data'!L1507,0)</f>
        <v>0</v>
      </c>
      <c r="I1507">
        <f t="shared" si="23"/>
        <v>0</v>
      </c>
    </row>
    <row r="1508" spans="3:9" x14ac:dyDescent="0.2">
      <c r="C1508">
        <f>IF('Source Data'!F1508="successful",'Source Data'!L1508,0)</f>
        <v>43</v>
      </c>
      <c r="F1508">
        <f>IF('Source Data'!F1508="canceled",'Source Data'!L1508,0)</f>
        <v>0</v>
      </c>
      <c r="G1508">
        <f>IF('Source Data'!F1508="failed",'Source Data'!L1508,0)</f>
        <v>0</v>
      </c>
      <c r="I1508">
        <f t="shared" si="23"/>
        <v>0</v>
      </c>
    </row>
    <row r="1509" spans="3:9" x14ac:dyDescent="0.2">
      <c r="C1509">
        <f>IF('Source Data'!F1509="successful",'Source Data'!L1509,0)</f>
        <v>33</v>
      </c>
      <c r="F1509">
        <f>IF('Source Data'!F1509="canceled",'Source Data'!L1509,0)</f>
        <v>0</v>
      </c>
      <c r="G1509">
        <f>IF('Source Data'!F1509="failed",'Source Data'!L1509,0)</f>
        <v>0</v>
      </c>
      <c r="I1509">
        <f t="shared" si="23"/>
        <v>0</v>
      </c>
    </row>
    <row r="1510" spans="3:9" x14ac:dyDescent="0.2">
      <c r="C1510">
        <f>IF('Source Data'!F1510="successful",'Source Data'!L1510,0)</f>
        <v>211</v>
      </c>
      <c r="F1510">
        <f>IF('Source Data'!F1510="canceled",'Source Data'!L1510,0)</f>
        <v>0</v>
      </c>
      <c r="G1510">
        <f>IF('Source Data'!F1510="failed",'Source Data'!L1510,0)</f>
        <v>0</v>
      </c>
      <c r="I1510">
        <f t="shared" si="23"/>
        <v>0</v>
      </c>
    </row>
    <row r="1511" spans="3:9" x14ac:dyDescent="0.2">
      <c r="C1511">
        <f>IF('Source Data'!F1511="successful",'Source Data'!L1511,0)</f>
        <v>196</v>
      </c>
      <c r="F1511">
        <f>IF('Source Data'!F1511="canceled",'Source Data'!L1511,0)</f>
        <v>0</v>
      </c>
      <c r="G1511">
        <f>IF('Source Data'!F1511="failed",'Source Data'!L1511,0)</f>
        <v>0</v>
      </c>
      <c r="I1511">
        <f t="shared" si="23"/>
        <v>0</v>
      </c>
    </row>
    <row r="1512" spans="3:9" x14ac:dyDescent="0.2">
      <c r="C1512">
        <f>IF('Source Data'!F1512="successful",'Source Data'!L1512,0)</f>
        <v>405</v>
      </c>
      <c r="F1512">
        <f>IF('Source Data'!F1512="canceled",'Source Data'!L1512,0)</f>
        <v>0</v>
      </c>
      <c r="G1512">
        <f>IF('Source Data'!F1512="failed",'Source Data'!L1512,0)</f>
        <v>0</v>
      </c>
      <c r="I1512">
        <f t="shared" si="23"/>
        <v>0</v>
      </c>
    </row>
    <row r="1513" spans="3:9" x14ac:dyDescent="0.2">
      <c r="C1513">
        <f>IF('Source Data'!F1513="successful",'Source Data'!L1513,0)</f>
        <v>206</v>
      </c>
      <c r="F1513">
        <f>IF('Source Data'!F1513="canceled",'Source Data'!L1513,0)</f>
        <v>0</v>
      </c>
      <c r="G1513">
        <f>IF('Source Data'!F1513="failed",'Source Data'!L1513,0)</f>
        <v>0</v>
      </c>
      <c r="I1513">
        <f t="shared" si="23"/>
        <v>0</v>
      </c>
    </row>
    <row r="1514" spans="3:9" x14ac:dyDescent="0.2">
      <c r="C1514">
        <f>IF('Source Data'!F1514="successful",'Source Data'!L1514,0)</f>
        <v>335</v>
      </c>
      <c r="F1514">
        <f>IF('Source Data'!F1514="canceled",'Source Data'!L1514,0)</f>
        <v>0</v>
      </c>
      <c r="G1514">
        <f>IF('Source Data'!F1514="failed",'Source Data'!L1514,0)</f>
        <v>0</v>
      </c>
      <c r="I1514">
        <f t="shared" si="23"/>
        <v>0</v>
      </c>
    </row>
    <row r="1515" spans="3:9" x14ac:dyDescent="0.2">
      <c r="C1515">
        <f>IF('Source Data'!F1515="successful",'Source Data'!L1515,0)</f>
        <v>215</v>
      </c>
      <c r="F1515">
        <f>IF('Source Data'!F1515="canceled",'Source Data'!L1515,0)</f>
        <v>0</v>
      </c>
      <c r="G1515">
        <f>IF('Source Data'!F1515="failed",'Source Data'!L1515,0)</f>
        <v>0</v>
      </c>
      <c r="I1515">
        <f t="shared" si="23"/>
        <v>0</v>
      </c>
    </row>
    <row r="1516" spans="3:9" x14ac:dyDescent="0.2">
      <c r="C1516">
        <f>IF('Source Data'!F1516="successful",'Source Data'!L1516,0)</f>
        <v>176</v>
      </c>
      <c r="F1516">
        <f>IF('Source Data'!F1516="canceled",'Source Data'!L1516,0)</f>
        <v>0</v>
      </c>
      <c r="G1516">
        <f>IF('Source Data'!F1516="failed",'Source Data'!L1516,0)</f>
        <v>0</v>
      </c>
      <c r="I1516">
        <f t="shared" si="23"/>
        <v>0</v>
      </c>
    </row>
    <row r="1517" spans="3:9" x14ac:dyDescent="0.2">
      <c r="C1517">
        <f>IF('Source Data'!F1517="successful",'Source Data'!L1517,0)</f>
        <v>555</v>
      </c>
      <c r="F1517">
        <f>IF('Source Data'!F1517="canceled",'Source Data'!L1517,0)</f>
        <v>0</v>
      </c>
      <c r="G1517">
        <f>IF('Source Data'!F1517="failed",'Source Data'!L1517,0)</f>
        <v>0</v>
      </c>
      <c r="I1517">
        <f t="shared" si="23"/>
        <v>0</v>
      </c>
    </row>
    <row r="1518" spans="3:9" x14ac:dyDescent="0.2">
      <c r="C1518">
        <f>IF('Source Data'!F1518="successful",'Source Data'!L1518,0)</f>
        <v>116</v>
      </c>
      <c r="F1518">
        <f>IF('Source Data'!F1518="canceled",'Source Data'!L1518,0)</f>
        <v>0</v>
      </c>
      <c r="G1518">
        <f>IF('Source Data'!F1518="failed",'Source Data'!L1518,0)</f>
        <v>0</v>
      </c>
      <c r="I1518">
        <f t="shared" si="23"/>
        <v>0</v>
      </c>
    </row>
    <row r="1519" spans="3:9" x14ac:dyDescent="0.2">
      <c r="C1519">
        <f>IF('Source Data'!F1519="successful",'Source Data'!L1519,0)</f>
        <v>615</v>
      </c>
      <c r="F1519">
        <f>IF('Source Data'!F1519="canceled",'Source Data'!L1519,0)</f>
        <v>0</v>
      </c>
      <c r="G1519">
        <f>IF('Source Data'!F1519="failed",'Source Data'!L1519,0)</f>
        <v>0</v>
      </c>
      <c r="I1519">
        <f t="shared" si="23"/>
        <v>0</v>
      </c>
    </row>
    <row r="1520" spans="3:9" x14ac:dyDescent="0.2">
      <c r="C1520">
        <f>IF('Source Data'!F1520="successful",'Source Data'!L1520,0)</f>
        <v>236</v>
      </c>
      <c r="F1520">
        <f>IF('Source Data'!F1520="canceled",'Source Data'!L1520,0)</f>
        <v>0</v>
      </c>
      <c r="G1520">
        <f>IF('Source Data'!F1520="failed",'Source Data'!L1520,0)</f>
        <v>0</v>
      </c>
      <c r="I1520">
        <f t="shared" si="23"/>
        <v>0</v>
      </c>
    </row>
    <row r="1521" spans="3:9" x14ac:dyDescent="0.2">
      <c r="C1521">
        <f>IF('Source Data'!F1521="successful",'Source Data'!L1521,0)</f>
        <v>145</v>
      </c>
      <c r="F1521">
        <f>IF('Source Data'!F1521="canceled",'Source Data'!L1521,0)</f>
        <v>0</v>
      </c>
      <c r="G1521">
        <f>IF('Source Data'!F1521="failed",'Source Data'!L1521,0)</f>
        <v>0</v>
      </c>
      <c r="I1521">
        <f t="shared" si="23"/>
        <v>0</v>
      </c>
    </row>
    <row r="1522" spans="3:9" x14ac:dyDescent="0.2">
      <c r="C1522">
        <f>IF('Source Data'!F1522="successful",'Source Data'!L1522,0)</f>
        <v>167</v>
      </c>
      <c r="F1522">
        <f>IF('Source Data'!F1522="canceled",'Source Data'!L1522,0)</f>
        <v>0</v>
      </c>
      <c r="G1522">
        <f>IF('Source Data'!F1522="failed",'Source Data'!L1522,0)</f>
        <v>0</v>
      </c>
      <c r="I1522">
        <f t="shared" si="23"/>
        <v>0</v>
      </c>
    </row>
    <row r="1523" spans="3:9" x14ac:dyDescent="0.2">
      <c r="C1523">
        <f>IF('Source Data'!F1523="successful",'Source Data'!L1523,0)</f>
        <v>235</v>
      </c>
      <c r="F1523">
        <f>IF('Source Data'!F1523="canceled",'Source Data'!L1523,0)</f>
        <v>0</v>
      </c>
      <c r="G1523">
        <f>IF('Source Data'!F1523="failed",'Source Data'!L1523,0)</f>
        <v>0</v>
      </c>
      <c r="I1523">
        <f t="shared" si="23"/>
        <v>0</v>
      </c>
    </row>
    <row r="1524" spans="3:9" x14ac:dyDescent="0.2">
      <c r="C1524">
        <f>IF('Source Data'!F1524="successful",'Source Data'!L1524,0)</f>
        <v>452</v>
      </c>
      <c r="F1524">
        <f>IF('Source Data'!F1524="canceled",'Source Data'!L1524,0)</f>
        <v>0</v>
      </c>
      <c r="G1524">
        <f>IF('Source Data'!F1524="failed",'Source Data'!L1524,0)</f>
        <v>0</v>
      </c>
      <c r="I1524">
        <f t="shared" si="23"/>
        <v>0</v>
      </c>
    </row>
    <row r="1525" spans="3:9" x14ac:dyDescent="0.2">
      <c r="C1525">
        <f>IF('Source Data'!F1525="successful",'Source Data'!L1525,0)</f>
        <v>241</v>
      </c>
      <c r="F1525">
        <f>IF('Source Data'!F1525="canceled",'Source Data'!L1525,0)</f>
        <v>0</v>
      </c>
      <c r="G1525">
        <f>IF('Source Data'!F1525="failed",'Source Data'!L1525,0)</f>
        <v>0</v>
      </c>
      <c r="I1525">
        <f t="shared" si="23"/>
        <v>0</v>
      </c>
    </row>
    <row r="1526" spans="3:9" x14ac:dyDescent="0.2">
      <c r="C1526">
        <f>IF('Source Data'!F1526="successful",'Source Data'!L1526,0)</f>
        <v>28</v>
      </c>
      <c r="F1526">
        <f>IF('Source Data'!F1526="canceled",'Source Data'!L1526,0)</f>
        <v>0</v>
      </c>
      <c r="G1526">
        <f>IF('Source Data'!F1526="failed",'Source Data'!L1526,0)</f>
        <v>0</v>
      </c>
      <c r="I1526">
        <f t="shared" si="23"/>
        <v>0</v>
      </c>
    </row>
    <row r="1527" spans="3:9" x14ac:dyDescent="0.2">
      <c r="C1527">
        <f>IF('Source Data'!F1527="successful",'Source Data'!L1527,0)</f>
        <v>140</v>
      </c>
      <c r="F1527">
        <f>IF('Source Data'!F1527="canceled",'Source Data'!L1527,0)</f>
        <v>0</v>
      </c>
      <c r="G1527">
        <f>IF('Source Data'!F1527="failed",'Source Data'!L1527,0)</f>
        <v>0</v>
      </c>
      <c r="I1527">
        <f t="shared" si="23"/>
        <v>0</v>
      </c>
    </row>
    <row r="1528" spans="3:9" x14ac:dyDescent="0.2">
      <c r="C1528">
        <f>IF('Source Data'!F1528="successful",'Source Data'!L1528,0)</f>
        <v>280</v>
      </c>
      <c r="F1528">
        <f>IF('Source Data'!F1528="canceled",'Source Data'!L1528,0)</f>
        <v>0</v>
      </c>
      <c r="G1528">
        <f>IF('Source Data'!F1528="failed",'Source Data'!L1528,0)</f>
        <v>0</v>
      </c>
      <c r="I1528">
        <f t="shared" si="23"/>
        <v>0</v>
      </c>
    </row>
    <row r="1529" spans="3:9" x14ac:dyDescent="0.2">
      <c r="C1529">
        <f>IF('Source Data'!F1529="successful",'Source Data'!L1529,0)</f>
        <v>70</v>
      </c>
      <c r="F1529">
        <f>IF('Source Data'!F1529="canceled",'Source Data'!L1529,0)</f>
        <v>0</v>
      </c>
      <c r="G1529">
        <f>IF('Source Data'!F1529="failed",'Source Data'!L1529,0)</f>
        <v>0</v>
      </c>
      <c r="I1529">
        <f t="shared" si="23"/>
        <v>0</v>
      </c>
    </row>
    <row r="1530" spans="3:9" x14ac:dyDescent="0.2">
      <c r="C1530">
        <f>IF('Source Data'!F1530="successful",'Source Data'!L1530,0)</f>
        <v>160</v>
      </c>
      <c r="F1530">
        <f>IF('Source Data'!F1530="canceled",'Source Data'!L1530,0)</f>
        <v>0</v>
      </c>
      <c r="G1530">
        <f>IF('Source Data'!F1530="failed",'Source Data'!L1530,0)</f>
        <v>0</v>
      </c>
      <c r="I1530">
        <f t="shared" si="23"/>
        <v>0</v>
      </c>
    </row>
    <row r="1531" spans="3:9" x14ac:dyDescent="0.2">
      <c r="C1531">
        <f>IF('Source Data'!F1531="successful",'Source Data'!L1531,0)</f>
        <v>141</v>
      </c>
      <c r="F1531">
        <f>IF('Source Data'!F1531="canceled",'Source Data'!L1531,0)</f>
        <v>0</v>
      </c>
      <c r="G1531">
        <f>IF('Source Data'!F1531="failed",'Source Data'!L1531,0)</f>
        <v>0</v>
      </c>
      <c r="I1531">
        <f t="shared" si="23"/>
        <v>0</v>
      </c>
    </row>
    <row r="1532" spans="3:9" x14ac:dyDescent="0.2">
      <c r="C1532">
        <f>IF('Source Data'!F1532="successful",'Source Data'!L1532,0)</f>
        <v>874</v>
      </c>
      <c r="F1532">
        <f>IF('Source Data'!F1532="canceled",'Source Data'!L1532,0)</f>
        <v>0</v>
      </c>
      <c r="G1532">
        <f>IF('Source Data'!F1532="failed",'Source Data'!L1532,0)</f>
        <v>0</v>
      </c>
      <c r="I1532">
        <f t="shared" si="23"/>
        <v>0</v>
      </c>
    </row>
    <row r="1533" spans="3:9" x14ac:dyDescent="0.2">
      <c r="C1533">
        <f>IF('Source Data'!F1533="successful",'Source Data'!L1533,0)</f>
        <v>73</v>
      </c>
      <c r="F1533">
        <f>IF('Source Data'!F1533="canceled",'Source Data'!L1533,0)</f>
        <v>0</v>
      </c>
      <c r="G1533">
        <f>IF('Source Data'!F1533="failed",'Source Data'!L1533,0)</f>
        <v>0</v>
      </c>
      <c r="I1533">
        <f t="shared" si="23"/>
        <v>0</v>
      </c>
    </row>
    <row r="1534" spans="3:9" x14ac:dyDescent="0.2">
      <c r="C1534">
        <f>IF('Source Data'!F1534="successful",'Source Data'!L1534,0)</f>
        <v>294</v>
      </c>
      <c r="F1534">
        <f>IF('Source Data'!F1534="canceled",'Source Data'!L1534,0)</f>
        <v>0</v>
      </c>
      <c r="G1534">
        <f>IF('Source Data'!F1534="failed",'Source Data'!L1534,0)</f>
        <v>0</v>
      </c>
      <c r="I1534">
        <f t="shared" si="23"/>
        <v>0</v>
      </c>
    </row>
    <row r="1535" spans="3:9" x14ac:dyDescent="0.2">
      <c r="C1535">
        <f>IF('Source Data'!F1535="successful",'Source Data'!L1535,0)</f>
        <v>740</v>
      </c>
      <c r="F1535">
        <f>IF('Source Data'!F1535="canceled",'Source Data'!L1535,0)</f>
        <v>0</v>
      </c>
      <c r="G1535">
        <f>IF('Source Data'!F1535="failed",'Source Data'!L1535,0)</f>
        <v>0</v>
      </c>
      <c r="I1535">
        <f t="shared" si="23"/>
        <v>0</v>
      </c>
    </row>
    <row r="1536" spans="3:9" x14ac:dyDescent="0.2">
      <c r="C1536">
        <f>IF('Source Data'!F1536="successful",'Source Data'!L1536,0)</f>
        <v>369</v>
      </c>
      <c r="F1536">
        <f>IF('Source Data'!F1536="canceled",'Source Data'!L1536,0)</f>
        <v>0</v>
      </c>
      <c r="G1536">
        <f>IF('Source Data'!F1536="failed",'Source Data'!L1536,0)</f>
        <v>0</v>
      </c>
      <c r="I1536">
        <f t="shared" si="23"/>
        <v>0</v>
      </c>
    </row>
    <row r="1537" spans="3:9" x14ac:dyDescent="0.2">
      <c r="C1537">
        <f>IF('Source Data'!F1537="successful",'Source Data'!L1537,0)</f>
        <v>110</v>
      </c>
      <c r="F1537">
        <f>IF('Source Data'!F1537="canceled",'Source Data'!L1537,0)</f>
        <v>0</v>
      </c>
      <c r="G1537">
        <f>IF('Source Data'!F1537="failed",'Source Data'!L1537,0)</f>
        <v>0</v>
      </c>
      <c r="I1537">
        <f t="shared" si="23"/>
        <v>0</v>
      </c>
    </row>
    <row r="1538" spans="3:9" x14ac:dyDescent="0.2">
      <c r="C1538">
        <f>IF('Source Data'!F1538="successful",'Source Data'!L1538,0)</f>
        <v>455</v>
      </c>
      <c r="F1538">
        <f>IF('Source Data'!F1538="canceled",'Source Data'!L1538,0)</f>
        <v>0</v>
      </c>
      <c r="G1538">
        <f>IF('Source Data'!F1538="failed",'Source Data'!L1538,0)</f>
        <v>0</v>
      </c>
      <c r="I1538">
        <f t="shared" si="23"/>
        <v>0</v>
      </c>
    </row>
    <row r="1539" spans="3:9" x14ac:dyDescent="0.2">
      <c r="C1539">
        <f>IF('Source Data'!F1539="successful",'Source Data'!L1539,0)</f>
        <v>224</v>
      </c>
      <c r="F1539">
        <f>IF('Source Data'!F1539="canceled",'Source Data'!L1539,0)</f>
        <v>0</v>
      </c>
      <c r="G1539">
        <f>IF('Source Data'!F1539="failed",'Source Data'!L1539,0)</f>
        <v>0</v>
      </c>
      <c r="I1539">
        <f t="shared" ref="I1539:I1602" si="24">F1539+G1539</f>
        <v>0</v>
      </c>
    </row>
    <row r="1540" spans="3:9" x14ac:dyDescent="0.2">
      <c r="C1540">
        <f>IF('Source Data'!F1540="successful",'Source Data'!L1540,0)</f>
        <v>46</v>
      </c>
      <c r="F1540">
        <f>IF('Source Data'!F1540="canceled",'Source Data'!L1540,0)</f>
        <v>0</v>
      </c>
      <c r="G1540">
        <f>IF('Source Data'!F1540="failed",'Source Data'!L1540,0)</f>
        <v>0</v>
      </c>
      <c r="I1540">
        <f t="shared" si="24"/>
        <v>0</v>
      </c>
    </row>
    <row r="1541" spans="3:9" x14ac:dyDescent="0.2">
      <c r="C1541">
        <f>IF('Source Data'!F1541="successful",'Source Data'!L1541,0)</f>
        <v>284</v>
      </c>
      <c r="F1541">
        <f>IF('Source Data'!F1541="canceled",'Source Data'!L1541,0)</f>
        <v>0</v>
      </c>
      <c r="G1541">
        <f>IF('Source Data'!F1541="failed",'Source Data'!L1541,0)</f>
        <v>0</v>
      </c>
      <c r="I1541">
        <f t="shared" si="24"/>
        <v>0</v>
      </c>
    </row>
    <row r="1542" spans="3:9" x14ac:dyDescent="0.2">
      <c r="C1542">
        <f>IF('Source Data'!F1542="successful",'Source Data'!L1542,0)</f>
        <v>98</v>
      </c>
      <c r="F1542">
        <f>IF('Source Data'!F1542="canceled",'Source Data'!L1542,0)</f>
        <v>0</v>
      </c>
      <c r="G1542">
        <f>IF('Source Data'!F1542="failed",'Source Data'!L1542,0)</f>
        <v>0</v>
      </c>
      <c r="I1542">
        <f t="shared" si="24"/>
        <v>0</v>
      </c>
    </row>
    <row r="1543" spans="3:9" x14ac:dyDescent="0.2">
      <c r="C1543">
        <f>IF('Source Data'!F1543="successful",'Source Data'!L1543,0)</f>
        <v>0</v>
      </c>
      <c r="F1543">
        <f>IF('Source Data'!F1543="canceled",'Source Data'!L1543,0)</f>
        <v>0</v>
      </c>
      <c r="G1543">
        <f>IF('Source Data'!F1543="failed",'Source Data'!L1543,0)</f>
        <v>2</v>
      </c>
      <c r="I1543">
        <f t="shared" si="24"/>
        <v>2</v>
      </c>
    </row>
    <row r="1544" spans="3:9" x14ac:dyDescent="0.2">
      <c r="C1544">
        <f>IF('Source Data'!F1544="successful",'Source Data'!L1544,0)</f>
        <v>0</v>
      </c>
      <c r="F1544">
        <f>IF('Source Data'!F1544="canceled",'Source Data'!L1544,0)</f>
        <v>0</v>
      </c>
      <c r="G1544">
        <f>IF('Source Data'!F1544="failed",'Source Data'!L1544,0)</f>
        <v>1</v>
      </c>
      <c r="I1544">
        <f t="shared" si="24"/>
        <v>1</v>
      </c>
    </row>
    <row r="1545" spans="3:9" x14ac:dyDescent="0.2">
      <c r="C1545">
        <f>IF('Source Data'!F1545="successful",'Source Data'!L1545,0)</f>
        <v>0</v>
      </c>
      <c r="F1545">
        <f>IF('Source Data'!F1545="canceled",'Source Data'!L1545,0)</f>
        <v>0</v>
      </c>
      <c r="G1545">
        <f>IF('Source Data'!F1545="failed",'Source Data'!L1545,0)</f>
        <v>1</v>
      </c>
      <c r="I1545">
        <f t="shared" si="24"/>
        <v>1</v>
      </c>
    </row>
    <row r="1546" spans="3:9" x14ac:dyDescent="0.2">
      <c r="C1546">
        <f>IF('Source Data'!F1546="successful",'Source Data'!L1546,0)</f>
        <v>0</v>
      </c>
      <c r="F1546">
        <f>IF('Source Data'!F1546="canceled",'Source Data'!L1546,0)</f>
        <v>0</v>
      </c>
      <c r="G1546">
        <f>IF('Source Data'!F1546="failed",'Source Data'!L1546,0)</f>
        <v>0</v>
      </c>
      <c r="I1546">
        <f t="shared" si="24"/>
        <v>0</v>
      </c>
    </row>
    <row r="1547" spans="3:9" x14ac:dyDescent="0.2">
      <c r="C1547">
        <f>IF('Source Data'!F1547="successful",'Source Data'!L1547,0)</f>
        <v>0</v>
      </c>
      <c r="F1547">
        <f>IF('Source Data'!F1547="canceled",'Source Data'!L1547,0)</f>
        <v>0</v>
      </c>
      <c r="G1547">
        <f>IF('Source Data'!F1547="failed",'Source Data'!L1547,0)</f>
        <v>1</v>
      </c>
      <c r="I1547">
        <f t="shared" si="24"/>
        <v>1</v>
      </c>
    </row>
    <row r="1548" spans="3:9" x14ac:dyDescent="0.2">
      <c r="C1548">
        <f>IF('Source Data'!F1548="successful",'Source Data'!L1548,0)</f>
        <v>0</v>
      </c>
      <c r="F1548">
        <f>IF('Source Data'!F1548="canceled",'Source Data'!L1548,0)</f>
        <v>0</v>
      </c>
      <c r="G1548">
        <f>IF('Source Data'!F1548="failed",'Source Data'!L1548,0)</f>
        <v>11</v>
      </c>
      <c r="I1548">
        <f t="shared" si="24"/>
        <v>11</v>
      </c>
    </row>
    <row r="1549" spans="3:9" x14ac:dyDescent="0.2">
      <c r="C1549">
        <f>IF('Source Data'!F1549="successful",'Source Data'!L1549,0)</f>
        <v>0</v>
      </c>
      <c r="F1549">
        <f>IF('Source Data'!F1549="canceled",'Source Data'!L1549,0)</f>
        <v>0</v>
      </c>
      <c r="G1549">
        <f>IF('Source Data'!F1549="failed",'Source Data'!L1549,0)</f>
        <v>0</v>
      </c>
      <c r="I1549">
        <f t="shared" si="24"/>
        <v>0</v>
      </c>
    </row>
    <row r="1550" spans="3:9" x14ac:dyDescent="0.2">
      <c r="C1550">
        <f>IF('Source Data'!F1550="successful",'Source Data'!L1550,0)</f>
        <v>0</v>
      </c>
      <c r="F1550">
        <f>IF('Source Data'!F1550="canceled",'Source Data'!L1550,0)</f>
        <v>0</v>
      </c>
      <c r="G1550">
        <f>IF('Source Data'!F1550="failed",'Source Data'!L1550,0)</f>
        <v>1</v>
      </c>
      <c r="I1550">
        <f t="shared" si="24"/>
        <v>1</v>
      </c>
    </row>
    <row r="1551" spans="3:9" x14ac:dyDescent="0.2">
      <c r="C1551">
        <f>IF('Source Data'!F1551="successful",'Source Data'!L1551,0)</f>
        <v>0</v>
      </c>
      <c r="F1551">
        <f>IF('Source Data'!F1551="canceled",'Source Data'!L1551,0)</f>
        <v>0</v>
      </c>
      <c r="G1551">
        <f>IF('Source Data'!F1551="failed",'Source Data'!L1551,0)</f>
        <v>6</v>
      </c>
      <c r="I1551">
        <f t="shared" si="24"/>
        <v>6</v>
      </c>
    </row>
    <row r="1552" spans="3:9" x14ac:dyDescent="0.2">
      <c r="C1552">
        <f>IF('Source Data'!F1552="successful",'Source Data'!L1552,0)</f>
        <v>0</v>
      </c>
      <c r="F1552">
        <f>IF('Source Data'!F1552="canceled",'Source Data'!L1552,0)</f>
        <v>0</v>
      </c>
      <c r="G1552">
        <f>IF('Source Data'!F1552="failed",'Source Data'!L1552,0)</f>
        <v>7</v>
      </c>
      <c r="I1552">
        <f t="shared" si="24"/>
        <v>7</v>
      </c>
    </row>
    <row r="1553" spans="3:9" x14ac:dyDescent="0.2">
      <c r="C1553">
        <f>IF('Source Data'!F1553="successful",'Source Data'!L1553,0)</f>
        <v>0</v>
      </c>
      <c r="F1553">
        <f>IF('Source Data'!F1553="canceled",'Source Data'!L1553,0)</f>
        <v>0</v>
      </c>
      <c r="G1553">
        <f>IF('Source Data'!F1553="failed",'Source Data'!L1553,0)</f>
        <v>0</v>
      </c>
      <c r="I1553">
        <f t="shared" si="24"/>
        <v>0</v>
      </c>
    </row>
    <row r="1554" spans="3:9" x14ac:dyDescent="0.2">
      <c r="C1554">
        <f>IF('Source Data'!F1554="successful",'Source Data'!L1554,0)</f>
        <v>0</v>
      </c>
      <c r="F1554">
        <f>IF('Source Data'!F1554="canceled",'Source Data'!L1554,0)</f>
        <v>0</v>
      </c>
      <c r="G1554">
        <f>IF('Source Data'!F1554="failed",'Source Data'!L1554,0)</f>
        <v>16</v>
      </c>
      <c r="I1554">
        <f t="shared" si="24"/>
        <v>16</v>
      </c>
    </row>
    <row r="1555" spans="3:9" x14ac:dyDescent="0.2">
      <c r="C1555">
        <f>IF('Source Data'!F1555="successful",'Source Data'!L1555,0)</f>
        <v>0</v>
      </c>
      <c r="F1555">
        <f>IF('Source Data'!F1555="canceled",'Source Data'!L1555,0)</f>
        <v>0</v>
      </c>
      <c r="G1555">
        <f>IF('Source Data'!F1555="failed",'Source Data'!L1555,0)</f>
        <v>0</v>
      </c>
      <c r="I1555">
        <f t="shared" si="24"/>
        <v>0</v>
      </c>
    </row>
    <row r="1556" spans="3:9" x14ac:dyDescent="0.2">
      <c r="C1556">
        <f>IF('Source Data'!F1556="successful",'Source Data'!L1556,0)</f>
        <v>0</v>
      </c>
      <c r="F1556">
        <f>IF('Source Data'!F1556="canceled",'Source Data'!L1556,0)</f>
        <v>0</v>
      </c>
      <c r="G1556">
        <f>IF('Source Data'!F1556="failed",'Source Data'!L1556,0)</f>
        <v>0</v>
      </c>
      <c r="I1556">
        <f t="shared" si="24"/>
        <v>0</v>
      </c>
    </row>
    <row r="1557" spans="3:9" x14ac:dyDescent="0.2">
      <c r="C1557">
        <f>IF('Source Data'!F1557="successful",'Source Data'!L1557,0)</f>
        <v>0</v>
      </c>
      <c r="F1557">
        <f>IF('Source Data'!F1557="canceled",'Source Data'!L1557,0)</f>
        <v>0</v>
      </c>
      <c r="G1557">
        <f>IF('Source Data'!F1557="failed",'Source Data'!L1557,0)</f>
        <v>0</v>
      </c>
      <c r="I1557">
        <f t="shared" si="24"/>
        <v>0</v>
      </c>
    </row>
    <row r="1558" spans="3:9" x14ac:dyDescent="0.2">
      <c r="C1558">
        <f>IF('Source Data'!F1558="successful",'Source Data'!L1558,0)</f>
        <v>0</v>
      </c>
      <c r="F1558">
        <f>IF('Source Data'!F1558="canceled",'Source Data'!L1558,0)</f>
        <v>0</v>
      </c>
      <c r="G1558">
        <f>IF('Source Data'!F1558="failed",'Source Data'!L1558,0)</f>
        <v>12</v>
      </c>
      <c r="I1558">
        <f t="shared" si="24"/>
        <v>12</v>
      </c>
    </row>
    <row r="1559" spans="3:9" x14ac:dyDescent="0.2">
      <c r="C1559">
        <f>IF('Source Data'!F1559="successful",'Source Data'!L1559,0)</f>
        <v>0</v>
      </c>
      <c r="F1559">
        <f>IF('Source Data'!F1559="canceled",'Source Data'!L1559,0)</f>
        <v>0</v>
      </c>
      <c r="G1559">
        <f>IF('Source Data'!F1559="failed",'Source Data'!L1559,0)</f>
        <v>1</v>
      </c>
      <c r="I1559">
        <f t="shared" si="24"/>
        <v>1</v>
      </c>
    </row>
    <row r="1560" spans="3:9" x14ac:dyDescent="0.2">
      <c r="C1560">
        <f>IF('Source Data'!F1560="successful",'Source Data'!L1560,0)</f>
        <v>0</v>
      </c>
      <c r="F1560">
        <f>IF('Source Data'!F1560="canceled",'Source Data'!L1560,0)</f>
        <v>0</v>
      </c>
      <c r="G1560">
        <f>IF('Source Data'!F1560="failed",'Source Data'!L1560,0)</f>
        <v>3</v>
      </c>
      <c r="I1560">
        <f t="shared" si="24"/>
        <v>3</v>
      </c>
    </row>
    <row r="1561" spans="3:9" x14ac:dyDescent="0.2">
      <c r="C1561">
        <f>IF('Source Data'!F1561="successful",'Source Data'!L1561,0)</f>
        <v>0</v>
      </c>
      <c r="F1561">
        <f>IF('Source Data'!F1561="canceled",'Source Data'!L1561,0)</f>
        <v>0</v>
      </c>
      <c r="G1561">
        <f>IF('Source Data'!F1561="failed",'Source Data'!L1561,0)</f>
        <v>1</v>
      </c>
      <c r="I1561">
        <f t="shared" si="24"/>
        <v>1</v>
      </c>
    </row>
    <row r="1562" spans="3:9" x14ac:dyDescent="0.2">
      <c r="C1562">
        <f>IF('Source Data'!F1562="successful",'Source Data'!L1562,0)</f>
        <v>0</v>
      </c>
      <c r="F1562">
        <f>IF('Source Data'!F1562="canceled",'Source Data'!L1562,0)</f>
        <v>0</v>
      </c>
      <c r="G1562">
        <f>IF('Source Data'!F1562="failed",'Source Data'!L1562,0)</f>
        <v>4</v>
      </c>
      <c r="I1562">
        <f t="shared" si="24"/>
        <v>4</v>
      </c>
    </row>
    <row r="1563" spans="3:9" x14ac:dyDescent="0.2">
      <c r="C1563">
        <f>IF('Source Data'!F1563="successful",'Source Data'!L1563,0)</f>
        <v>0</v>
      </c>
      <c r="F1563">
        <f>IF('Source Data'!F1563="canceled",'Source Data'!L1563,0)</f>
        <v>1</v>
      </c>
      <c r="G1563">
        <f>IF('Source Data'!F1563="failed",'Source Data'!L1563,0)</f>
        <v>0</v>
      </c>
      <c r="I1563">
        <f t="shared" si="24"/>
        <v>1</v>
      </c>
    </row>
    <row r="1564" spans="3:9" x14ac:dyDescent="0.2">
      <c r="C1564">
        <f>IF('Source Data'!F1564="successful",'Source Data'!L1564,0)</f>
        <v>0</v>
      </c>
      <c r="F1564">
        <f>IF('Source Data'!F1564="canceled",'Source Data'!L1564,0)</f>
        <v>0</v>
      </c>
      <c r="G1564">
        <f>IF('Source Data'!F1564="failed",'Source Data'!L1564,0)</f>
        <v>0</v>
      </c>
      <c r="I1564">
        <f t="shared" si="24"/>
        <v>0</v>
      </c>
    </row>
    <row r="1565" spans="3:9" x14ac:dyDescent="0.2">
      <c r="C1565">
        <f>IF('Source Data'!F1565="successful",'Source Data'!L1565,0)</f>
        <v>0</v>
      </c>
      <c r="F1565">
        <f>IF('Source Data'!F1565="canceled",'Source Data'!L1565,0)</f>
        <v>2</v>
      </c>
      <c r="G1565">
        <f>IF('Source Data'!F1565="failed",'Source Data'!L1565,0)</f>
        <v>0</v>
      </c>
      <c r="I1565">
        <f t="shared" si="24"/>
        <v>2</v>
      </c>
    </row>
    <row r="1566" spans="3:9" x14ac:dyDescent="0.2">
      <c r="C1566">
        <f>IF('Source Data'!F1566="successful",'Source Data'!L1566,0)</f>
        <v>0</v>
      </c>
      <c r="F1566">
        <f>IF('Source Data'!F1566="canceled",'Source Data'!L1566,0)</f>
        <v>1</v>
      </c>
      <c r="G1566">
        <f>IF('Source Data'!F1566="failed",'Source Data'!L1566,0)</f>
        <v>0</v>
      </c>
      <c r="I1566">
        <f t="shared" si="24"/>
        <v>1</v>
      </c>
    </row>
    <row r="1567" spans="3:9" x14ac:dyDescent="0.2">
      <c r="C1567">
        <f>IF('Source Data'!F1567="successful",'Source Data'!L1567,0)</f>
        <v>0</v>
      </c>
      <c r="F1567">
        <f>IF('Source Data'!F1567="canceled",'Source Data'!L1567,0)</f>
        <v>1</v>
      </c>
      <c r="G1567">
        <f>IF('Source Data'!F1567="failed",'Source Data'!L1567,0)</f>
        <v>0</v>
      </c>
      <c r="I1567">
        <f t="shared" si="24"/>
        <v>1</v>
      </c>
    </row>
    <row r="1568" spans="3:9" x14ac:dyDescent="0.2">
      <c r="C1568">
        <f>IF('Source Data'!F1568="successful",'Source Data'!L1568,0)</f>
        <v>0</v>
      </c>
      <c r="F1568">
        <f>IF('Source Data'!F1568="canceled",'Source Data'!L1568,0)</f>
        <v>59</v>
      </c>
      <c r="G1568">
        <f>IF('Source Data'!F1568="failed",'Source Data'!L1568,0)</f>
        <v>0</v>
      </c>
      <c r="I1568">
        <f t="shared" si="24"/>
        <v>59</v>
      </c>
    </row>
    <row r="1569" spans="3:9" x14ac:dyDescent="0.2">
      <c r="C1569">
        <f>IF('Source Data'!F1569="successful",'Source Data'!L1569,0)</f>
        <v>0</v>
      </c>
      <c r="F1569">
        <f>IF('Source Data'!F1569="canceled",'Source Data'!L1569,0)</f>
        <v>13</v>
      </c>
      <c r="G1569">
        <f>IF('Source Data'!F1569="failed",'Source Data'!L1569,0)</f>
        <v>0</v>
      </c>
      <c r="I1569">
        <f t="shared" si="24"/>
        <v>13</v>
      </c>
    </row>
    <row r="1570" spans="3:9" x14ac:dyDescent="0.2">
      <c r="C1570">
        <f>IF('Source Data'!F1570="successful",'Source Data'!L1570,0)</f>
        <v>0</v>
      </c>
      <c r="F1570">
        <f>IF('Source Data'!F1570="canceled",'Source Data'!L1570,0)</f>
        <v>22</v>
      </c>
      <c r="G1570">
        <f>IF('Source Data'!F1570="failed",'Source Data'!L1570,0)</f>
        <v>0</v>
      </c>
      <c r="I1570">
        <f t="shared" si="24"/>
        <v>22</v>
      </c>
    </row>
    <row r="1571" spans="3:9" x14ac:dyDescent="0.2">
      <c r="C1571">
        <f>IF('Source Data'!F1571="successful",'Source Data'!L1571,0)</f>
        <v>0</v>
      </c>
      <c r="F1571">
        <f>IF('Source Data'!F1571="canceled",'Source Data'!L1571,0)</f>
        <v>0</v>
      </c>
      <c r="G1571">
        <f>IF('Source Data'!F1571="failed",'Source Data'!L1571,0)</f>
        <v>0</v>
      </c>
      <c r="I1571">
        <f t="shared" si="24"/>
        <v>0</v>
      </c>
    </row>
    <row r="1572" spans="3:9" x14ac:dyDescent="0.2">
      <c r="C1572">
        <f>IF('Source Data'!F1572="successful",'Source Data'!L1572,0)</f>
        <v>0</v>
      </c>
      <c r="F1572">
        <f>IF('Source Data'!F1572="canceled",'Source Data'!L1572,0)</f>
        <v>52</v>
      </c>
      <c r="G1572">
        <f>IF('Source Data'!F1572="failed",'Source Data'!L1572,0)</f>
        <v>0</v>
      </c>
      <c r="I1572">
        <f t="shared" si="24"/>
        <v>52</v>
      </c>
    </row>
    <row r="1573" spans="3:9" x14ac:dyDescent="0.2">
      <c r="C1573">
        <f>IF('Source Data'!F1573="successful",'Source Data'!L1573,0)</f>
        <v>0</v>
      </c>
      <c r="F1573">
        <f>IF('Source Data'!F1573="canceled",'Source Data'!L1573,0)</f>
        <v>4</v>
      </c>
      <c r="G1573">
        <f>IF('Source Data'!F1573="failed",'Source Data'!L1573,0)</f>
        <v>0</v>
      </c>
      <c r="I1573">
        <f t="shared" si="24"/>
        <v>4</v>
      </c>
    </row>
    <row r="1574" spans="3:9" x14ac:dyDescent="0.2">
      <c r="C1574">
        <f>IF('Source Data'!F1574="successful",'Source Data'!L1574,0)</f>
        <v>0</v>
      </c>
      <c r="F1574">
        <f>IF('Source Data'!F1574="canceled",'Source Data'!L1574,0)</f>
        <v>3</v>
      </c>
      <c r="G1574">
        <f>IF('Source Data'!F1574="failed",'Source Data'!L1574,0)</f>
        <v>0</v>
      </c>
      <c r="I1574">
        <f t="shared" si="24"/>
        <v>3</v>
      </c>
    </row>
    <row r="1575" spans="3:9" x14ac:dyDescent="0.2">
      <c r="C1575">
        <f>IF('Source Data'!F1575="successful",'Source Data'!L1575,0)</f>
        <v>0</v>
      </c>
      <c r="F1575">
        <f>IF('Source Data'!F1575="canceled",'Source Data'!L1575,0)</f>
        <v>3</v>
      </c>
      <c r="G1575">
        <f>IF('Source Data'!F1575="failed",'Source Data'!L1575,0)</f>
        <v>0</v>
      </c>
      <c r="I1575">
        <f t="shared" si="24"/>
        <v>3</v>
      </c>
    </row>
    <row r="1576" spans="3:9" x14ac:dyDescent="0.2">
      <c r="C1576">
        <f>IF('Source Data'!F1576="successful",'Source Data'!L1576,0)</f>
        <v>0</v>
      </c>
      <c r="F1576">
        <f>IF('Source Data'!F1576="canceled",'Source Data'!L1576,0)</f>
        <v>6</v>
      </c>
      <c r="G1576">
        <f>IF('Source Data'!F1576="failed",'Source Data'!L1576,0)</f>
        <v>0</v>
      </c>
      <c r="I1576">
        <f t="shared" si="24"/>
        <v>6</v>
      </c>
    </row>
    <row r="1577" spans="3:9" x14ac:dyDescent="0.2">
      <c r="C1577">
        <f>IF('Source Data'!F1577="successful",'Source Data'!L1577,0)</f>
        <v>0</v>
      </c>
      <c r="F1577">
        <f>IF('Source Data'!F1577="canceled",'Source Data'!L1577,0)</f>
        <v>35</v>
      </c>
      <c r="G1577">
        <f>IF('Source Data'!F1577="failed",'Source Data'!L1577,0)</f>
        <v>0</v>
      </c>
      <c r="I1577">
        <f t="shared" si="24"/>
        <v>35</v>
      </c>
    </row>
    <row r="1578" spans="3:9" x14ac:dyDescent="0.2">
      <c r="C1578">
        <f>IF('Source Data'!F1578="successful",'Source Data'!L1578,0)</f>
        <v>0</v>
      </c>
      <c r="F1578">
        <f>IF('Source Data'!F1578="canceled",'Source Data'!L1578,0)</f>
        <v>10</v>
      </c>
      <c r="G1578">
        <f>IF('Source Data'!F1578="failed",'Source Data'!L1578,0)</f>
        <v>0</v>
      </c>
      <c r="I1578">
        <f t="shared" si="24"/>
        <v>10</v>
      </c>
    </row>
    <row r="1579" spans="3:9" x14ac:dyDescent="0.2">
      <c r="C1579">
        <f>IF('Source Data'!F1579="successful",'Source Data'!L1579,0)</f>
        <v>0</v>
      </c>
      <c r="F1579">
        <f>IF('Source Data'!F1579="canceled",'Source Data'!L1579,0)</f>
        <v>2</v>
      </c>
      <c r="G1579">
        <f>IF('Source Data'!F1579="failed",'Source Data'!L1579,0)</f>
        <v>0</v>
      </c>
      <c r="I1579">
        <f t="shared" si="24"/>
        <v>2</v>
      </c>
    </row>
    <row r="1580" spans="3:9" x14ac:dyDescent="0.2">
      <c r="C1580">
        <f>IF('Source Data'!F1580="successful",'Source Data'!L1580,0)</f>
        <v>0</v>
      </c>
      <c r="F1580">
        <f>IF('Source Data'!F1580="canceled",'Source Data'!L1580,0)</f>
        <v>4</v>
      </c>
      <c r="G1580">
        <f>IF('Source Data'!F1580="failed",'Source Data'!L1580,0)</f>
        <v>0</v>
      </c>
      <c r="I1580">
        <f t="shared" si="24"/>
        <v>4</v>
      </c>
    </row>
    <row r="1581" spans="3:9" x14ac:dyDescent="0.2">
      <c r="C1581">
        <f>IF('Source Data'!F1581="successful",'Source Data'!L1581,0)</f>
        <v>0</v>
      </c>
      <c r="F1581">
        <f>IF('Source Data'!F1581="canceled",'Source Data'!L1581,0)</f>
        <v>2</v>
      </c>
      <c r="G1581">
        <f>IF('Source Data'!F1581="failed",'Source Data'!L1581,0)</f>
        <v>0</v>
      </c>
      <c r="I1581">
        <f t="shared" si="24"/>
        <v>2</v>
      </c>
    </row>
    <row r="1582" spans="3:9" x14ac:dyDescent="0.2">
      <c r="C1582">
        <f>IF('Source Data'!F1582="successful",'Source Data'!L1582,0)</f>
        <v>0</v>
      </c>
      <c r="F1582">
        <f>IF('Source Data'!F1582="canceled",'Source Data'!L1582,0)</f>
        <v>0</v>
      </c>
      <c r="G1582">
        <f>IF('Source Data'!F1582="failed",'Source Data'!L1582,0)</f>
        <v>0</v>
      </c>
      <c r="I1582">
        <f t="shared" si="24"/>
        <v>0</v>
      </c>
    </row>
    <row r="1583" spans="3:9" x14ac:dyDescent="0.2">
      <c r="C1583">
        <f>IF('Source Data'!F1583="successful",'Source Data'!L1583,0)</f>
        <v>0</v>
      </c>
      <c r="F1583">
        <f>IF('Source Data'!F1583="canceled",'Source Data'!L1583,0)</f>
        <v>0</v>
      </c>
      <c r="G1583">
        <f>IF('Source Data'!F1583="failed",'Source Data'!L1583,0)</f>
        <v>1</v>
      </c>
      <c r="I1583">
        <f t="shared" si="24"/>
        <v>1</v>
      </c>
    </row>
    <row r="1584" spans="3:9" x14ac:dyDescent="0.2">
      <c r="C1584">
        <f>IF('Source Data'!F1584="successful",'Source Data'!L1584,0)</f>
        <v>0</v>
      </c>
      <c r="F1584">
        <f>IF('Source Data'!F1584="canceled",'Source Data'!L1584,0)</f>
        <v>0</v>
      </c>
      <c r="G1584">
        <f>IF('Source Data'!F1584="failed",'Source Data'!L1584,0)</f>
        <v>3</v>
      </c>
      <c r="I1584">
        <f t="shared" si="24"/>
        <v>3</v>
      </c>
    </row>
    <row r="1585" spans="3:9" x14ac:dyDescent="0.2">
      <c r="C1585">
        <f>IF('Source Data'!F1585="successful",'Source Data'!L1585,0)</f>
        <v>0</v>
      </c>
      <c r="F1585">
        <f>IF('Source Data'!F1585="canceled",'Source Data'!L1585,0)</f>
        <v>0</v>
      </c>
      <c r="G1585">
        <f>IF('Source Data'!F1585="failed",'Source Data'!L1585,0)</f>
        <v>1</v>
      </c>
      <c r="I1585">
        <f t="shared" si="24"/>
        <v>1</v>
      </c>
    </row>
    <row r="1586" spans="3:9" x14ac:dyDescent="0.2">
      <c r="C1586">
        <f>IF('Source Data'!F1586="successful",'Source Data'!L1586,0)</f>
        <v>0</v>
      </c>
      <c r="F1586">
        <f>IF('Source Data'!F1586="canceled",'Source Data'!L1586,0)</f>
        <v>0</v>
      </c>
      <c r="G1586">
        <f>IF('Source Data'!F1586="failed",'Source Data'!L1586,0)</f>
        <v>0</v>
      </c>
      <c r="I1586">
        <f t="shared" si="24"/>
        <v>0</v>
      </c>
    </row>
    <row r="1587" spans="3:9" x14ac:dyDescent="0.2">
      <c r="C1587">
        <f>IF('Source Data'!F1587="successful",'Source Data'!L1587,0)</f>
        <v>0</v>
      </c>
      <c r="F1587">
        <f>IF('Source Data'!F1587="canceled",'Source Data'!L1587,0)</f>
        <v>0</v>
      </c>
      <c r="G1587">
        <f>IF('Source Data'!F1587="failed",'Source Data'!L1587,0)</f>
        <v>12</v>
      </c>
      <c r="I1587">
        <f t="shared" si="24"/>
        <v>12</v>
      </c>
    </row>
    <row r="1588" spans="3:9" x14ac:dyDescent="0.2">
      <c r="C1588">
        <f>IF('Source Data'!F1588="successful",'Source Data'!L1588,0)</f>
        <v>0</v>
      </c>
      <c r="F1588">
        <f>IF('Source Data'!F1588="canceled",'Source Data'!L1588,0)</f>
        <v>0</v>
      </c>
      <c r="G1588">
        <f>IF('Source Data'!F1588="failed",'Source Data'!L1588,0)</f>
        <v>0</v>
      </c>
      <c r="I1588">
        <f t="shared" si="24"/>
        <v>0</v>
      </c>
    </row>
    <row r="1589" spans="3:9" x14ac:dyDescent="0.2">
      <c r="C1589">
        <f>IF('Source Data'!F1589="successful",'Source Data'!L1589,0)</f>
        <v>0</v>
      </c>
      <c r="F1589">
        <f>IF('Source Data'!F1589="canceled",'Source Data'!L1589,0)</f>
        <v>0</v>
      </c>
      <c r="G1589">
        <f>IF('Source Data'!F1589="failed",'Source Data'!L1589,0)</f>
        <v>1</v>
      </c>
      <c r="I1589">
        <f t="shared" si="24"/>
        <v>1</v>
      </c>
    </row>
    <row r="1590" spans="3:9" x14ac:dyDescent="0.2">
      <c r="C1590">
        <f>IF('Source Data'!F1590="successful",'Source Data'!L1590,0)</f>
        <v>0</v>
      </c>
      <c r="F1590">
        <f>IF('Source Data'!F1590="canceled",'Source Data'!L1590,0)</f>
        <v>0</v>
      </c>
      <c r="G1590">
        <f>IF('Source Data'!F1590="failed",'Source Data'!L1590,0)</f>
        <v>0</v>
      </c>
      <c r="I1590">
        <f t="shared" si="24"/>
        <v>0</v>
      </c>
    </row>
    <row r="1591" spans="3:9" x14ac:dyDescent="0.2">
      <c r="C1591">
        <f>IF('Source Data'!F1591="successful",'Source Data'!L1591,0)</f>
        <v>0</v>
      </c>
      <c r="F1591">
        <f>IF('Source Data'!F1591="canceled",'Source Data'!L1591,0)</f>
        <v>0</v>
      </c>
      <c r="G1591">
        <f>IF('Source Data'!F1591="failed",'Source Data'!L1591,0)</f>
        <v>0</v>
      </c>
      <c r="I1591">
        <f t="shared" si="24"/>
        <v>0</v>
      </c>
    </row>
    <row r="1592" spans="3:9" x14ac:dyDescent="0.2">
      <c r="C1592">
        <f>IF('Source Data'!F1592="successful",'Source Data'!L1592,0)</f>
        <v>0</v>
      </c>
      <c r="F1592">
        <f>IF('Source Data'!F1592="canceled",'Source Data'!L1592,0)</f>
        <v>0</v>
      </c>
      <c r="G1592">
        <f>IF('Source Data'!F1592="failed",'Source Data'!L1592,0)</f>
        <v>2</v>
      </c>
      <c r="I1592">
        <f t="shared" si="24"/>
        <v>2</v>
      </c>
    </row>
    <row r="1593" spans="3:9" x14ac:dyDescent="0.2">
      <c r="C1593">
        <f>IF('Source Data'!F1593="successful",'Source Data'!L1593,0)</f>
        <v>0</v>
      </c>
      <c r="F1593">
        <f>IF('Source Data'!F1593="canceled",'Source Data'!L1593,0)</f>
        <v>0</v>
      </c>
      <c r="G1593">
        <f>IF('Source Data'!F1593="failed",'Source Data'!L1593,0)</f>
        <v>92</v>
      </c>
      <c r="I1593">
        <f t="shared" si="24"/>
        <v>92</v>
      </c>
    </row>
    <row r="1594" spans="3:9" x14ac:dyDescent="0.2">
      <c r="C1594">
        <f>IF('Source Data'!F1594="successful",'Source Data'!L1594,0)</f>
        <v>0</v>
      </c>
      <c r="F1594">
        <f>IF('Source Data'!F1594="canceled",'Source Data'!L1594,0)</f>
        <v>0</v>
      </c>
      <c r="G1594">
        <f>IF('Source Data'!F1594="failed",'Source Data'!L1594,0)</f>
        <v>0</v>
      </c>
      <c r="I1594">
        <f t="shared" si="24"/>
        <v>0</v>
      </c>
    </row>
    <row r="1595" spans="3:9" x14ac:dyDescent="0.2">
      <c r="C1595">
        <f>IF('Source Data'!F1595="successful",'Source Data'!L1595,0)</f>
        <v>0</v>
      </c>
      <c r="F1595">
        <f>IF('Source Data'!F1595="canceled",'Source Data'!L1595,0)</f>
        <v>0</v>
      </c>
      <c r="G1595">
        <f>IF('Source Data'!F1595="failed",'Source Data'!L1595,0)</f>
        <v>3</v>
      </c>
      <c r="I1595">
        <f t="shared" si="24"/>
        <v>3</v>
      </c>
    </row>
    <row r="1596" spans="3:9" x14ac:dyDescent="0.2">
      <c r="C1596">
        <f>IF('Source Data'!F1596="successful",'Source Data'!L1596,0)</f>
        <v>0</v>
      </c>
      <c r="F1596">
        <f>IF('Source Data'!F1596="canceled",'Source Data'!L1596,0)</f>
        <v>0</v>
      </c>
      <c r="G1596">
        <f>IF('Source Data'!F1596="failed",'Source Data'!L1596,0)</f>
        <v>10</v>
      </c>
      <c r="I1596">
        <f t="shared" si="24"/>
        <v>10</v>
      </c>
    </row>
    <row r="1597" spans="3:9" x14ac:dyDescent="0.2">
      <c r="C1597">
        <f>IF('Source Data'!F1597="successful",'Source Data'!L1597,0)</f>
        <v>0</v>
      </c>
      <c r="F1597">
        <f>IF('Source Data'!F1597="canceled",'Source Data'!L1597,0)</f>
        <v>0</v>
      </c>
      <c r="G1597">
        <f>IF('Source Data'!F1597="failed",'Source Data'!L1597,0)</f>
        <v>7</v>
      </c>
      <c r="I1597">
        <f t="shared" si="24"/>
        <v>7</v>
      </c>
    </row>
    <row r="1598" spans="3:9" x14ac:dyDescent="0.2">
      <c r="C1598">
        <f>IF('Source Data'!F1598="successful",'Source Data'!L1598,0)</f>
        <v>0</v>
      </c>
      <c r="F1598">
        <f>IF('Source Data'!F1598="canceled",'Source Data'!L1598,0)</f>
        <v>0</v>
      </c>
      <c r="G1598">
        <f>IF('Source Data'!F1598="failed",'Source Data'!L1598,0)</f>
        <v>3</v>
      </c>
      <c r="I1598">
        <f t="shared" si="24"/>
        <v>3</v>
      </c>
    </row>
    <row r="1599" spans="3:9" x14ac:dyDescent="0.2">
      <c r="C1599">
        <f>IF('Source Data'!F1599="successful",'Source Data'!L1599,0)</f>
        <v>0</v>
      </c>
      <c r="F1599">
        <f>IF('Source Data'!F1599="canceled",'Source Data'!L1599,0)</f>
        <v>0</v>
      </c>
      <c r="G1599">
        <f>IF('Source Data'!F1599="failed",'Source Data'!L1599,0)</f>
        <v>0</v>
      </c>
      <c r="I1599">
        <f t="shared" si="24"/>
        <v>0</v>
      </c>
    </row>
    <row r="1600" spans="3:9" x14ac:dyDescent="0.2">
      <c r="C1600">
        <f>IF('Source Data'!F1600="successful",'Source Data'!L1600,0)</f>
        <v>0</v>
      </c>
      <c r="F1600">
        <f>IF('Source Data'!F1600="canceled",'Source Data'!L1600,0)</f>
        <v>0</v>
      </c>
      <c r="G1600">
        <f>IF('Source Data'!F1600="failed",'Source Data'!L1600,0)</f>
        <v>1</v>
      </c>
      <c r="I1600">
        <f t="shared" si="24"/>
        <v>1</v>
      </c>
    </row>
    <row r="1601" spans="3:9" x14ac:dyDescent="0.2">
      <c r="C1601">
        <f>IF('Source Data'!F1601="successful",'Source Data'!L1601,0)</f>
        <v>0</v>
      </c>
      <c r="F1601">
        <f>IF('Source Data'!F1601="canceled",'Source Data'!L1601,0)</f>
        <v>0</v>
      </c>
      <c r="G1601">
        <f>IF('Source Data'!F1601="failed",'Source Data'!L1601,0)</f>
        <v>0</v>
      </c>
      <c r="I1601">
        <f t="shared" si="24"/>
        <v>0</v>
      </c>
    </row>
    <row r="1602" spans="3:9" x14ac:dyDescent="0.2">
      <c r="C1602">
        <f>IF('Source Data'!F1602="successful",'Source Data'!L1602,0)</f>
        <v>0</v>
      </c>
      <c r="F1602">
        <f>IF('Source Data'!F1602="canceled",'Source Data'!L1602,0)</f>
        <v>0</v>
      </c>
      <c r="G1602">
        <f>IF('Source Data'!F1602="failed",'Source Data'!L1602,0)</f>
        <v>9</v>
      </c>
      <c r="I1602">
        <f t="shared" si="24"/>
        <v>9</v>
      </c>
    </row>
    <row r="1603" spans="3:9" x14ac:dyDescent="0.2">
      <c r="C1603">
        <f>IF('Source Data'!F1603="successful",'Source Data'!L1603,0)</f>
        <v>56</v>
      </c>
      <c r="F1603">
        <f>IF('Source Data'!F1603="canceled",'Source Data'!L1603,0)</f>
        <v>0</v>
      </c>
      <c r="G1603">
        <f>IF('Source Data'!F1603="failed",'Source Data'!L1603,0)</f>
        <v>0</v>
      </c>
      <c r="I1603">
        <f t="shared" ref="I1603:I1666" si="25">F1603+G1603</f>
        <v>0</v>
      </c>
    </row>
    <row r="1604" spans="3:9" x14ac:dyDescent="0.2">
      <c r="C1604">
        <f>IF('Source Data'!F1604="successful",'Source Data'!L1604,0)</f>
        <v>32</v>
      </c>
      <c r="F1604">
        <f>IF('Source Data'!F1604="canceled",'Source Data'!L1604,0)</f>
        <v>0</v>
      </c>
      <c r="G1604">
        <f>IF('Source Data'!F1604="failed",'Source Data'!L1604,0)</f>
        <v>0</v>
      </c>
      <c r="I1604">
        <f t="shared" si="25"/>
        <v>0</v>
      </c>
    </row>
    <row r="1605" spans="3:9" x14ac:dyDescent="0.2">
      <c r="C1605">
        <f>IF('Source Data'!F1605="successful",'Source Data'!L1605,0)</f>
        <v>30</v>
      </c>
      <c r="F1605">
        <f>IF('Source Data'!F1605="canceled",'Source Data'!L1605,0)</f>
        <v>0</v>
      </c>
      <c r="G1605">
        <f>IF('Source Data'!F1605="failed",'Source Data'!L1605,0)</f>
        <v>0</v>
      </c>
      <c r="I1605">
        <f t="shared" si="25"/>
        <v>0</v>
      </c>
    </row>
    <row r="1606" spans="3:9" x14ac:dyDescent="0.2">
      <c r="C1606">
        <f>IF('Source Data'!F1606="successful",'Source Data'!L1606,0)</f>
        <v>70</v>
      </c>
      <c r="F1606">
        <f>IF('Source Data'!F1606="canceled",'Source Data'!L1606,0)</f>
        <v>0</v>
      </c>
      <c r="G1606">
        <f>IF('Source Data'!F1606="failed",'Source Data'!L1606,0)</f>
        <v>0</v>
      </c>
      <c r="I1606">
        <f t="shared" si="25"/>
        <v>0</v>
      </c>
    </row>
    <row r="1607" spans="3:9" x14ac:dyDescent="0.2">
      <c r="C1607">
        <f>IF('Source Data'!F1607="successful",'Source Data'!L1607,0)</f>
        <v>44</v>
      </c>
      <c r="F1607">
        <f>IF('Source Data'!F1607="canceled",'Source Data'!L1607,0)</f>
        <v>0</v>
      </c>
      <c r="G1607">
        <f>IF('Source Data'!F1607="failed",'Source Data'!L1607,0)</f>
        <v>0</v>
      </c>
      <c r="I1607">
        <f t="shared" si="25"/>
        <v>0</v>
      </c>
    </row>
    <row r="1608" spans="3:9" x14ac:dyDescent="0.2">
      <c r="C1608">
        <f>IF('Source Data'!F1608="successful",'Source Data'!L1608,0)</f>
        <v>92</v>
      </c>
      <c r="F1608">
        <f>IF('Source Data'!F1608="canceled",'Source Data'!L1608,0)</f>
        <v>0</v>
      </c>
      <c r="G1608">
        <f>IF('Source Data'!F1608="failed",'Source Data'!L1608,0)</f>
        <v>0</v>
      </c>
      <c r="I1608">
        <f t="shared" si="25"/>
        <v>0</v>
      </c>
    </row>
    <row r="1609" spans="3:9" x14ac:dyDescent="0.2">
      <c r="C1609">
        <f>IF('Source Data'!F1609="successful",'Source Data'!L1609,0)</f>
        <v>205</v>
      </c>
      <c r="F1609">
        <f>IF('Source Data'!F1609="canceled",'Source Data'!L1609,0)</f>
        <v>0</v>
      </c>
      <c r="G1609">
        <f>IF('Source Data'!F1609="failed",'Source Data'!L1609,0)</f>
        <v>0</v>
      </c>
      <c r="I1609">
        <f t="shared" si="25"/>
        <v>0</v>
      </c>
    </row>
    <row r="1610" spans="3:9" x14ac:dyDescent="0.2">
      <c r="C1610">
        <f>IF('Source Data'!F1610="successful",'Source Data'!L1610,0)</f>
        <v>23</v>
      </c>
      <c r="F1610">
        <f>IF('Source Data'!F1610="canceled",'Source Data'!L1610,0)</f>
        <v>0</v>
      </c>
      <c r="G1610">
        <f>IF('Source Data'!F1610="failed",'Source Data'!L1610,0)</f>
        <v>0</v>
      </c>
      <c r="I1610">
        <f t="shared" si="25"/>
        <v>0</v>
      </c>
    </row>
    <row r="1611" spans="3:9" x14ac:dyDescent="0.2">
      <c r="C1611">
        <f>IF('Source Data'!F1611="successful",'Source Data'!L1611,0)</f>
        <v>4</v>
      </c>
      <c r="F1611">
        <f>IF('Source Data'!F1611="canceled",'Source Data'!L1611,0)</f>
        <v>0</v>
      </c>
      <c r="G1611">
        <f>IF('Source Data'!F1611="failed",'Source Data'!L1611,0)</f>
        <v>0</v>
      </c>
      <c r="I1611">
        <f t="shared" si="25"/>
        <v>0</v>
      </c>
    </row>
    <row r="1612" spans="3:9" x14ac:dyDescent="0.2">
      <c r="C1612">
        <f>IF('Source Data'!F1612="successful",'Source Data'!L1612,0)</f>
        <v>112</v>
      </c>
      <c r="F1612">
        <f>IF('Source Data'!F1612="canceled",'Source Data'!L1612,0)</f>
        <v>0</v>
      </c>
      <c r="G1612">
        <f>IF('Source Data'!F1612="failed",'Source Data'!L1612,0)</f>
        <v>0</v>
      </c>
      <c r="I1612">
        <f t="shared" si="25"/>
        <v>0</v>
      </c>
    </row>
    <row r="1613" spans="3:9" x14ac:dyDescent="0.2">
      <c r="C1613">
        <f>IF('Source Data'!F1613="successful",'Source Data'!L1613,0)</f>
        <v>27</v>
      </c>
      <c r="F1613">
        <f>IF('Source Data'!F1613="canceled",'Source Data'!L1613,0)</f>
        <v>0</v>
      </c>
      <c r="G1613">
        <f>IF('Source Data'!F1613="failed",'Source Data'!L1613,0)</f>
        <v>0</v>
      </c>
      <c r="I1613">
        <f t="shared" si="25"/>
        <v>0</v>
      </c>
    </row>
    <row r="1614" spans="3:9" x14ac:dyDescent="0.2">
      <c r="C1614">
        <f>IF('Source Data'!F1614="successful",'Source Data'!L1614,0)</f>
        <v>11</v>
      </c>
      <c r="F1614">
        <f>IF('Source Data'!F1614="canceled",'Source Data'!L1614,0)</f>
        <v>0</v>
      </c>
      <c r="G1614">
        <f>IF('Source Data'!F1614="failed",'Source Data'!L1614,0)</f>
        <v>0</v>
      </c>
      <c r="I1614">
        <f t="shared" si="25"/>
        <v>0</v>
      </c>
    </row>
    <row r="1615" spans="3:9" x14ac:dyDescent="0.2">
      <c r="C1615">
        <f>IF('Source Data'!F1615="successful",'Source Data'!L1615,0)</f>
        <v>26</v>
      </c>
      <c r="F1615">
        <f>IF('Source Data'!F1615="canceled",'Source Data'!L1615,0)</f>
        <v>0</v>
      </c>
      <c r="G1615">
        <f>IF('Source Data'!F1615="failed",'Source Data'!L1615,0)</f>
        <v>0</v>
      </c>
      <c r="I1615">
        <f t="shared" si="25"/>
        <v>0</v>
      </c>
    </row>
    <row r="1616" spans="3:9" x14ac:dyDescent="0.2">
      <c r="C1616">
        <f>IF('Source Data'!F1616="successful",'Source Data'!L1616,0)</f>
        <v>77</v>
      </c>
      <c r="F1616">
        <f>IF('Source Data'!F1616="canceled",'Source Data'!L1616,0)</f>
        <v>0</v>
      </c>
      <c r="G1616">
        <f>IF('Source Data'!F1616="failed",'Source Data'!L1616,0)</f>
        <v>0</v>
      </c>
      <c r="I1616">
        <f t="shared" si="25"/>
        <v>0</v>
      </c>
    </row>
    <row r="1617" spans="3:9" x14ac:dyDescent="0.2">
      <c r="C1617">
        <f>IF('Source Data'!F1617="successful",'Source Data'!L1617,0)</f>
        <v>136</v>
      </c>
      <c r="F1617">
        <f>IF('Source Data'!F1617="canceled",'Source Data'!L1617,0)</f>
        <v>0</v>
      </c>
      <c r="G1617">
        <f>IF('Source Data'!F1617="failed",'Source Data'!L1617,0)</f>
        <v>0</v>
      </c>
      <c r="I1617">
        <f t="shared" si="25"/>
        <v>0</v>
      </c>
    </row>
    <row r="1618" spans="3:9" x14ac:dyDescent="0.2">
      <c r="C1618">
        <f>IF('Source Data'!F1618="successful",'Source Data'!L1618,0)</f>
        <v>157</v>
      </c>
      <c r="F1618">
        <f>IF('Source Data'!F1618="canceled",'Source Data'!L1618,0)</f>
        <v>0</v>
      </c>
      <c r="G1618">
        <f>IF('Source Data'!F1618="failed",'Source Data'!L1618,0)</f>
        <v>0</v>
      </c>
      <c r="I1618">
        <f t="shared" si="25"/>
        <v>0</v>
      </c>
    </row>
    <row r="1619" spans="3:9" x14ac:dyDescent="0.2">
      <c r="C1619">
        <f>IF('Source Data'!F1619="successful",'Source Data'!L1619,0)</f>
        <v>158</v>
      </c>
      <c r="F1619">
        <f>IF('Source Data'!F1619="canceled",'Source Data'!L1619,0)</f>
        <v>0</v>
      </c>
      <c r="G1619">
        <f>IF('Source Data'!F1619="failed",'Source Data'!L1619,0)</f>
        <v>0</v>
      </c>
      <c r="I1619">
        <f t="shared" si="25"/>
        <v>0</v>
      </c>
    </row>
    <row r="1620" spans="3:9" x14ac:dyDescent="0.2">
      <c r="C1620">
        <f>IF('Source Data'!F1620="successful",'Source Data'!L1620,0)</f>
        <v>27</v>
      </c>
      <c r="F1620">
        <f>IF('Source Data'!F1620="canceled",'Source Data'!L1620,0)</f>
        <v>0</v>
      </c>
      <c r="G1620">
        <f>IF('Source Data'!F1620="failed",'Source Data'!L1620,0)</f>
        <v>0</v>
      </c>
      <c r="I1620">
        <f t="shared" si="25"/>
        <v>0</v>
      </c>
    </row>
    <row r="1621" spans="3:9" x14ac:dyDescent="0.2">
      <c r="C1621">
        <f>IF('Source Data'!F1621="successful",'Source Data'!L1621,0)</f>
        <v>23</v>
      </c>
      <c r="F1621">
        <f>IF('Source Data'!F1621="canceled",'Source Data'!L1621,0)</f>
        <v>0</v>
      </c>
      <c r="G1621">
        <f>IF('Source Data'!F1621="failed",'Source Data'!L1621,0)</f>
        <v>0</v>
      </c>
      <c r="I1621">
        <f t="shared" si="25"/>
        <v>0</v>
      </c>
    </row>
    <row r="1622" spans="3:9" x14ac:dyDescent="0.2">
      <c r="C1622">
        <f>IF('Source Data'!F1622="successful",'Source Data'!L1622,0)</f>
        <v>17</v>
      </c>
      <c r="F1622">
        <f>IF('Source Data'!F1622="canceled",'Source Data'!L1622,0)</f>
        <v>0</v>
      </c>
      <c r="G1622">
        <f>IF('Source Data'!F1622="failed",'Source Data'!L1622,0)</f>
        <v>0</v>
      </c>
      <c r="I1622">
        <f t="shared" si="25"/>
        <v>0</v>
      </c>
    </row>
    <row r="1623" spans="3:9" x14ac:dyDescent="0.2">
      <c r="C1623">
        <f>IF('Source Data'!F1623="successful",'Source Data'!L1623,0)</f>
        <v>37</v>
      </c>
      <c r="F1623">
        <f>IF('Source Data'!F1623="canceled",'Source Data'!L1623,0)</f>
        <v>0</v>
      </c>
      <c r="G1623">
        <f>IF('Source Data'!F1623="failed",'Source Data'!L1623,0)</f>
        <v>0</v>
      </c>
      <c r="I1623">
        <f t="shared" si="25"/>
        <v>0</v>
      </c>
    </row>
    <row r="1624" spans="3:9" x14ac:dyDescent="0.2">
      <c r="C1624">
        <f>IF('Source Data'!F1624="successful",'Source Data'!L1624,0)</f>
        <v>65</v>
      </c>
      <c r="F1624">
        <f>IF('Source Data'!F1624="canceled",'Source Data'!L1624,0)</f>
        <v>0</v>
      </c>
      <c r="G1624">
        <f>IF('Source Data'!F1624="failed",'Source Data'!L1624,0)</f>
        <v>0</v>
      </c>
      <c r="I1624">
        <f t="shared" si="25"/>
        <v>0</v>
      </c>
    </row>
    <row r="1625" spans="3:9" x14ac:dyDescent="0.2">
      <c r="C1625">
        <f>IF('Source Data'!F1625="successful",'Source Data'!L1625,0)</f>
        <v>18</v>
      </c>
      <c r="F1625">
        <f>IF('Source Data'!F1625="canceled",'Source Data'!L1625,0)</f>
        <v>0</v>
      </c>
      <c r="G1625">
        <f>IF('Source Data'!F1625="failed",'Source Data'!L1625,0)</f>
        <v>0</v>
      </c>
      <c r="I1625">
        <f t="shared" si="25"/>
        <v>0</v>
      </c>
    </row>
    <row r="1626" spans="3:9" x14ac:dyDescent="0.2">
      <c r="C1626">
        <f>IF('Source Data'!F1626="successful",'Source Data'!L1626,0)</f>
        <v>25</v>
      </c>
      <c r="F1626">
        <f>IF('Source Data'!F1626="canceled",'Source Data'!L1626,0)</f>
        <v>0</v>
      </c>
      <c r="G1626">
        <f>IF('Source Data'!F1626="failed",'Source Data'!L1626,0)</f>
        <v>0</v>
      </c>
      <c r="I1626">
        <f t="shared" si="25"/>
        <v>0</v>
      </c>
    </row>
    <row r="1627" spans="3:9" x14ac:dyDescent="0.2">
      <c r="C1627">
        <f>IF('Source Data'!F1627="successful",'Source Data'!L1627,0)</f>
        <v>104</v>
      </c>
      <c r="F1627">
        <f>IF('Source Data'!F1627="canceled",'Source Data'!L1627,0)</f>
        <v>0</v>
      </c>
      <c r="G1627">
        <f>IF('Source Data'!F1627="failed",'Source Data'!L1627,0)</f>
        <v>0</v>
      </c>
      <c r="I1627">
        <f t="shared" si="25"/>
        <v>0</v>
      </c>
    </row>
    <row r="1628" spans="3:9" x14ac:dyDescent="0.2">
      <c r="C1628">
        <f>IF('Source Data'!F1628="successful",'Source Data'!L1628,0)</f>
        <v>108</v>
      </c>
      <c r="F1628">
        <f>IF('Source Data'!F1628="canceled",'Source Data'!L1628,0)</f>
        <v>0</v>
      </c>
      <c r="G1628">
        <f>IF('Source Data'!F1628="failed",'Source Data'!L1628,0)</f>
        <v>0</v>
      </c>
      <c r="I1628">
        <f t="shared" si="25"/>
        <v>0</v>
      </c>
    </row>
    <row r="1629" spans="3:9" x14ac:dyDescent="0.2">
      <c r="C1629">
        <f>IF('Source Data'!F1629="successful",'Source Data'!L1629,0)</f>
        <v>38</v>
      </c>
      <c r="F1629">
        <f>IF('Source Data'!F1629="canceled",'Source Data'!L1629,0)</f>
        <v>0</v>
      </c>
      <c r="G1629">
        <f>IF('Source Data'!F1629="failed",'Source Data'!L1629,0)</f>
        <v>0</v>
      </c>
      <c r="I1629">
        <f t="shared" si="25"/>
        <v>0</v>
      </c>
    </row>
    <row r="1630" spans="3:9" x14ac:dyDescent="0.2">
      <c r="C1630">
        <f>IF('Source Data'!F1630="successful",'Source Data'!L1630,0)</f>
        <v>88</v>
      </c>
      <c r="F1630">
        <f>IF('Source Data'!F1630="canceled",'Source Data'!L1630,0)</f>
        <v>0</v>
      </c>
      <c r="G1630">
        <f>IF('Source Data'!F1630="failed",'Source Data'!L1630,0)</f>
        <v>0</v>
      </c>
      <c r="I1630">
        <f t="shared" si="25"/>
        <v>0</v>
      </c>
    </row>
    <row r="1631" spans="3:9" x14ac:dyDescent="0.2">
      <c r="C1631">
        <f>IF('Source Data'!F1631="successful",'Source Data'!L1631,0)</f>
        <v>82</v>
      </c>
      <c r="F1631">
        <f>IF('Source Data'!F1631="canceled",'Source Data'!L1631,0)</f>
        <v>0</v>
      </c>
      <c r="G1631">
        <f>IF('Source Data'!F1631="failed",'Source Data'!L1631,0)</f>
        <v>0</v>
      </c>
      <c r="I1631">
        <f t="shared" si="25"/>
        <v>0</v>
      </c>
    </row>
    <row r="1632" spans="3:9" x14ac:dyDescent="0.2">
      <c r="C1632">
        <f>IF('Source Data'!F1632="successful",'Source Data'!L1632,0)</f>
        <v>126</v>
      </c>
      <c r="F1632">
        <f>IF('Source Data'!F1632="canceled",'Source Data'!L1632,0)</f>
        <v>0</v>
      </c>
      <c r="G1632">
        <f>IF('Source Data'!F1632="failed",'Source Data'!L1632,0)</f>
        <v>0</v>
      </c>
      <c r="I1632">
        <f t="shared" si="25"/>
        <v>0</v>
      </c>
    </row>
    <row r="1633" spans="3:9" x14ac:dyDescent="0.2">
      <c r="C1633">
        <f>IF('Source Data'!F1633="successful",'Source Data'!L1633,0)</f>
        <v>133</v>
      </c>
      <c r="F1633">
        <f>IF('Source Data'!F1633="canceled",'Source Data'!L1633,0)</f>
        <v>0</v>
      </c>
      <c r="G1633">
        <f>IF('Source Data'!F1633="failed",'Source Data'!L1633,0)</f>
        <v>0</v>
      </c>
      <c r="I1633">
        <f t="shared" si="25"/>
        <v>0</v>
      </c>
    </row>
    <row r="1634" spans="3:9" x14ac:dyDescent="0.2">
      <c r="C1634">
        <f>IF('Source Data'!F1634="successful",'Source Data'!L1634,0)</f>
        <v>47</v>
      </c>
      <c r="F1634">
        <f>IF('Source Data'!F1634="canceled",'Source Data'!L1634,0)</f>
        <v>0</v>
      </c>
      <c r="G1634">
        <f>IF('Source Data'!F1634="failed",'Source Data'!L1634,0)</f>
        <v>0</v>
      </c>
      <c r="I1634">
        <f t="shared" si="25"/>
        <v>0</v>
      </c>
    </row>
    <row r="1635" spans="3:9" x14ac:dyDescent="0.2">
      <c r="C1635">
        <f>IF('Source Data'!F1635="successful",'Source Data'!L1635,0)</f>
        <v>58</v>
      </c>
      <c r="F1635">
        <f>IF('Source Data'!F1635="canceled",'Source Data'!L1635,0)</f>
        <v>0</v>
      </c>
      <c r="G1635">
        <f>IF('Source Data'!F1635="failed",'Source Data'!L1635,0)</f>
        <v>0</v>
      </c>
      <c r="I1635">
        <f t="shared" si="25"/>
        <v>0</v>
      </c>
    </row>
    <row r="1636" spans="3:9" x14ac:dyDescent="0.2">
      <c r="C1636">
        <f>IF('Source Data'!F1636="successful",'Source Data'!L1636,0)</f>
        <v>32</v>
      </c>
      <c r="F1636">
        <f>IF('Source Data'!F1636="canceled",'Source Data'!L1636,0)</f>
        <v>0</v>
      </c>
      <c r="G1636">
        <f>IF('Source Data'!F1636="failed",'Source Data'!L1636,0)</f>
        <v>0</v>
      </c>
      <c r="I1636">
        <f t="shared" si="25"/>
        <v>0</v>
      </c>
    </row>
    <row r="1637" spans="3:9" x14ac:dyDescent="0.2">
      <c r="C1637">
        <f>IF('Source Data'!F1637="successful",'Source Data'!L1637,0)</f>
        <v>37</v>
      </c>
      <c r="F1637">
        <f>IF('Source Data'!F1637="canceled",'Source Data'!L1637,0)</f>
        <v>0</v>
      </c>
      <c r="G1637">
        <f>IF('Source Data'!F1637="failed",'Source Data'!L1637,0)</f>
        <v>0</v>
      </c>
      <c r="I1637">
        <f t="shared" si="25"/>
        <v>0</v>
      </c>
    </row>
    <row r="1638" spans="3:9" x14ac:dyDescent="0.2">
      <c r="C1638">
        <f>IF('Source Data'!F1638="successful",'Source Data'!L1638,0)</f>
        <v>87</v>
      </c>
      <c r="F1638">
        <f>IF('Source Data'!F1638="canceled",'Source Data'!L1638,0)</f>
        <v>0</v>
      </c>
      <c r="G1638">
        <f>IF('Source Data'!F1638="failed",'Source Data'!L1638,0)</f>
        <v>0</v>
      </c>
      <c r="I1638">
        <f t="shared" si="25"/>
        <v>0</v>
      </c>
    </row>
    <row r="1639" spans="3:9" x14ac:dyDescent="0.2">
      <c r="C1639">
        <f>IF('Source Data'!F1639="successful",'Source Data'!L1639,0)</f>
        <v>15</v>
      </c>
      <c r="F1639">
        <f>IF('Source Data'!F1639="canceled",'Source Data'!L1639,0)</f>
        <v>0</v>
      </c>
      <c r="G1639">
        <f>IF('Source Data'!F1639="failed",'Source Data'!L1639,0)</f>
        <v>0</v>
      </c>
      <c r="I1639">
        <f t="shared" si="25"/>
        <v>0</v>
      </c>
    </row>
    <row r="1640" spans="3:9" x14ac:dyDescent="0.2">
      <c r="C1640">
        <f>IF('Source Data'!F1640="successful",'Source Data'!L1640,0)</f>
        <v>27</v>
      </c>
      <c r="F1640">
        <f>IF('Source Data'!F1640="canceled",'Source Data'!L1640,0)</f>
        <v>0</v>
      </c>
      <c r="G1640">
        <f>IF('Source Data'!F1640="failed",'Source Data'!L1640,0)</f>
        <v>0</v>
      </c>
      <c r="I1640">
        <f t="shared" si="25"/>
        <v>0</v>
      </c>
    </row>
    <row r="1641" spans="3:9" x14ac:dyDescent="0.2">
      <c r="C1641">
        <f>IF('Source Data'!F1641="successful",'Source Data'!L1641,0)</f>
        <v>19</v>
      </c>
      <c r="F1641">
        <f>IF('Source Data'!F1641="canceled",'Source Data'!L1641,0)</f>
        <v>0</v>
      </c>
      <c r="G1641">
        <f>IF('Source Data'!F1641="failed",'Source Data'!L1641,0)</f>
        <v>0</v>
      </c>
      <c r="I1641">
        <f t="shared" si="25"/>
        <v>0</v>
      </c>
    </row>
    <row r="1642" spans="3:9" x14ac:dyDescent="0.2">
      <c r="C1642">
        <f>IF('Source Data'!F1642="successful",'Source Data'!L1642,0)</f>
        <v>17</v>
      </c>
      <c r="F1642">
        <f>IF('Source Data'!F1642="canceled",'Source Data'!L1642,0)</f>
        <v>0</v>
      </c>
      <c r="G1642">
        <f>IF('Source Data'!F1642="failed",'Source Data'!L1642,0)</f>
        <v>0</v>
      </c>
      <c r="I1642">
        <f t="shared" si="25"/>
        <v>0</v>
      </c>
    </row>
    <row r="1643" spans="3:9" x14ac:dyDescent="0.2">
      <c r="C1643">
        <f>IF('Source Data'!F1643="successful",'Source Data'!L1643,0)</f>
        <v>26</v>
      </c>
      <c r="F1643">
        <f>IF('Source Data'!F1643="canceled",'Source Data'!L1643,0)</f>
        <v>0</v>
      </c>
      <c r="G1643">
        <f>IF('Source Data'!F1643="failed",'Source Data'!L1643,0)</f>
        <v>0</v>
      </c>
      <c r="I1643">
        <f t="shared" si="25"/>
        <v>0</v>
      </c>
    </row>
    <row r="1644" spans="3:9" x14ac:dyDescent="0.2">
      <c r="C1644">
        <f>IF('Source Data'!F1644="successful",'Source Data'!L1644,0)</f>
        <v>28</v>
      </c>
      <c r="F1644">
        <f>IF('Source Data'!F1644="canceled",'Source Data'!L1644,0)</f>
        <v>0</v>
      </c>
      <c r="G1644">
        <f>IF('Source Data'!F1644="failed",'Source Data'!L1644,0)</f>
        <v>0</v>
      </c>
      <c r="I1644">
        <f t="shared" si="25"/>
        <v>0</v>
      </c>
    </row>
    <row r="1645" spans="3:9" x14ac:dyDescent="0.2">
      <c r="C1645">
        <f>IF('Source Data'!F1645="successful",'Source Data'!L1645,0)</f>
        <v>37</v>
      </c>
      <c r="F1645">
        <f>IF('Source Data'!F1645="canceled",'Source Data'!L1645,0)</f>
        <v>0</v>
      </c>
      <c r="G1645">
        <f>IF('Source Data'!F1645="failed",'Source Data'!L1645,0)</f>
        <v>0</v>
      </c>
      <c r="I1645">
        <f t="shared" si="25"/>
        <v>0</v>
      </c>
    </row>
    <row r="1646" spans="3:9" x14ac:dyDescent="0.2">
      <c r="C1646">
        <f>IF('Source Data'!F1646="successful",'Source Data'!L1646,0)</f>
        <v>128</v>
      </c>
      <c r="F1646">
        <f>IF('Source Data'!F1646="canceled",'Source Data'!L1646,0)</f>
        <v>0</v>
      </c>
      <c r="G1646">
        <f>IF('Source Data'!F1646="failed",'Source Data'!L1646,0)</f>
        <v>0</v>
      </c>
      <c r="I1646">
        <f t="shared" si="25"/>
        <v>0</v>
      </c>
    </row>
    <row r="1647" spans="3:9" x14ac:dyDescent="0.2">
      <c r="C1647">
        <f>IF('Source Data'!F1647="successful",'Source Data'!L1647,0)</f>
        <v>10</v>
      </c>
      <c r="F1647">
        <f>IF('Source Data'!F1647="canceled",'Source Data'!L1647,0)</f>
        <v>0</v>
      </c>
      <c r="G1647">
        <f>IF('Source Data'!F1647="failed",'Source Data'!L1647,0)</f>
        <v>0</v>
      </c>
      <c r="I1647">
        <f t="shared" si="25"/>
        <v>0</v>
      </c>
    </row>
    <row r="1648" spans="3:9" x14ac:dyDescent="0.2">
      <c r="C1648">
        <f>IF('Source Data'!F1648="successful",'Source Data'!L1648,0)</f>
        <v>83</v>
      </c>
      <c r="F1648">
        <f>IF('Source Data'!F1648="canceled",'Source Data'!L1648,0)</f>
        <v>0</v>
      </c>
      <c r="G1648">
        <f>IF('Source Data'!F1648="failed",'Source Data'!L1648,0)</f>
        <v>0</v>
      </c>
      <c r="I1648">
        <f t="shared" si="25"/>
        <v>0</v>
      </c>
    </row>
    <row r="1649" spans="3:9" x14ac:dyDescent="0.2">
      <c r="C1649">
        <f>IF('Source Data'!F1649="successful",'Source Data'!L1649,0)</f>
        <v>46</v>
      </c>
      <c r="F1649">
        <f>IF('Source Data'!F1649="canceled",'Source Data'!L1649,0)</f>
        <v>0</v>
      </c>
      <c r="G1649">
        <f>IF('Source Data'!F1649="failed",'Source Data'!L1649,0)</f>
        <v>0</v>
      </c>
      <c r="I1649">
        <f t="shared" si="25"/>
        <v>0</v>
      </c>
    </row>
    <row r="1650" spans="3:9" x14ac:dyDescent="0.2">
      <c r="C1650">
        <f>IF('Source Data'!F1650="successful",'Source Data'!L1650,0)</f>
        <v>90</v>
      </c>
      <c r="F1650">
        <f>IF('Source Data'!F1650="canceled",'Source Data'!L1650,0)</f>
        <v>0</v>
      </c>
      <c r="G1650">
        <f>IF('Source Data'!F1650="failed",'Source Data'!L1650,0)</f>
        <v>0</v>
      </c>
      <c r="I1650">
        <f t="shared" si="25"/>
        <v>0</v>
      </c>
    </row>
    <row r="1651" spans="3:9" x14ac:dyDescent="0.2">
      <c r="C1651">
        <f>IF('Source Data'!F1651="successful",'Source Data'!L1651,0)</f>
        <v>81</v>
      </c>
      <c r="F1651">
        <f>IF('Source Data'!F1651="canceled",'Source Data'!L1651,0)</f>
        <v>0</v>
      </c>
      <c r="G1651">
        <f>IF('Source Data'!F1651="failed",'Source Data'!L1651,0)</f>
        <v>0</v>
      </c>
      <c r="I1651">
        <f t="shared" si="25"/>
        <v>0</v>
      </c>
    </row>
    <row r="1652" spans="3:9" x14ac:dyDescent="0.2">
      <c r="C1652">
        <f>IF('Source Data'!F1652="successful",'Source Data'!L1652,0)</f>
        <v>32</v>
      </c>
      <c r="F1652">
        <f>IF('Source Data'!F1652="canceled",'Source Data'!L1652,0)</f>
        <v>0</v>
      </c>
      <c r="G1652">
        <f>IF('Source Data'!F1652="failed",'Source Data'!L1652,0)</f>
        <v>0</v>
      </c>
      <c r="I1652">
        <f t="shared" si="25"/>
        <v>0</v>
      </c>
    </row>
    <row r="1653" spans="3:9" x14ac:dyDescent="0.2">
      <c r="C1653">
        <f>IF('Source Data'!F1653="successful",'Source Data'!L1653,0)</f>
        <v>20</v>
      </c>
      <c r="F1653">
        <f>IF('Source Data'!F1653="canceled",'Source Data'!L1653,0)</f>
        <v>0</v>
      </c>
      <c r="G1653">
        <f>IF('Source Data'!F1653="failed",'Source Data'!L1653,0)</f>
        <v>0</v>
      </c>
      <c r="I1653">
        <f t="shared" si="25"/>
        <v>0</v>
      </c>
    </row>
    <row r="1654" spans="3:9" x14ac:dyDescent="0.2">
      <c r="C1654">
        <f>IF('Source Data'!F1654="successful",'Source Data'!L1654,0)</f>
        <v>70</v>
      </c>
      <c r="F1654">
        <f>IF('Source Data'!F1654="canceled",'Source Data'!L1654,0)</f>
        <v>0</v>
      </c>
      <c r="G1654">
        <f>IF('Source Data'!F1654="failed",'Source Data'!L1654,0)</f>
        <v>0</v>
      </c>
      <c r="I1654">
        <f t="shared" si="25"/>
        <v>0</v>
      </c>
    </row>
    <row r="1655" spans="3:9" x14ac:dyDescent="0.2">
      <c r="C1655">
        <f>IF('Source Data'!F1655="successful",'Source Data'!L1655,0)</f>
        <v>168</v>
      </c>
      <c r="F1655">
        <f>IF('Source Data'!F1655="canceled",'Source Data'!L1655,0)</f>
        <v>0</v>
      </c>
      <c r="G1655">
        <f>IF('Source Data'!F1655="failed",'Source Data'!L1655,0)</f>
        <v>0</v>
      </c>
      <c r="I1655">
        <f t="shared" si="25"/>
        <v>0</v>
      </c>
    </row>
    <row r="1656" spans="3:9" x14ac:dyDescent="0.2">
      <c r="C1656">
        <f>IF('Source Data'!F1656="successful",'Source Data'!L1656,0)</f>
        <v>34</v>
      </c>
      <c r="F1656">
        <f>IF('Source Data'!F1656="canceled",'Source Data'!L1656,0)</f>
        <v>0</v>
      </c>
      <c r="G1656">
        <f>IF('Source Data'!F1656="failed",'Source Data'!L1656,0)</f>
        <v>0</v>
      </c>
      <c r="I1656">
        <f t="shared" si="25"/>
        <v>0</v>
      </c>
    </row>
    <row r="1657" spans="3:9" x14ac:dyDescent="0.2">
      <c r="C1657">
        <f>IF('Source Data'!F1657="successful",'Source Data'!L1657,0)</f>
        <v>48</v>
      </c>
      <c r="F1657">
        <f>IF('Source Data'!F1657="canceled",'Source Data'!L1657,0)</f>
        <v>0</v>
      </c>
      <c r="G1657">
        <f>IF('Source Data'!F1657="failed",'Source Data'!L1657,0)</f>
        <v>0</v>
      </c>
      <c r="I1657">
        <f t="shared" si="25"/>
        <v>0</v>
      </c>
    </row>
    <row r="1658" spans="3:9" x14ac:dyDescent="0.2">
      <c r="C1658">
        <f>IF('Source Data'!F1658="successful",'Source Data'!L1658,0)</f>
        <v>48</v>
      </c>
      <c r="F1658">
        <f>IF('Source Data'!F1658="canceled",'Source Data'!L1658,0)</f>
        <v>0</v>
      </c>
      <c r="G1658">
        <f>IF('Source Data'!F1658="failed",'Source Data'!L1658,0)</f>
        <v>0</v>
      </c>
      <c r="I1658">
        <f t="shared" si="25"/>
        <v>0</v>
      </c>
    </row>
    <row r="1659" spans="3:9" x14ac:dyDescent="0.2">
      <c r="C1659">
        <f>IF('Source Data'!F1659="successful",'Source Data'!L1659,0)</f>
        <v>221</v>
      </c>
      <c r="F1659">
        <f>IF('Source Data'!F1659="canceled",'Source Data'!L1659,0)</f>
        <v>0</v>
      </c>
      <c r="G1659">
        <f>IF('Source Data'!F1659="failed",'Source Data'!L1659,0)</f>
        <v>0</v>
      </c>
      <c r="I1659">
        <f t="shared" si="25"/>
        <v>0</v>
      </c>
    </row>
    <row r="1660" spans="3:9" x14ac:dyDescent="0.2">
      <c r="C1660">
        <f>IF('Source Data'!F1660="successful",'Source Data'!L1660,0)</f>
        <v>107</v>
      </c>
      <c r="F1660">
        <f>IF('Source Data'!F1660="canceled",'Source Data'!L1660,0)</f>
        <v>0</v>
      </c>
      <c r="G1660">
        <f>IF('Source Data'!F1660="failed",'Source Data'!L1660,0)</f>
        <v>0</v>
      </c>
      <c r="I1660">
        <f t="shared" si="25"/>
        <v>0</v>
      </c>
    </row>
    <row r="1661" spans="3:9" x14ac:dyDescent="0.2">
      <c r="C1661">
        <f>IF('Source Data'!F1661="successful",'Source Data'!L1661,0)</f>
        <v>45</v>
      </c>
      <c r="F1661">
        <f>IF('Source Data'!F1661="canceled",'Source Data'!L1661,0)</f>
        <v>0</v>
      </c>
      <c r="G1661">
        <f>IF('Source Data'!F1661="failed",'Source Data'!L1661,0)</f>
        <v>0</v>
      </c>
      <c r="I1661">
        <f t="shared" si="25"/>
        <v>0</v>
      </c>
    </row>
    <row r="1662" spans="3:9" x14ac:dyDescent="0.2">
      <c r="C1662">
        <f>IF('Source Data'!F1662="successful",'Source Data'!L1662,0)</f>
        <v>36</v>
      </c>
      <c r="F1662">
        <f>IF('Source Data'!F1662="canceled",'Source Data'!L1662,0)</f>
        <v>0</v>
      </c>
      <c r="G1662">
        <f>IF('Source Data'!F1662="failed",'Source Data'!L1662,0)</f>
        <v>0</v>
      </c>
      <c r="I1662">
        <f t="shared" si="25"/>
        <v>0</v>
      </c>
    </row>
    <row r="1663" spans="3:9" x14ac:dyDescent="0.2">
      <c r="C1663">
        <f>IF('Source Data'!F1663="successful",'Source Data'!L1663,0)</f>
        <v>101</v>
      </c>
      <c r="F1663">
        <f>IF('Source Data'!F1663="canceled",'Source Data'!L1663,0)</f>
        <v>0</v>
      </c>
      <c r="G1663">
        <f>IF('Source Data'!F1663="failed",'Source Data'!L1663,0)</f>
        <v>0</v>
      </c>
      <c r="I1663">
        <f t="shared" si="25"/>
        <v>0</v>
      </c>
    </row>
    <row r="1664" spans="3:9" x14ac:dyDescent="0.2">
      <c r="C1664">
        <f>IF('Source Data'!F1664="successful",'Source Data'!L1664,0)</f>
        <v>62</v>
      </c>
      <c r="F1664">
        <f>IF('Source Data'!F1664="canceled",'Source Data'!L1664,0)</f>
        <v>0</v>
      </c>
      <c r="G1664">
        <f>IF('Source Data'!F1664="failed",'Source Data'!L1664,0)</f>
        <v>0</v>
      </c>
      <c r="I1664">
        <f t="shared" si="25"/>
        <v>0</v>
      </c>
    </row>
    <row r="1665" spans="3:9" x14ac:dyDescent="0.2">
      <c r="C1665">
        <f>IF('Source Data'!F1665="successful",'Source Data'!L1665,0)</f>
        <v>32</v>
      </c>
      <c r="F1665">
        <f>IF('Source Data'!F1665="canceled",'Source Data'!L1665,0)</f>
        <v>0</v>
      </c>
      <c r="G1665">
        <f>IF('Source Data'!F1665="failed",'Source Data'!L1665,0)</f>
        <v>0</v>
      </c>
      <c r="I1665">
        <f t="shared" si="25"/>
        <v>0</v>
      </c>
    </row>
    <row r="1666" spans="3:9" x14ac:dyDescent="0.2">
      <c r="C1666">
        <f>IF('Source Data'!F1666="successful",'Source Data'!L1666,0)</f>
        <v>89</v>
      </c>
      <c r="F1666">
        <f>IF('Source Data'!F1666="canceled",'Source Data'!L1666,0)</f>
        <v>0</v>
      </c>
      <c r="G1666">
        <f>IF('Source Data'!F1666="failed",'Source Data'!L1666,0)</f>
        <v>0</v>
      </c>
      <c r="I1666">
        <f t="shared" si="25"/>
        <v>0</v>
      </c>
    </row>
    <row r="1667" spans="3:9" x14ac:dyDescent="0.2">
      <c r="C1667">
        <f>IF('Source Data'!F1667="successful",'Source Data'!L1667,0)</f>
        <v>93</v>
      </c>
      <c r="F1667">
        <f>IF('Source Data'!F1667="canceled",'Source Data'!L1667,0)</f>
        <v>0</v>
      </c>
      <c r="G1667">
        <f>IF('Source Data'!F1667="failed",'Source Data'!L1667,0)</f>
        <v>0</v>
      </c>
      <c r="I1667">
        <f t="shared" ref="I1667:I1730" si="26">F1667+G1667</f>
        <v>0</v>
      </c>
    </row>
    <row r="1668" spans="3:9" x14ac:dyDescent="0.2">
      <c r="C1668">
        <f>IF('Source Data'!F1668="successful",'Source Data'!L1668,0)</f>
        <v>98</v>
      </c>
      <c r="F1668">
        <f>IF('Source Data'!F1668="canceled",'Source Data'!L1668,0)</f>
        <v>0</v>
      </c>
      <c r="G1668">
        <f>IF('Source Data'!F1668="failed",'Source Data'!L1668,0)</f>
        <v>0</v>
      </c>
      <c r="I1668">
        <f t="shared" si="26"/>
        <v>0</v>
      </c>
    </row>
    <row r="1669" spans="3:9" x14ac:dyDescent="0.2">
      <c r="C1669">
        <f>IF('Source Data'!F1669="successful",'Source Data'!L1669,0)</f>
        <v>82</v>
      </c>
      <c r="F1669">
        <f>IF('Source Data'!F1669="canceled",'Source Data'!L1669,0)</f>
        <v>0</v>
      </c>
      <c r="G1669">
        <f>IF('Source Data'!F1669="failed",'Source Data'!L1669,0)</f>
        <v>0</v>
      </c>
      <c r="I1669">
        <f t="shared" si="26"/>
        <v>0</v>
      </c>
    </row>
    <row r="1670" spans="3:9" x14ac:dyDescent="0.2">
      <c r="C1670">
        <f>IF('Source Data'!F1670="successful",'Source Data'!L1670,0)</f>
        <v>116</v>
      </c>
      <c r="F1670">
        <f>IF('Source Data'!F1670="canceled",'Source Data'!L1670,0)</f>
        <v>0</v>
      </c>
      <c r="G1670">
        <f>IF('Source Data'!F1670="failed",'Source Data'!L1670,0)</f>
        <v>0</v>
      </c>
      <c r="I1670">
        <f t="shared" si="26"/>
        <v>0</v>
      </c>
    </row>
    <row r="1671" spans="3:9" x14ac:dyDescent="0.2">
      <c r="C1671">
        <f>IF('Source Data'!F1671="successful",'Source Data'!L1671,0)</f>
        <v>52</v>
      </c>
      <c r="F1671">
        <f>IF('Source Data'!F1671="canceled",'Source Data'!L1671,0)</f>
        <v>0</v>
      </c>
      <c r="G1671">
        <f>IF('Source Data'!F1671="failed",'Source Data'!L1671,0)</f>
        <v>0</v>
      </c>
      <c r="I1671">
        <f t="shared" si="26"/>
        <v>0</v>
      </c>
    </row>
    <row r="1672" spans="3:9" x14ac:dyDescent="0.2">
      <c r="C1672">
        <f>IF('Source Data'!F1672="successful",'Source Data'!L1672,0)</f>
        <v>23</v>
      </c>
      <c r="F1672">
        <f>IF('Source Data'!F1672="canceled",'Source Data'!L1672,0)</f>
        <v>0</v>
      </c>
      <c r="G1672">
        <f>IF('Source Data'!F1672="failed",'Source Data'!L1672,0)</f>
        <v>0</v>
      </c>
      <c r="I1672">
        <f t="shared" si="26"/>
        <v>0</v>
      </c>
    </row>
    <row r="1673" spans="3:9" x14ac:dyDescent="0.2">
      <c r="C1673">
        <f>IF('Source Data'!F1673="successful",'Source Data'!L1673,0)</f>
        <v>77</v>
      </c>
      <c r="F1673">
        <f>IF('Source Data'!F1673="canceled",'Source Data'!L1673,0)</f>
        <v>0</v>
      </c>
      <c r="G1673">
        <f>IF('Source Data'!F1673="failed",'Source Data'!L1673,0)</f>
        <v>0</v>
      </c>
      <c r="I1673">
        <f t="shared" si="26"/>
        <v>0</v>
      </c>
    </row>
    <row r="1674" spans="3:9" x14ac:dyDescent="0.2">
      <c r="C1674">
        <f>IF('Source Data'!F1674="successful",'Source Data'!L1674,0)</f>
        <v>49</v>
      </c>
      <c r="F1674">
        <f>IF('Source Data'!F1674="canceled",'Source Data'!L1674,0)</f>
        <v>0</v>
      </c>
      <c r="G1674">
        <f>IF('Source Data'!F1674="failed",'Source Data'!L1674,0)</f>
        <v>0</v>
      </c>
      <c r="I1674">
        <f t="shared" si="26"/>
        <v>0</v>
      </c>
    </row>
    <row r="1675" spans="3:9" x14ac:dyDescent="0.2">
      <c r="C1675">
        <f>IF('Source Data'!F1675="successful",'Source Data'!L1675,0)</f>
        <v>59</v>
      </c>
      <c r="F1675">
        <f>IF('Source Data'!F1675="canceled",'Source Data'!L1675,0)</f>
        <v>0</v>
      </c>
      <c r="G1675">
        <f>IF('Source Data'!F1675="failed",'Source Data'!L1675,0)</f>
        <v>0</v>
      </c>
      <c r="I1675">
        <f t="shared" si="26"/>
        <v>0</v>
      </c>
    </row>
    <row r="1676" spans="3:9" x14ac:dyDescent="0.2">
      <c r="C1676">
        <f>IF('Source Data'!F1676="successful",'Source Data'!L1676,0)</f>
        <v>113</v>
      </c>
      <c r="F1676">
        <f>IF('Source Data'!F1676="canceled",'Source Data'!L1676,0)</f>
        <v>0</v>
      </c>
      <c r="G1676">
        <f>IF('Source Data'!F1676="failed",'Source Data'!L1676,0)</f>
        <v>0</v>
      </c>
      <c r="I1676">
        <f t="shared" si="26"/>
        <v>0</v>
      </c>
    </row>
    <row r="1677" spans="3:9" x14ac:dyDescent="0.2">
      <c r="C1677">
        <f>IF('Source Data'!F1677="successful",'Source Data'!L1677,0)</f>
        <v>34</v>
      </c>
      <c r="F1677">
        <f>IF('Source Data'!F1677="canceled",'Source Data'!L1677,0)</f>
        <v>0</v>
      </c>
      <c r="G1677">
        <f>IF('Source Data'!F1677="failed",'Source Data'!L1677,0)</f>
        <v>0</v>
      </c>
      <c r="I1677">
        <f t="shared" si="26"/>
        <v>0</v>
      </c>
    </row>
    <row r="1678" spans="3:9" x14ac:dyDescent="0.2">
      <c r="C1678">
        <f>IF('Source Data'!F1678="successful",'Source Data'!L1678,0)</f>
        <v>42</v>
      </c>
      <c r="F1678">
        <f>IF('Source Data'!F1678="canceled",'Source Data'!L1678,0)</f>
        <v>0</v>
      </c>
      <c r="G1678">
        <f>IF('Source Data'!F1678="failed",'Source Data'!L1678,0)</f>
        <v>0</v>
      </c>
      <c r="I1678">
        <f t="shared" si="26"/>
        <v>0</v>
      </c>
    </row>
    <row r="1679" spans="3:9" x14ac:dyDescent="0.2">
      <c r="C1679">
        <f>IF('Source Data'!F1679="successful",'Source Data'!L1679,0)</f>
        <v>42</v>
      </c>
      <c r="F1679">
        <f>IF('Source Data'!F1679="canceled",'Source Data'!L1679,0)</f>
        <v>0</v>
      </c>
      <c r="G1679">
        <f>IF('Source Data'!F1679="failed",'Source Data'!L1679,0)</f>
        <v>0</v>
      </c>
      <c r="I1679">
        <f t="shared" si="26"/>
        <v>0</v>
      </c>
    </row>
    <row r="1680" spans="3:9" x14ac:dyDescent="0.2">
      <c r="C1680">
        <f>IF('Source Data'!F1680="successful",'Source Data'!L1680,0)</f>
        <v>49</v>
      </c>
      <c r="F1680">
        <f>IF('Source Data'!F1680="canceled",'Source Data'!L1680,0)</f>
        <v>0</v>
      </c>
      <c r="G1680">
        <f>IF('Source Data'!F1680="failed",'Source Data'!L1680,0)</f>
        <v>0</v>
      </c>
      <c r="I1680">
        <f t="shared" si="26"/>
        <v>0</v>
      </c>
    </row>
    <row r="1681" spans="3:9" x14ac:dyDescent="0.2">
      <c r="C1681">
        <f>IF('Source Data'!F1681="successful",'Source Data'!L1681,0)</f>
        <v>56</v>
      </c>
      <c r="F1681">
        <f>IF('Source Data'!F1681="canceled",'Source Data'!L1681,0)</f>
        <v>0</v>
      </c>
      <c r="G1681">
        <f>IF('Source Data'!F1681="failed",'Source Data'!L1681,0)</f>
        <v>0</v>
      </c>
      <c r="I1681">
        <f t="shared" si="26"/>
        <v>0</v>
      </c>
    </row>
    <row r="1682" spans="3:9" x14ac:dyDescent="0.2">
      <c r="C1682">
        <f>IF('Source Data'!F1682="successful",'Source Data'!L1682,0)</f>
        <v>25</v>
      </c>
      <c r="F1682">
        <f>IF('Source Data'!F1682="canceled",'Source Data'!L1682,0)</f>
        <v>0</v>
      </c>
      <c r="G1682">
        <f>IF('Source Data'!F1682="failed",'Source Data'!L1682,0)</f>
        <v>0</v>
      </c>
      <c r="I1682">
        <f t="shared" si="26"/>
        <v>0</v>
      </c>
    </row>
    <row r="1683" spans="3:9" x14ac:dyDescent="0.2">
      <c r="C1683">
        <f>IF('Source Data'!F1683="successful",'Source Data'!L1683,0)</f>
        <v>0</v>
      </c>
      <c r="F1683">
        <f>IF('Source Data'!F1683="canceled",'Source Data'!L1683,0)</f>
        <v>0</v>
      </c>
      <c r="G1683">
        <f>IF('Source Data'!F1683="failed",'Source Data'!L1683,0)</f>
        <v>0</v>
      </c>
      <c r="I1683">
        <f t="shared" si="26"/>
        <v>0</v>
      </c>
    </row>
    <row r="1684" spans="3:9" x14ac:dyDescent="0.2">
      <c r="C1684">
        <f>IF('Source Data'!F1684="successful",'Source Data'!L1684,0)</f>
        <v>0</v>
      </c>
      <c r="F1684">
        <f>IF('Source Data'!F1684="canceled",'Source Data'!L1684,0)</f>
        <v>0</v>
      </c>
      <c r="G1684">
        <f>IF('Source Data'!F1684="failed",'Source Data'!L1684,0)</f>
        <v>0</v>
      </c>
      <c r="I1684">
        <f t="shared" si="26"/>
        <v>0</v>
      </c>
    </row>
    <row r="1685" spans="3:9" x14ac:dyDescent="0.2">
      <c r="C1685">
        <f>IF('Source Data'!F1685="successful",'Source Data'!L1685,0)</f>
        <v>0</v>
      </c>
      <c r="F1685">
        <f>IF('Source Data'!F1685="canceled",'Source Data'!L1685,0)</f>
        <v>0</v>
      </c>
      <c r="G1685">
        <f>IF('Source Data'!F1685="failed",'Source Data'!L1685,0)</f>
        <v>0</v>
      </c>
      <c r="I1685">
        <f t="shared" si="26"/>
        <v>0</v>
      </c>
    </row>
    <row r="1686" spans="3:9" x14ac:dyDescent="0.2">
      <c r="C1686">
        <f>IF('Source Data'!F1686="successful",'Source Data'!L1686,0)</f>
        <v>0</v>
      </c>
      <c r="F1686">
        <f>IF('Source Data'!F1686="canceled",'Source Data'!L1686,0)</f>
        <v>0</v>
      </c>
      <c r="G1686">
        <f>IF('Source Data'!F1686="failed",'Source Data'!L1686,0)</f>
        <v>0</v>
      </c>
      <c r="I1686">
        <f t="shared" si="26"/>
        <v>0</v>
      </c>
    </row>
    <row r="1687" spans="3:9" x14ac:dyDescent="0.2">
      <c r="C1687">
        <f>IF('Source Data'!F1687="successful",'Source Data'!L1687,0)</f>
        <v>0</v>
      </c>
      <c r="F1687">
        <f>IF('Source Data'!F1687="canceled",'Source Data'!L1687,0)</f>
        <v>0</v>
      </c>
      <c r="G1687">
        <f>IF('Source Data'!F1687="failed",'Source Data'!L1687,0)</f>
        <v>0</v>
      </c>
      <c r="I1687">
        <f t="shared" si="26"/>
        <v>0</v>
      </c>
    </row>
    <row r="1688" spans="3:9" x14ac:dyDescent="0.2">
      <c r="C1688">
        <f>IF('Source Data'!F1688="successful",'Source Data'!L1688,0)</f>
        <v>0</v>
      </c>
      <c r="F1688">
        <f>IF('Source Data'!F1688="canceled",'Source Data'!L1688,0)</f>
        <v>0</v>
      </c>
      <c r="G1688">
        <f>IF('Source Data'!F1688="failed",'Source Data'!L1688,0)</f>
        <v>0</v>
      </c>
      <c r="I1688">
        <f t="shared" si="26"/>
        <v>0</v>
      </c>
    </row>
    <row r="1689" spans="3:9" x14ac:dyDescent="0.2">
      <c r="C1689">
        <f>IF('Source Data'!F1689="successful",'Source Data'!L1689,0)</f>
        <v>0</v>
      </c>
      <c r="F1689">
        <f>IF('Source Data'!F1689="canceled",'Source Data'!L1689,0)</f>
        <v>0</v>
      </c>
      <c r="G1689">
        <f>IF('Source Data'!F1689="failed",'Source Data'!L1689,0)</f>
        <v>0</v>
      </c>
      <c r="I1689">
        <f t="shared" si="26"/>
        <v>0</v>
      </c>
    </row>
    <row r="1690" spans="3:9" x14ac:dyDescent="0.2">
      <c r="C1690">
        <f>IF('Source Data'!F1690="successful",'Source Data'!L1690,0)</f>
        <v>0</v>
      </c>
      <c r="F1690">
        <f>IF('Source Data'!F1690="canceled",'Source Data'!L1690,0)</f>
        <v>0</v>
      </c>
      <c r="G1690">
        <f>IF('Source Data'!F1690="failed",'Source Data'!L1690,0)</f>
        <v>0</v>
      </c>
      <c r="I1690">
        <f t="shared" si="26"/>
        <v>0</v>
      </c>
    </row>
    <row r="1691" spans="3:9" x14ac:dyDescent="0.2">
      <c r="C1691">
        <f>IF('Source Data'!F1691="successful",'Source Data'!L1691,0)</f>
        <v>0</v>
      </c>
      <c r="F1691">
        <f>IF('Source Data'!F1691="canceled",'Source Data'!L1691,0)</f>
        <v>0</v>
      </c>
      <c r="G1691">
        <f>IF('Source Data'!F1691="failed",'Source Data'!L1691,0)</f>
        <v>0</v>
      </c>
      <c r="I1691">
        <f t="shared" si="26"/>
        <v>0</v>
      </c>
    </row>
    <row r="1692" spans="3:9" x14ac:dyDescent="0.2">
      <c r="C1692">
        <f>IF('Source Data'!F1692="successful",'Source Data'!L1692,0)</f>
        <v>0</v>
      </c>
      <c r="F1692">
        <f>IF('Source Data'!F1692="canceled",'Source Data'!L1692,0)</f>
        <v>0</v>
      </c>
      <c r="G1692">
        <f>IF('Source Data'!F1692="failed",'Source Data'!L1692,0)</f>
        <v>0</v>
      </c>
      <c r="I1692">
        <f t="shared" si="26"/>
        <v>0</v>
      </c>
    </row>
    <row r="1693" spans="3:9" x14ac:dyDescent="0.2">
      <c r="C1693">
        <f>IF('Source Data'!F1693="successful",'Source Data'!L1693,0)</f>
        <v>0</v>
      </c>
      <c r="F1693">
        <f>IF('Source Data'!F1693="canceled",'Source Data'!L1693,0)</f>
        <v>0</v>
      </c>
      <c r="G1693">
        <f>IF('Source Data'!F1693="failed",'Source Data'!L1693,0)</f>
        <v>0</v>
      </c>
      <c r="I1693">
        <f t="shared" si="26"/>
        <v>0</v>
      </c>
    </row>
    <row r="1694" spans="3:9" x14ac:dyDescent="0.2">
      <c r="C1694">
        <f>IF('Source Data'!F1694="successful",'Source Data'!L1694,0)</f>
        <v>0</v>
      </c>
      <c r="F1694">
        <f>IF('Source Data'!F1694="canceled",'Source Data'!L1694,0)</f>
        <v>0</v>
      </c>
      <c r="G1694">
        <f>IF('Source Data'!F1694="failed",'Source Data'!L1694,0)</f>
        <v>0</v>
      </c>
      <c r="I1694">
        <f t="shared" si="26"/>
        <v>0</v>
      </c>
    </row>
    <row r="1695" spans="3:9" x14ac:dyDescent="0.2">
      <c r="C1695">
        <f>IF('Source Data'!F1695="successful",'Source Data'!L1695,0)</f>
        <v>0</v>
      </c>
      <c r="F1695">
        <f>IF('Source Data'!F1695="canceled",'Source Data'!L1695,0)</f>
        <v>0</v>
      </c>
      <c r="G1695">
        <f>IF('Source Data'!F1695="failed",'Source Data'!L1695,0)</f>
        <v>0</v>
      </c>
      <c r="I1695">
        <f t="shared" si="26"/>
        <v>0</v>
      </c>
    </row>
    <row r="1696" spans="3:9" x14ac:dyDescent="0.2">
      <c r="C1696">
        <f>IF('Source Data'!F1696="successful",'Source Data'!L1696,0)</f>
        <v>0</v>
      </c>
      <c r="F1696">
        <f>IF('Source Data'!F1696="canceled",'Source Data'!L1696,0)</f>
        <v>0</v>
      </c>
      <c r="G1696">
        <f>IF('Source Data'!F1696="failed",'Source Data'!L1696,0)</f>
        <v>0</v>
      </c>
      <c r="I1696">
        <f t="shared" si="26"/>
        <v>0</v>
      </c>
    </row>
    <row r="1697" spans="3:9" x14ac:dyDescent="0.2">
      <c r="C1697">
        <f>IF('Source Data'!F1697="successful",'Source Data'!L1697,0)</f>
        <v>0</v>
      </c>
      <c r="F1697">
        <f>IF('Source Data'!F1697="canceled",'Source Data'!L1697,0)</f>
        <v>0</v>
      </c>
      <c r="G1697">
        <f>IF('Source Data'!F1697="failed",'Source Data'!L1697,0)</f>
        <v>0</v>
      </c>
      <c r="I1697">
        <f t="shared" si="26"/>
        <v>0</v>
      </c>
    </row>
    <row r="1698" spans="3:9" x14ac:dyDescent="0.2">
      <c r="C1698">
        <f>IF('Source Data'!F1698="successful",'Source Data'!L1698,0)</f>
        <v>0</v>
      </c>
      <c r="F1698">
        <f>IF('Source Data'!F1698="canceled",'Source Data'!L1698,0)</f>
        <v>0</v>
      </c>
      <c r="G1698">
        <f>IF('Source Data'!F1698="failed",'Source Data'!L1698,0)</f>
        <v>0</v>
      </c>
      <c r="I1698">
        <f t="shared" si="26"/>
        <v>0</v>
      </c>
    </row>
    <row r="1699" spans="3:9" x14ac:dyDescent="0.2">
      <c r="C1699">
        <f>IF('Source Data'!F1699="successful",'Source Data'!L1699,0)</f>
        <v>0</v>
      </c>
      <c r="F1699">
        <f>IF('Source Data'!F1699="canceled",'Source Data'!L1699,0)</f>
        <v>0</v>
      </c>
      <c r="G1699">
        <f>IF('Source Data'!F1699="failed",'Source Data'!L1699,0)</f>
        <v>0</v>
      </c>
      <c r="I1699">
        <f t="shared" si="26"/>
        <v>0</v>
      </c>
    </row>
    <row r="1700" spans="3:9" x14ac:dyDescent="0.2">
      <c r="C1700">
        <f>IF('Source Data'!F1700="successful",'Source Data'!L1700,0)</f>
        <v>0</v>
      </c>
      <c r="F1700">
        <f>IF('Source Data'!F1700="canceled",'Source Data'!L1700,0)</f>
        <v>0</v>
      </c>
      <c r="G1700">
        <f>IF('Source Data'!F1700="failed",'Source Data'!L1700,0)</f>
        <v>0</v>
      </c>
      <c r="I1700">
        <f t="shared" si="26"/>
        <v>0</v>
      </c>
    </row>
    <row r="1701" spans="3:9" x14ac:dyDescent="0.2">
      <c r="C1701">
        <f>IF('Source Data'!F1701="successful",'Source Data'!L1701,0)</f>
        <v>0</v>
      </c>
      <c r="F1701">
        <f>IF('Source Data'!F1701="canceled",'Source Data'!L1701,0)</f>
        <v>0</v>
      </c>
      <c r="G1701">
        <f>IF('Source Data'!F1701="failed",'Source Data'!L1701,0)</f>
        <v>0</v>
      </c>
      <c r="I1701">
        <f t="shared" si="26"/>
        <v>0</v>
      </c>
    </row>
    <row r="1702" spans="3:9" x14ac:dyDescent="0.2">
      <c r="C1702">
        <f>IF('Source Data'!F1702="successful",'Source Data'!L1702,0)</f>
        <v>0</v>
      </c>
      <c r="F1702">
        <f>IF('Source Data'!F1702="canceled",'Source Data'!L1702,0)</f>
        <v>0</v>
      </c>
      <c r="G1702">
        <f>IF('Source Data'!F1702="failed",'Source Data'!L1702,0)</f>
        <v>0</v>
      </c>
      <c r="I1702">
        <f t="shared" si="26"/>
        <v>0</v>
      </c>
    </row>
    <row r="1703" spans="3:9" x14ac:dyDescent="0.2">
      <c r="C1703">
        <f>IF('Source Data'!F1703="successful",'Source Data'!L1703,0)</f>
        <v>0</v>
      </c>
      <c r="F1703">
        <f>IF('Source Data'!F1703="canceled",'Source Data'!L1703,0)</f>
        <v>0</v>
      </c>
      <c r="G1703">
        <f>IF('Source Data'!F1703="failed",'Source Data'!L1703,0)</f>
        <v>2</v>
      </c>
      <c r="I1703">
        <f t="shared" si="26"/>
        <v>2</v>
      </c>
    </row>
    <row r="1704" spans="3:9" x14ac:dyDescent="0.2">
      <c r="C1704">
        <f>IF('Source Data'!F1704="successful",'Source Data'!L1704,0)</f>
        <v>0</v>
      </c>
      <c r="F1704">
        <f>IF('Source Data'!F1704="canceled",'Source Data'!L1704,0)</f>
        <v>0</v>
      </c>
      <c r="G1704">
        <f>IF('Source Data'!F1704="failed",'Source Data'!L1704,0)</f>
        <v>1</v>
      </c>
      <c r="I1704">
        <f t="shared" si="26"/>
        <v>1</v>
      </c>
    </row>
    <row r="1705" spans="3:9" x14ac:dyDescent="0.2">
      <c r="C1705">
        <f>IF('Source Data'!F1705="successful",'Source Data'!L1705,0)</f>
        <v>0</v>
      </c>
      <c r="F1705">
        <f>IF('Source Data'!F1705="canceled",'Source Data'!L1705,0)</f>
        <v>0</v>
      </c>
      <c r="G1705">
        <f>IF('Source Data'!F1705="failed",'Source Data'!L1705,0)</f>
        <v>2</v>
      </c>
      <c r="I1705">
        <f t="shared" si="26"/>
        <v>2</v>
      </c>
    </row>
    <row r="1706" spans="3:9" x14ac:dyDescent="0.2">
      <c r="C1706">
        <f>IF('Source Data'!F1706="successful",'Source Data'!L1706,0)</f>
        <v>0</v>
      </c>
      <c r="F1706">
        <f>IF('Source Data'!F1706="canceled",'Source Data'!L1706,0)</f>
        <v>0</v>
      </c>
      <c r="G1706">
        <f>IF('Source Data'!F1706="failed",'Source Data'!L1706,0)</f>
        <v>11</v>
      </c>
      <c r="I1706">
        <f t="shared" si="26"/>
        <v>11</v>
      </c>
    </row>
    <row r="1707" spans="3:9" x14ac:dyDescent="0.2">
      <c r="C1707">
        <f>IF('Source Data'!F1707="successful",'Source Data'!L1707,0)</f>
        <v>0</v>
      </c>
      <c r="F1707">
        <f>IF('Source Data'!F1707="canceled",'Source Data'!L1707,0)</f>
        <v>0</v>
      </c>
      <c r="G1707">
        <f>IF('Source Data'!F1707="failed",'Source Data'!L1707,0)</f>
        <v>0</v>
      </c>
      <c r="I1707">
        <f t="shared" si="26"/>
        <v>0</v>
      </c>
    </row>
    <row r="1708" spans="3:9" x14ac:dyDescent="0.2">
      <c r="C1708">
        <f>IF('Source Data'!F1708="successful",'Source Data'!L1708,0)</f>
        <v>0</v>
      </c>
      <c r="F1708">
        <f>IF('Source Data'!F1708="canceled",'Source Data'!L1708,0)</f>
        <v>0</v>
      </c>
      <c r="G1708">
        <f>IF('Source Data'!F1708="failed",'Source Data'!L1708,0)</f>
        <v>0</v>
      </c>
      <c r="I1708">
        <f t="shared" si="26"/>
        <v>0</v>
      </c>
    </row>
    <row r="1709" spans="3:9" x14ac:dyDescent="0.2">
      <c r="C1709">
        <f>IF('Source Data'!F1709="successful",'Source Data'!L1709,0)</f>
        <v>0</v>
      </c>
      <c r="F1709">
        <f>IF('Source Data'!F1709="canceled",'Source Data'!L1709,0)</f>
        <v>0</v>
      </c>
      <c r="G1709">
        <f>IF('Source Data'!F1709="failed",'Source Data'!L1709,0)</f>
        <v>9</v>
      </c>
      <c r="I1709">
        <f t="shared" si="26"/>
        <v>9</v>
      </c>
    </row>
    <row r="1710" spans="3:9" x14ac:dyDescent="0.2">
      <c r="C1710">
        <f>IF('Source Data'!F1710="successful",'Source Data'!L1710,0)</f>
        <v>0</v>
      </c>
      <c r="F1710">
        <f>IF('Source Data'!F1710="canceled",'Source Data'!L1710,0)</f>
        <v>0</v>
      </c>
      <c r="G1710">
        <f>IF('Source Data'!F1710="failed",'Source Data'!L1710,0)</f>
        <v>0</v>
      </c>
      <c r="I1710">
        <f t="shared" si="26"/>
        <v>0</v>
      </c>
    </row>
    <row r="1711" spans="3:9" x14ac:dyDescent="0.2">
      <c r="C1711">
        <f>IF('Source Data'!F1711="successful",'Source Data'!L1711,0)</f>
        <v>0</v>
      </c>
      <c r="F1711">
        <f>IF('Source Data'!F1711="canceled",'Source Data'!L1711,0)</f>
        <v>0</v>
      </c>
      <c r="G1711">
        <f>IF('Source Data'!F1711="failed",'Source Data'!L1711,0)</f>
        <v>4</v>
      </c>
      <c r="I1711">
        <f t="shared" si="26"/>
        <v>4</v>
      </c>
    </row>
    <row r="1712" spans="3:9" x14ac:dyDescent="0.2">
      <c r="C1712">
        <f>IF('Source Data'!F1712="successful",'Source Data'!L1712,0)</f>
        <v>0</v>
      </c>
      <c r="F1712">
        <f>IF('Source Data'!F1712="canceled",'Source Data'!L1712,0)</f>
        <v>0</v>
      </c>
      <c r="G1712">
        <f>IF('Source Data'!F1712="failed",'Source Data'!L1712,0)</f>
        <v>1</v>
      </c>
      <c r="I1712">
        <f t="shared" si="26"/>
        <v>1</v>
      </c>
    </row>
    <row r="1713" spans="3:9" x14ac:dyDescent="0.2">
      <c r="C1713">
        <f>IF('Source Data'!F1713="successful",'Source Data'!L1713,0)</f>
        <v>0</v>
      </c>
      <c r="F1713">
        <f>IF('Source Data'!F1713="canceled",'Source Data'!L1713,0)</f>
        <v>0</v>
      </c>
      <c r="G1713">
        <f>IF('Source Data'!F1713="failed",'Source Data'!L1713,0)</f>
        <v>2</v>
      </c>
      <c r="I1713">
        <f t="shared" si="26"/>
        <v>2</v>
      </c>
    </row>
    <row r="1714" spans="3:9" x14ac:dyDescent="0.2">
      <c r="C1714">
        <f>IF('Source Data'!F1714="successful",'Source Data'!L1714,0)</f>
        <v>0</v>
      </c>
      <c r="F1714">
        <f>IF('Source Data'!F1714="canceled",'Source Data'!L1714,0)</f>
        <v>0</v>
      </c>
      <c r="G1714">
        <f>IF('Source Data'!F1714="failed",'Source Data'!L1714,0)</f>
        <v>0</v>
      </c>
      <c r="I1714">
        <f t="shared" si="26"/>
        <v>0</v>
      </c>
    </row>
    <row r="1715" spans="3:9" x14ac:dyDescent="0.2">
      <c r="C1715">
        <f>IF('Source Data'!F1715="successful",'Source Data'!L1715,0)</f>
        <v>0</v>
      </c>
      <c r="F1715">
        <f>IF('Source Data'!F1715="canceled",'Source Data'!L1715,0)</f>
        <v>0</v>
      </c>
      <c r="G1715">
        <f>IF('Source Data'!F1715="failed",'Source Data'!L1715,0)</f>
        <v>1</v>
      </c>
      <c r="I1715">
        <f t="shared" si="26"/>
        <v>1</v>
      </c>
    </row>
    <row r="1716" spans="3:9" x14ac:dyDescent="0.2">
      <c r="C1716">
        <f>IF('Source Data'!F1716="successful",'Source Data'!L1716,0)</f>
        <v>0</v>
      </c>
      <c r="F1716">
        <f>IF('Source Data'!F1716="canceled",'Source Data'!L1716,0)</f>
        <v>0</v>
      </c>
      <c r="G1716">
        <f>IF('Source Data'!F1716="failed",'Source Data'!L1716,0)</f>
        <v>17</v>
      </c>
      <c r="I1716">
        <f t="shared" si="26"/>
        <v>17</v>
      </c>
    </row>
    <row r="1717" spans="3:9" x14ac:dyDescent="0.2">
      <c r="C1717">
        <f>IF('Source Data'!F1717="successful",'Source Data'!L1717,0)</f>
        <v>0</v>
      </c>
      <c r="F1717">
        <f>IF('Source Data'!F1717="canceled",'Source Data'!L1717,0)</f>
        <v>0</v>
      </c>
      <c r="G1717">
        <f>IF('Source Data'!F1717="failed",'Source Data'!L1717,0)</f>
        <v>2</v>
      </c>
      <c r="I1717">
        <f t="shared" si="26"/>
        <v>2</v>
      </c>
    </row>
    <row r="1718" spans="3:9" x14ac:dyDescent="0.2">
      <c r="C1718">
        <f>IF('Source Data'!F1718="successful",'Source Data'!L1718,0)</f>
        <v>0</v>
      </c>
      <c r="F1718">
        <f>IF('Source Data'!F1718="canceled",'Source Data'!L1718,0)</f>
        <v>0</v>
      </c>
      <c r="G1718">
        <f>IF('Source Data'!F1718="failed",'Source Data'!L1718,0)</f>
        <v>3</v>
      </c>
      <c r="I1718">
        <f t="shared" si="26"/>
        <v>3</v>
      </c>
    </row>
    <row r="1719" spans="3:9" x14ac:dyDescent="0.2">
      <c r="C1719">
        <f>IF('Source Data'!F1719="successful",'Source Data'!L1719,0)</f>
        <v>0</v>
      </c>
      <c r="F1719">
        <f>IF('Source Data'!F1719="canceled",'Source Data'!L1719,0)</f>
        <v>0</v>
      </c>
      <c r="G1719">
        <f>IF('Source Data'!F1719="failed",'Source Data'!L1719,0)</f>
        <v>41</v>
      </c>
      <c r="I1719">
        <f t="shared" si="26"/>
        <v>41</v>
      </c>
    </row>
    <row r="1720" spans="3:9" x14ac:dyDescent="0.2">
      <c r="C1720">
        <f>IF('Source Data'!F1720="successful",'Source Data'!L1720,0)</f>
        <v>0</v>
      </c>
      <c r="F1720">
        <f>IF('Source Data'!F1720="canceled",'Source Data'!L1720,0)</f>
        <v>0</v>
      </c>
      <c r="G1720">
        <f>IF('Source Data'!F1720="failed",'Source Data'!L1720,0)</f>
        <v>2</v>
      </c>
      <c r="I1720">
        <f t="shared" si="26"/>
        <v>2</v>
      </c>
    </row>
    <row r="1721" spans="3:9" x14ac:dyDescent="0.2">
      <c r="C1721">
        <f>IF('Source Data'!F1721="successful",'Source Data'!L1721,0)</f>
        <v>0</v>
      </c>
      <c r="F1721">
        <f>IF('Source Data'!F1721="canceled",'Source Data'!L1721,0)</f>
        <v>0</v>
      </c>
      <c r="G1721">
        <f>IF('Source Data'!F1721="failed",'Source Data'!L1721,0)</f>
        <v>3</v>
      </c>
      <c r="I1721">
        <f t="shared" si="26"/>
        <v>3</v>
      </c>
    </row>
    <row r="1722" spans="3:9" x14ac:dyDescent="0.2">
      <c r="C1722">
        <f>IF('Source Data'!F1722="successful",'Source Data'!L1722,0)</f>
        <v>0</v>
      </c>
      <c r="F1722">
        <f>IF('Source Data'!F1722="canceled",'Source Data'!L1722,0)</f>
        <v>0</v>
      </c>
      <c r="G1722">
        <f>IF('Source Data'!F1722="failed",'Source Data'!L1722,0)</f>
        <v>8</v>
      </c>
      <c r="I1722">
        <f t="shared" si="26"/>
        <v>8</v>
      </c>
    </row>
    <row r="1723" spans="3:9" x14ac:dyDescent="0.2">
      <c r="C1723">
        <f>IF('Source Data'!F1723="successful",'Source Data'!L1723,0)</f>
        <v>0</v>
      </c>
      <c r="F1723">
        <f>IF('Source Data'!F1723="canceled",'Source Data'!L1723,0)</f>
        <v>0</v>
      </c>
      <c r="G1723">
        <f>IF('Source Data'!F1723="failed",'Source Data'!L1723,0)</f>
        <v>0</v>
      </c>
      <c r="I1723">
        <f t="shared" si="26"/>
        <v>0</v>
      </c>
    </row>
    <row r="1724" spans="3:9" x14ac:dyDescent="0.2">
      <c r="C1724">
        <f>IF('Source Data'!F1724="successful",'Source Data'!L1724,0)</f>
        <v>0</v>
      </c>
      <c r="F1724">
        <f>IF('Source Data'!F1724="canceled",'Source Data'!L1724,0)</f>
        <v>0</v>
      </c>
      <c r="G1724">
        <f>IF('Source Data'!F1724="failed",'Source Data'!L1724,0)</f>
        <v>1</v>
      </c>
      <c r="I1724">
        <f t="shared" si="26"/>
        <v>1</v>
      </c>
    </row>
    <row r="1725" spans="3:9" x14ac:dyDescent="0.2">
      <c r="C1725">
        <f>IF('Source Data'!F1725="successful",'Source Data'!L1725,0)</f>
        <v>0</v>
      </c>
      <c r="F1725">
        <f>IF('Source Data'!F1725="canceled",'Source Data'!L1725,0)</f>
        <v>0</v>
      </c>
      <c r="G1725">
        <f>IF('Source Data'!F1725="failed",'Source Data'!L1725,0)</f>
        <v>3</v>
      </c>
      <c r="I1725">
        <f t="shared" si="26"/>
        <v>3</v>
      </c>
    </row>
    <row r="1726" spans="3:9" x14ac:dyDescent="0.2">
      <c r="C1726">
        <f>IF('Source Data'!F1726="successful",'Source Data'!L1726,0)</f>
        <v>0</v>
      </c>
      <c r="F1726">
        <f>IF('Source Data'!F1726="canceled",'Source Data'!L1726,0)</f>
        <v>0</v>
      </c>
      <c r="G1726">
        <f>IF('Source Data'!F1726="failed",'Source Data'!L1726,0)</f>
        <v>4</v>
      </c>
      <c r="I1726">
        <f t="shared" si="26"/>
        <v>4</v>
      </c>
    </row>
    <row r="1727" spans="3:9" x14ac:dyDescent="0.2">
      <c r="C1727">
        <f>IF('Source Data'!F1727="successful",'Source Data'!L1727,0)</f>
        <v>0</v>
      </c>
      <c r="F1727">
        <f>IF('Source Data'!F1727="canceled",'Source Data'!L1727,0)</f>
        <v>0</v>
      </c>
      <c r="G1727">
        <f>IF('Source Data'!F1727="failed",'Source Data'!L1727,0)</f>
        <v>9</v>
      </c>
      <c r="I1727">
        <f t="shared" si="26"/>
        <v>9</v>
      </c>
    </row>
    <row r="1728" spans="3:9" x14ac:dyDescent="0.2">
      <c r="C1728">
        <f>IF('Source Data'!F1728="successful",'Source Data'!L1728,0)</f>
        <v>0</v>
      </c>
      <c r="F1728">
        <f>IF('Source Data'!F1728="canceled",'Source Data'!L1728,0)</f>
        <v>0</v>
      </c>
      <c r="G1728">
        <f>IF('Source Data'!F1728="failed",'Source Data'!L1728,0)</f>
        <v>16</v>
      </c>
      <c r="I1728">
        <f t="shared" si="26"/>
        <v>16</v>
      </c>
    </row>
    <row r="1729" spans="3:9" x14ac:dyDescent="0.2">
      <c r="C1729">
        <f>IF('Source Data'!F1729="successful",'Source Data'!L1729,0)</f>
        <v>0</v>
      </c>
      <c r="F1729">
        <f>IF('Source Data'!F1729="canceled",'Source Data'!L1729,0)</f>
        <v>0</v>
      </c>
      <c r="G1729">
        <f>IF('Source Data'!F1729="failed",'Source Data'!L1729,0)</f>
        <v>1</v>
      </c>
      <c r="I1729">
        <f t="shared" si="26"/>
        <v>1</v>
      </c>
    </row>
    <row r="1730" spans="3:9" x14ac:dyDescent="0.2">
      <c r="C1730">
        <f>IF('Source Data'!F1730="successful",'Source Data'!L1730,0)</f>
        <v>0</v>
      </c>
      <c r="F1730">
        <f>IF('Source Data'!F1730="canceled",'Source Data'!L1730,0)</f>
        <v>0</v>
      </c>
      <c r="G1730">
        <f>IF('Source Data'!F1730="failed",'Source Data'!L1730,0)</f>
        <v>7</v>
      </c>
      <c r="I1730">
        <f t="shared" si="26"/>
        <v>7</v>
      </c>
    </row>
    <row r="1731" spans="3:9" x14ac:dyDescent="0.2">
      <c r="C1731">
        <f>IF('Source Data'!F1731="successful",'Source Data'!L1731,0)</f>
        <v>0</v>
      </c>
      <c r="F1731">
        <f>IF('Source Data'!F1731="canceled",'Source Data'!L1731,0)</f>
        <v>0</v>
      </c>
      <c r="G1731">
        <f>IF('Source Data'!F1731="failed",'Source Data'!L1731,0)</f>
        <v>0</v>
      </c>
      <c r="I1731">
        <f t="shared" ref="I1731:I1794" si="27">F1731+G1731</f>
        <v>0</v>
      </c>
    </row>
    <row r="1732" spans="3:9" x14ac:dyDescent="0.2">
      <c r="C1732">
        <f>IF('Source Data'!F1732="successful",'Source Data'!L1732,0)</f>
        <v>0</v>
      </c>
      <c r="F1732">
        <f>IF('Source Data'!F1732="canceled",'Source Data'!L1732,0)</f>
        <v>0</v>
      </c>
      <c r="G1732">
        <f>IF('Source Data'!F1732="failed",'Source Data'!L1732,0)</f>
        <v>0</v>
      </c>
      <c r="I1732">
        <f t="shared" si="27"/>
        <v>0</v>
      </c>
    </row>
    <row r="1733" spans="3:9" x14ac:dyDescent="0.2">
      <c r="C1733">
        <f>IF('Source Data'!F1733="successful",'Source Data'!L1733,0)</f>
        <v>0</v>
      </c>
      <c r="F1733">
        <f>IF('Source Data'!F1733="canceled",'Source Data'!L1733,0)</f>
        <v>0</v>
      </c>
      <c r="G1733">
        <f>IF('Source Data'!F1733="failed",'Source Data'!L1733,0)</f>
        <v>0</v>
      </c>
      <c r="I1733">
        <f t="shared" si="27"/>
        <v>0</v>
      </c>
    </row>
    <row r="1734" spans="3:9" x14ac:dyDescent="0.2">
      <c r="C1734">
        <f>IF('Source Data'!F1734="successful",'Source Data'!L1734,0)</f>
        <v>0</v>
      </c>
      <c r="F1734">
        <f>IF('Source Data'!F1734="canceled",'Source Data'!L1734,0)</f>
        <v>0</v>
      </c>
      <c r="G1734">
        <f>IF('Source Data'!F1734="failed",'Source Data'!L1734,0)</f>
        <v>0</v>
      </c>
      <c r="I1734">
        <f t="shared" si="27"/>
        <v>0</v>
      </c>
    </row>
    <row r="1735" spans="3:9" x14ac:dyDescent="0.2">
      <c r="C1735">
        <f>IF('Source Data'!F1735="successful",'Source Data'!L1735,0)</f>
        <v>0</v>
      </c>
      <c r="F1735">
        <f>IF('Source Data'!F1735="canceled",'Source Data'!L1735,0)</f>
        <v>0</v>
      </c>
      <c r="G1735">
        <f>IF('Source Data'!F1735="failed",'Source Data'!L1735,0)</f>
        <v>0</v>
      </c>
      <c r="I1735">
        <f t="shared" si="27"/>
        <v>0</v>
      </c>
    </row>
    <row r="1736" spans="3:9" x14ac:dyDescent="0.2">
      <c r="C1736">
        <f>IF('Source Data'!F1736="successful",'Source Data'!L1736,0)</f>
        <v>0</v>
      </c>
      <c r="F1736">
        <f>IF('Source Data'!F1736="canceled",'Source Data'!L1736,0)</f>
        <v>0</v>
      </c>
      <c r="G1736">
        <f>IF('Source Data'!F1736="failed",'Source Data'!L1736,0)</f>
        <v>1</v>
      </c>
      <c r="I1736">
        <f t="shared" si="27"/>
        <v>1</v>
      </c>
    </row>
    <row r="1737" spans="3:9" x14ac:dyDescent="0.2">
      <c r="C1737">
        <f>IF('Source Data'!F1737="successful",'Source Data'!L1737,0)</f>
        <v>0</v>
      </c>
      <c r="F1737">
        <f>IF('Source Data'!F1737="canceled",'Source Data'!L1737,0)</f>
        <v>0</v>
      </c>
      <c r="G1737">
        <f>IF('Source Data'!F1737="failed",'Source Data'!L1737,0)</f>
        <v>2</v>
      </c>
      <c r="I1737">
        <f t="shared" si="27"/>
        <v>2</v>
      </c>
    </row>
    <row r="1738" spans="3:9" x14ac:dyDescent="0.2">
      <c r="C1738">
        <f>IF('Source Data'!F1738="successful",'Source Data'!L1738,0)</f>
        <v>0</v>
      </c>
      <c r="F1738">
        <f>IF('Source Data'!F1738="canceled",'Source Data'!L1738,0)</f>
        <v>0</v>
      </c>
      <c r="G1738">
        <f>IF('Source Data'!F1738="failed",'Source Data'!L1738,0)</f>
        <v>1</v>
      </c>
      <c r="I1738">
        <f t="shared" si="27"/>
        <v>1</v>
      </c>
    </row>
    <row r="1739" spans="3:9" x14ac:dyDescent="0.2">
      <c r="C1739">
        <f>IF('Source Data'!F1739="successful",'Source Data'!L1739,0)</f>
        <v>0</v>
      </c>
      <c r="F1739">
        <f>IF('Source Data'!F1739="canceled",'Source Data'!L1739,0)</f>
        <v>0</v>
      </c>
      <c r="G1739">
        <f>IF('Source Data'!F1739="failed",'Source Data'!L1739,0)</f>
        <v>15</v>
      </c>
      <c r="I1739">
        <f t="shared" si="27"/>
        <v>15</v>
      </c>
    </row>
    <row r="1740" spans="3:9" x14ac:dyDescent="0.2">
      <c r="C1740">
        <f>IF('Source Data'!F1740="successful",'Source Data'!L1740,0)</f>
        <v>0</v>
      </c>
      <c r="F1740">
        <f>IF('Source Data'!F1740="canceled",'Source Data'!L1740,0)</f>
        <v>0</v>
      </c>
      <c r="G1740">
        <f>IF('Source Data'!F1740="failed",'Source Data'!L1740,0)</f>
        <v>1</v>
      </c>
      <c r="I1740">
        <f t="shared" si="27"/>
        <v>1</v>
      </c>
    </row>
    <row r="1741" spans="3:9" x14ac:dyDescent="0.2">
      <c r="C1741">
        <f>IF('Source Data'!F1741="successful",'Source Data'!L1741,0)</f>
        <v>0</v>
      </c>
      <c r="F1741">
        <f>IF('Source Data'!F1741="canceled",'Source Data'!L1741,0)</f>
        <v>0</v>
      </c>
      <c r="G1741">
        <f>IF('Source Data'!F1741="failed",'Source Data'!L1741,0)</f>
        <v>1</v>
      </c>
      <c r="I1741">
        <f t="shared" si="27"/>
        <v>1</v>
      </c>
    </row>
    <row r="1742" spans="3:9" x14ac:dyDescent="0.2">
      <c r="C1742">
        <f>IF('Source Data'!F1742="successful",'Source Data'!L1742,0)</f>
        <v>0</v>
      </c>
      <c r="F1742">
        <f>IF('Source Data'!F1742="canceled",'Source Data'!L1742,0)</f>
        <v>0</v>
      </c>
      <c r="G1742">
        <f>IF('Source Data'!F1742="failed",'Source Data'!L1742,0)</f>
        <v>0</v>
      </c>
      <c r="I1742">
        <f t="shared" si="27"/>
        <v>0</v>
      </c>
    </row>
    <row r="1743" spans="3:9" x14ac:dyDescent="0.2">
      <c r="C1743">
        <f>IF('Source Data'!F1743="successful",'Source Data'!L1743,0)</f>
        <v>52</v>
      </c>
      <c r="F1743">
        <f>IF('Source Data'!F1743="canceled",'Source Data'!L1743,0)</f>
        <v>0</v>
      </c>
      <c r="G1743">
        <f>IF('Source Data'!F1743="failed",'Source Data'!L1743,0)</f>
        <v>0</v>
      </c>
      <c r="I1743">
        <f t="shared" si="27"/>
        <v>0</v>
      </c>
    </row>
    <row r="1744" spans="3:9" x14ac:dyDescent="0.2">
      <c r="C1744">
        <f>IF('Source Data'!F1744="successful",'Source Data'!L1744,0)</f>
        <v>34</v>
      </c>
      <c r="F1744">
        <f>IF('Source Data'!F1744="canceled",'Source Data'!L1744,0)</f>
        <v>0</v>
      </c>
      <c r="G1744">
        <f>IF('Source Data'!F1744="failed",'Source Data'!L1744,0)</f>
        <v>0</v>
      </c>
      <c r="I1744">
        <f t="shared" si="27"/>
        <v>0</v>
      </c>
    </row>
    <row r="1745" spans="3:9" x14ac:dyDescent="0.2">
      <c r="C1745">
        <f>IF('Source Data'!F1745="successful",'Source Data'!L1745,0)</f>
        <v>67</v>
      </c>
      <c r="F1745">
        <f>IF('Source Data'!F1745="canceled",'Source Data'!L1745,0)</f>
        <v>0</v>
      </c>
      <c r="G1745">
        <f>IF('Source Data'!F1745="failed",'Source Data'!L1745,0)</f>
        <v>0</v>
      </c>
      <c r="I1745">
        <f t="shared" si="27"/>
        <v>0</v>
      </c>
    </row>
    <row r="1746" spans="3:9" x14ac:dyDescent="0.2">
      <c r="C1746">
        <f>IF('Source Data'!F1746="successful",'Source Data'!L1746,0)</f>
        <v>70</v>
      </c>
      <c r="F1746">
        <f>IF('Source Data'!F1746="canceled",'Source Data'!L1746,0)</f>
        <v>0</v>
      </c>
      <c r="G1746">
        <f>IF('Source Data'!F1746="failed",'Source Data'!L1746,0)</f>
        <v>0</v>
      </c>
      <c r="I1746">
        <f t="shared" si="27"/>
        <v>0</v>
      </c>
    </row>
    <row r="1747" spans="3:9" x14ac:dyDescent="0.2">
      <c r="C1747">
        <f>IF('Source Data'!F1747="successful",'Source Data'!L1747,0)</f>
        <v>89</v>
      </c>
      <c r="F1747">
        <f>IF('Source Data'!F1747="canceled",'Source Data'!L1747,0)</f>
        <v>0</v>
      </c>
      <c r="G1747">
        <f>IF('Source Data'!F1747="failed",'Source Data'!L1747,0)</f>
        <v>0</v>
      </c>
      <c r="I1747">
        <f t="shared" si="27"/>
        <v>0</v>
      </c>
    </row>
    <row r="1748" spans="3:9" x14ac:dyDescent="0.2">
      <c r="C1748">
        <f>IF('Source Data'!F1748="successful",'Source Data'!L1748,0)</f>
        <v>107</v>
      </c>
      <c r="F1748">
        <f>IF('Source Data'!F1748="canceled",'Source Data'!L1748,0)</f>
        <v>0</v>
      </c>
      <c r="G1748">
        <f>IF('Source Data'!F1748="failed",'Source Data'!L1748,0)</f>
        <v>0</v>
      </c>
      <c r="I1748">
        <f t="shared" si="27"/>
        <v>0</v>
      </c>
    </row>
    <row r="1749" spans="3:9" x14ac:dyDescent="0.2">
      <c r="C1749">
        <f>IF('Source Data'!F1749="successful",'Source Data'!L1749,0)</f>
        <v>159</v>
      </c>
      <c r="F1749">
        <f>IF('Source Data'!F1749="canceled",'Source Data'!L1749,0)</f>
        <v>0</v>
      </c>
      <c r="G1749">
        <f>IF('Source Data'!F1749="failed",'Source Data'!L1749,0)</f>
        <v>0</v>
      </c>
      <c r="I1749">
        <f t="shared" si="27"/>
        <v>0</v>
      </c>
    </row>
    <row r="1750" spans="3:9" x14ac:dyDescent="0.2">
      <c r="C1750">
        <f>IF('Source Data'!F1750="successful",'Source Data'!L1750,0)</f>
        <v>181</v>
      </c>
      <c r="F1750">
        <f>IF('Source Data'!F1750="canceled",'Source Data'!L1750,0)</f>
        <v>0</v>
      </c>
      <c r="G1750">
        <f>IF('Source Data'!F1750="failed",'Source Data'!L1750,0)</f>
        <v>0</v>
      </c>
      <c r="I1750">
        <f t="shared" si="27"/>
        <v>0</v>
      </c>
    </row>
    <row r="1751" spans="3:9" x14ac:dyDescent="0.2">
      <c r="C1751">
        <f>IF('Source Data'!F1751="successful",'Source Data'!L1751,0)</f>
        <v>131</v>
      </c>
      <c r="F1751">
        <f>IF('Source Data'!F1751="canceled",'Source Data'!L1751,0)</f>
        <v>0</v>
      </c>
      <c r="G1751">
        <f>IF('Source Data'!F1751="failed",'Source Data'!L1751,0)</f>
        <v>0</v>
      </c>
      <c r="I1751">
        <f t="shared" si="27"/>
        <v>0</v>
      </c>
    </row>
    <row r="1752" spans="3:9" x14ac:dyDescent="0.2">
      <c r="C1752">
        <f>IF('Source Data'!F1752="successful",'Source Data'!L1752,0)</f>
        <v>125</v>
      </c>
      <c r="F1752">
        <f>IF('Source Data'!F1752="canceled",'Source Data'!L1752,0)</f>
        <v>0</v>
      </c>
      <c r="G1752">
        <f>IF('Source Data'!F1752="failed",'Source Data'!L1752,0)</f>
        <v>0</v>
      </c>
      <c r="I1752">
        <f t="shared" si="27"/>
        <v>0</v>
      </c>
    </row>
    <row r="1753" spans="3:9" x14ac:dyDescent="0.2">
      <c r="C1753">
        <f>IF('Source Data'!F1753="successful",'Source Data'!L1753,0)</f>
        <v>61</v>
      </c>
      <c r="F1753">
        <f>IF('Source Data'!F1753="canceled",'Source Data'!L1753,0)</f>
        <v>0</v>
      </c>
      <c r="G1753">
        <f>IF('Source Data'!F1753="failed",'Source Data'!L1753,0)</f>
        <v>0</v>
      </c>
      <c r="I1753">
        <f t="shared" si="27"/>
        <v>0</v>
      </c>
    </row>
    <row r="1754" spans="3:9" x14ac:dyDescent="0.2">
      <c r="C1754">
        <f>IF('Source Data'!F1754="successful",'Source Data'!L1754,0)</f>
        <v>90</v>
      </c>
      <c r="F1754">
        <f>IF('Source Data'!F1754="canceled",'Source Data'!L1754,0)</f>
        <v>0</v>
      </c>
      <c r="G1754">
        <f>IF('Source Data'!F1754="failed",'Source Data'!L1754,0)</f>
        <v>0</v>
      </c>
      <c r="I1754">
        <f t="shared" si="27"/>
        <v>0</v>
      </c>
    </row>
    <row r="1755" spans="3:9" x14ac:dyDescent="0.2">
      <c r="C1755">
        <f>IF('Source Data'!F1755="successful",'Source Data'!L1755,0)</f>
        <v>35</v>
      </c>
      <c r="F1755">
        <f>IF('Source Data'!F1755="canceled",'Source Data'!L1755,0)</f>
        <v>0</v>
      </c>
      <c r="G1755">
        <f>IF('Source Data'!F1755="failed",'Source Data'!L1755,0)</f>
        <v>0</v>
      </c>
      <c r="I1755">
        <f t="shared" si="27"/>
        <v>0</v>
      </c>
    </row>
    <row r="1756" spans="3:9" x14ac:dyDescent="0.2">
      <c r="C1756">
        <f>IF('Source Data'!F1756="successful",'Source Data'!L1756,0)</f>
        <v>90</v>
      </c>
      <c r="F1756">
        <f>IF('Source Data'!F1756="canceled",'Source Data'!L1756,0)</f>
        <v>0</v>
      </c>
      <c r="G1756">
        <f>IF('Source Data'!F1756="failed",'Source Data'!L1756,0)</f>
        <v>0</v>
      </c>
      <c r="I1756">
        <f t="shared" si="27"/>
        <v>0</v>
      </c>
    </row>
    <row r="1757" spans="3:9" x14ac:dyDescent="0.2">
      <c r="C1757">
        <f>IF('Source Data'!F1757="successful",'Source Data'!L1757,0)</f>
        <v>4</v>
      </c>
      <c r="F1757">
        <f>IF('Source Data'!F1757="canceled",'Source Data'!L1757,0)</f>
        <v>0</v>
      </c>
      <c r="G1757">
        <f>IF('Source Data'!F1757="failed",'Source Data'!L1757,0)</f>
        <v>0</v>
      </c>
      <c r="I1757">
        <f t="shared" si="27"/>
        <v>0</v>
      </c>
    </row>
    <row r="1758" spans="3:9" x14ac:dyDescent="0.2">
      <c r="C1758">
        <f>IF('Source Data'!F1758="successful",'Source Data'!L1758,0)</f>
        <v>120</v>
      </c>
      <c r="F1758">
        <f>IF('Source Data'!F1758="canceled",'Source Data'!L1758,0)</f>
        <v>0</v>
      </c>
      <c r="G1758">
        <f>IF('Source Data'!F1758="failed",'Source Data'!L1758,0)</f>
        <v>0</v>
      </c>
      <c r="I1758">
        <f t="shared" si="27"/>
        <v>0</v>
      </c>
    </row>
    <row r="1759" spans="3:9" x14ac:dyDescent="0.2">
      <c r="C1759">
        <f>IF('Source Data'!F1759="successful",'Source Data'!L1759,0)</f>
        <v>14</v>
      </c>
      <c r="F1759">
        <f>IF('Source Data'!F1759="canceled",'Source Data'!L1759,0)</f>
        <v>0</v>
      </c>
      <c r="G1759">
        <f>IF('Source Data'!F1759="failed",'Source Data'!L1759,0)</f>
        <v>0</v>
      </c>
      <c r="I1759">
        <f t="shared" si="27"/>
        <v>0</v>
      </c>
    </row>
    <row r="1760" spans="3:9" x14ac:dyDescent="0.2">
      <c r="C1760">
        <f>IF('Source Data'!F1760="successful",'Source Data'!L1760,0)</f>
        <v>27</v>
      </c>
      <c r="F1760">
        <f>IF('Source Data'!F1760="canceled",'Source Data'!L1760,0)</f>
        <v>0</v>
      </c>
      <c r="G1760">
        <f>IF('Source Data'!F1760="failed",'Source Data'!L1760,0)</f>
        <v>0</v>
      </c>
      <c r="I1760">
        <f t="shared" si="27"/>
        <v>0</v>
      </c>
    </row>
    <row r="1761" spans="3:9" x14ac:dyDescent="0.2">
      <c r="C1761">
        <f>IF('Source Data'!F1761="successful",'Source Data'!L1761,0)</f>
        <v>49</v>
      </c>
      <c r="F1761">
        <f>IF('Source Data'!F1761="canceled",'Source Data'!L1761,0)</f>
        <v>0</v>
      </c>
      <c r="G1761">
        <f>IF('Source Data'!F1761="failed",'Source Data'!L1761,0)</f>
        <v>0</v>
      </c>
      <c r="I1761">
        <f t="shared" si="27"/>
        <v>0</v>
      </c>
    </row>
    <row r="1762" spans="3:9" x14ac:dyDescent="0.2">
      <c r="C1762">
        <f>IF('Source Data'!F1762="successful",'Source Data'!L1762,0)</f>
        <v>102</v>
      </c>
      <c r="F1762">
        <f>IF('Source Data'!F1762="canceled",'Source Data'!L1762,0)</f>
        <v>0</v>
      </c>
      <c r="G1762">
        <f>IF('Source Data'!F1762="failed",'Source Data'!L1762,0)</f>
        <v>0</v>
      </c>
      <c r="I1762">
        <f t="shared" si="27"/>
        <v>0</v>
      </c>
    </row>
    <row r="1763" spans="3:9" x14ac:dyDescent="0.2">
      <c r="C1763">
        <f>IF('Source Data'!F1763="successful",'Source Data'!L1763,0)</f>
        <v>3</v>
      </c>
      <c r="F1763">
        <f>IF('Source Data'!F1763="canceled",'Source Data'!L1763,0)</f>
        <v>0</v>
      </c>
      <c r="G1763">
        <f>IF('Source Data'!F1763="failed",'Source Data'!L1763,0)</f>
        <v>0</v>
      </c>
      <c r="I1763">
        <f t="shared" si="27"/>
        <v>0</v>
      </c>
    </row>
    <row r="1764" spans="3:9" x14ac:dyDescent="0.2">
      <c r="C1764">
        <f>IF('Source Data'!F1764="successful",'Source Data'!L1764,0)</f>
        <v>25</v>
      </c>
      <c r="F1764">
        <f>IF('Source Data'!F1764="canceled",'Source Data'!L1764,0)</f>
        <v>0</v>
      </c>
      <c r="G1764">
        <f>IF('Source Data'!F1764="failed",'Source Data'!L1764,0)</f>
        <v>0</v>
      </c>
      <c r="I1764">
        <f t="shared" si="27"/>
        <v>0</v>
      </c>
    </row>
    <row r="1765" spans="3:9" x14ac:dyDescent="0.2">
      <c r="C1765">
        <f>IF('Source Data'!F1765="successful",'Source Data'!L1765,0)</f>
        <v>118</v>
      </c>
      <c r="F1765">
        <f>IF('Source Data'!F1765="canceled",'Source Data'!L1765,0)</f>
        <v>0</v>
      </c>
      <c r="G1765">
        <f>IF('Source Data'!F1765="failed",'Source Data'!L1765,0)</f>
        <v>0</v>
      </c>
      <c r="I1765">
        <f t="shared" si="27"/>
        <v>0</v>
      </c>
    </row>
    <row r="1766" spans="3:9" x14ac:dyDescent="0.2">
      <c r="C1766">
        <f>IF('Source Data'!F1766="successful",'Source Data'!L1766,0)</f>
        <v>0</v>
      </c>
      <c r="F1766">
        <f>IF('Source Data'!F1766="canceled",'Source Data'!L1766,0)</f>
        <v>0</v>
      </c>
      <c r="G1766">
        <f>IF('Source Data'!F1766="failed",'Source Data'!L1766,0)</f>
        <v>39</v>
      </c>
      <c r="I1766">
        <f t="shared" si="27"/>
        <v>39</v>
      </c>
    </row>
    <row r="1767" spans="3:9" x14ac:dyDescent="0.2">
      <c r="C1767">
        <f>IF('Source Data'!F1767="successful",'Source Data'!L1767,0)</f>
        <v>0</v>
      </c>
      <c r="F1767">
        <f>IF('Source Data'!F1767="canceled",'Source Data'!L1767,0)</f>
        <v>0</v>
      </c>
      <c r="G1767">
        <f>IF('Source Data'!F1767="failed",'Source Data'!L1767,0)</f>
        <v>103</v>
      </c>
      <c r="I1767">
        <f t="shared" si="27"/>
        <v>103</v>
      </c>
    </row>
    <row r="1768" spans="3:9" x14ac:dyDescent="0.2">
      <c r="C1768">
        <f>IF('Source Data'!F1768="successful",'Source Data'!L1768,0)</f>
        <v>0</v>
      </c>
      <c r="F1768">
        <f>IF('Source Data'!F1768="canceled",'Source Data'!L1768,0)</f>
        <v>0</v>
      </c>
      <c r="G1768">
        <f>IF('Source Data'!F1768="failed",'Source Data'!L1768,0)</f>
        <v>0</v>
      </c>
      <c r="I1768">
        <f t="shared" si="27"/>
        <v>0</v>
      </c>
    </row>
    <row r="1769" spans="3:9" x14ac:dyDescent="0.2">
      <c r="C1769">
        <f>IF('Source Data'!F1769="successful",'Source Data'!L1769,0)</f>
        <v>0</v>
      </c>
      <c r="F1769">
        <f>IF('Source Data'!F1769="canceled",'Source Data'!L1769,0)</f>
        <v>0</v>
      </c>
      <c r="G1769">
        <f>IF('Source Data'!F1769="failed",'Source Data'!L1769,0)</f>
        <v>39</v>
      </c>
      <c r="I1769">
        <f t="shared" si="27"/>
        <v>39</v>
      </c>
    </row>
    <row r="1770" spans="3:9" x14ac:dyDescent="0.2">
      <c r="C1770">
        <f>IF('Source Data'!F1770="successful",'Source Data'!L1770,0)</f>
        <v>0</v>
      </c>
      <c r="F1770">
        <f>IF('Source Data'!F1770="canceled",'Source Data'!L1770,0)</f>
        <v>0</v>
      </c>
      <c r="G1770">
        <f>IF('Source Data'!F1770="failed",'Source Data'!L1770,0)</f>
        <v>15</v>
      </c>
      <c r="I1770">
        <f t="shared" si="27"/>
        <v>15</v>
      </c>
    </row>
    <row r="1771" spans="3:9" x14ac:dyDescent="0.2">
      <c r="C1771">
        <f>IF('Source Data'!F1771="successful",'Source Data'!L1771,0)</f>
        <v>0</v>
      </c>
      <c r="F1771">
        <f>IF('Source Data'!F1771="canceled",'Source Data'!L1771,0)</f>
        <v>0</v>
      </c>
      <c r="G1771">
        <f>IF('Source Data'!F1771="failed",'Source Data'!L1771,0)</f>
        <v>22</v>
      </c>
      <c r="I1771">
        <f t="shared" si="27"/>
        <v>22</v>
      </c>
    </row>
    <row r="1772" spans="3:9" x14ac:dyDescent="0.2">
      <c r="C1772">
        <f>IF('Source Data'!F1772="successful",'Source Data'!L1772,0)</f>
        <v>0</v>
      </c>
      <c r="F1772">
        <f>IF('Source Data'!F1772="canceled",'Source Data'!L1772,0)</f>
        <v>0</v>
      </c>
      <c r="G1772">
        <f>IF('Source Data'!F1772="failed",'Source Data'!L1772,0)</f>
        <v>92</v>
      </c>
      <c r="I1772">
        <f t="shared" si="27"/>
        <v>92</v>
      </c>
    </row>
    <row r="1773" spans="3:9" x14ac:dyDescent="0.2">
      <c r="C1773">
        <f>IF('Source Data'!F1773="successful",'Source Data'!L1773,0)</f>
        <v>0</v>
      </c>
      <c r="F1773">
        <f>IF('Source Data'!F1773="canceled",'Source Data'!L1773,0)</f>
        <v>0</v>
      </c>
      <c r="G1773">
        <f>IF('Source Data'!F1773="failed",'Source Data'!L1773,0)</f>
        <v>25</v>
      </c>
      <c r="I1773">
        <f t="shared" si="27"/>
        <v>25</v>
      </c>
    </row>
    <row r="1774" spans="3:9" x14ac:dyDescent="0.2">
      <c r="C1774">
        <f>IF('Source Data'!F1774="successful",'Source Data'!L1774,0)</f>
        <v>0</v>
      </c>
      <c r="F1774">
        <f>IF('Source Data'!F1774="canceled",'Source Data'!L1774,0)</f>
        <v>0</v>
      </c>
      <c r="G1774">
        <f>IF('Source Data'!F1774="failed",'Source Data'!L1774,0)</f>
        <v>19</v>
      </c>
      <c r="I1774">
        <f t="shared" si="27"/>
        <v>19</v>
      </c>
    </row>
    <row r="1775" spans="3:9" x14ac:dyDescent="0.2">
      <c r="C1775">
        <f>IF('Source Data'!F1775="successful",'Source Data'!L1775,0)</f>
        <v>0</v>
      </c>
      <c r="F1775">
        <f>IF('Source Data'!F1775="canceled",'Source Data'!L1775,0)</f>
        <v>0</v>
      </c>
      <c r="G1775">
        <f>IF('Source Data'!F1775="failed",'Source Data'!L1775,0)</f>
        <v>19</v>
      </c>
      <c r="I1775">
        <f t="shared" si="27"/>
        <v>19</v>
      </c>
    </row>
    <row r="1776" spans="3:9" x14ac:dyDescent="0.2">
      <c r="C1776">
        <f>IF('Source Data'!F1776="successful",'Source Data'!L1776,0)</f>
        <v>0</v>
      </c>
      <c r="F1776">
        <f>IF('Source Data'!F1776="canceled",'Source Data'!L1776,0)</f>
        <v>0</v>
      </c>
      <c r="G1776">
        <f>IF('Source Data'!F1776="failed",'Source Data'!L1776,0)</f>
        <v>13</v>
      </c>
      <c r="I1776">
        <f t="shared" si="27"/>
        <v>13</v>
      </c>
    </row>
    <row r="1777" spans="3:9" x14ac:dyDescent="0.2">
      <c r="C1777">
        <f>IF('Source Data'!F1777="successful",'Source Data'!L1777,0)</f>
        <v>0</v>
      </c>
      <c r="F1777">
        <f>IF('Source Data'!F1777="canceled",'Source Data'!L1777,0)</f>
        <v>0</v>
      </c>
      <c r="G1777">
        <f>IF('Source Data'!F1777="failed",'Source Data'!L1777,0)</f>
        <v>124</v>
      </c>
      <c r="I1777">
        <f t="shared" si="27"/>
        <v>124</v>
      </c>
    </row>
    <row r="1778" spans="3:9" x14ac:dyDescent="0.2">
      <c r="C1778">
        <f>IF('Source Data'!F1778="successful",'Source Data'!L1778,0)</f>
        <v>0</v>
      </c>
      <c r="F1778">
        <f>IF('Source Data'!F1778="canceled",'Source Data'!L1778,0)</f>
        <v>0</v>
      </c>
      <c r="G1778">
        <f>IF('Source Data'!F1778="failed",'Source Data'!L1778,0)</f>
        <v>4</v>
      </c>
      <c r="I1778">
        <f t="shared" si="27"/>
        <v>4</v>
      </c>
    </row>
    <row r="1779" spans="3:9" x14ac:dyDescent="0.2">
      <c r="C1779">
        <f>IF('Source Data'!F1779="successful",'Source Data'!L1779,0)</f>
        <v>0</v>
      </c>
      <c r="F1779">
        <f>IF('Source Data'!F1779="canceled",'Source Data'!L1779,0)</f>
        <v>0</v>
      </c>
      <c r="G1779">
        <f>IF('Source Data'!F1779="failed",'Source Data'!L1779,0)</f>
        <v>10</v>
      </c>
      <c r="I1779">
        <f t="shared" si="27"/>
        <v>10</v>
      </c>
    </row>
    <row r="1780" spans="3:9" x14ac:dyDescent="0.2">
      <c r="C1780">
        <f>IF('Source Data'!F1780="successful",'Source Data'!L1780,0)</f>
        <v>0</v>
      </c>
      <c r="F1780">
        <f>IF('Source Data'!F1780="canceled",'Source Data'!L1780,0)</f>
        <v>0</v>
      </c>
      <c r="G1780">
        <f>IF('Source Data'!F1780="failed",'Source Data'!L1780,0)</f>
        <v>15</v>
      </c>
      <c r="I1780">
        <f t="shared" si="27"/>
        <v>15</v>
      </c>
    </row>
    <row r="1781" spans="3:9" x14ac:dyDescent="0.2">
      <c r="C1781">
        <f>IF('Source Data'!F1781="successful",'Source Data'!L1781,0)</f>
        <v>0</v>
      </c>
      <c r="F1781">
        <f>IF('Source Data'!F1781="canceled",'Source Data'!L1781,0)</f>
        <v>0</v>
      </c>
      <c r="G1781">
        <f>IF('Source Data'!F1781="failed",'Source Data'!L1781,0)</f>
        <v>38</v>
      </c>
      <c r="I1781">
        <f t="shared" si="27"/>
        <v>38</v>
      </c>
    </row>
    <row r="1782" spans="3:9" x14ac:dyDescent="0.2">
      <c r="C1782">
        <f>IF('Source Data'!F1782="successful",'Source Data'!L1782,0)</f>
        <v>0</v>
      </c>
      <c r="F1782">
        <f>IF('Source Data'!F1782="canceled",'Source Data'!L1782,0)</f>
        <v>0</v>
      </c>
      <c r="G1782">
        <f>IF('Source Data'!F1782="failed",'Source Data'!L1782,0)</f>
        <v>152</v>
      </c>
      <c r="I1782">
        <f t="shared" si="27"/>
        <v>152</v>
      </c>
    </row>
    <row r="1783" spans="3:9" x14ac:dyDescent="0.2">
      <c r="C1783">
        <f>IF('Source Data'!F1783="successful",'Source Data'!L1783,0)</f>
        <v>0</v>
      </c>
      <c r="F1783">
        <f>IF('Source Data'!F1783="canceled",'Source Data'!L1783,0)</f>
        <v>0</v>
      </c>
      <c r="G1783">
        <f>IF('Source Data'!F1783="failed",'Source Data'!L1783,0)</f>
        <v>24</v>
      </c>
      <c r="I1783">
        <f t="shared" si="27"/>
        <v>24</v>
      </c>
    </row>
    <row r="1784" spans="3:9" x14ac:dyDescent="0.2">
      <c r="C1784">
        <f>IF('Source Data'!F1784="successful",'Source Data'!L1784,0)</f>
        <v>0</v>
      </c>
      <c r="F1784">
        <f>IF('Source Data'!F1784="canceled",'Source Data'!L1784,0)</f>
        <v>0</v>
      </c>
      <c r="G1784">
        <f>IF('Source Data'!F1784="failed",'Source Data'!L1784,0)</f>
        <v>76</v>
      </c>
      <c r="I1784">
        <f t="shared" si="27"/>
        <v>76</v>
      </c>
    </row>
    <row r="1785" spans="3:9" x14ac:dyDescent="0.2">
      <c r="C1785">
        <f>IF('Source Data'!F1785="successful",'Source Data'!L1785,0)</f>
        <v>0</v>
      </c>
      <c r="F1785">
        <f>IF('Source Data'!F1785="canceled",'Source Data'!L1785,0)</f>
        <v>0</v>
      </c>
      <c r="G1785">
        <f>IF('Source Data'!F1785="failed",'Source Data'!L1785,0)</f>
        <v>185</v>
      </c>
      <c r="I1785">
        <f t="shared" si="27"/>
        <v>185</v>
      </c>
    </row>
    <row r="1786" spans="3:9" x14ac:dyDescent="0.2">
      <c r="C1786">
        <f>IF('Source Data'!F1786="successful",'Source Data'!L1786,0)</f>
        <v>0</v>
      </c>
      <c r="F1786">
        <f>IF('Source Data'!F1786="canceled",'Source Data'!L1786,0)</f>
        <v>0</v>
      </c>
      <c r="G1786">
        <f>IF('Source Data'!F1786="failed",'Source Data'!L1786,0)</f>
        <v>33</v>
      </c>
      <c r="I1786">
        <f t="shared" si="27"/>
        <v>33</v>
      </c>
    </row>
    <row r="1787" spans="3:9" x14ac:dyDescent="0.2">
      <c r="C1787">
        <f>IF('Source Data'!F1787="successful",'Source Data'!L1787,0)</f>
        <v>0</v>
      </c>
      <c r="F1787">
        <f>IF('Source Data'!F1787="canceled",'Source Data'!L1787,0)</f>
        <v>0</v>
      </c>
      <c r="G1787">
        <f>IF('Source Data'!F1787="failed",'Source Data'!L1787,0)</f>
        <v>108</v>
      </c>
      <c r="I1787">
        <f t="shared" si="27"/>
        <v>108</v>
      </c>
    </row>
    <row r="1788" spans="3:9" x14ac:dyDescent="0.2">
      <c r="C1788">
        <f>IF('Source Data'!F1788="successful",'Source Data'!L1788,0)</f>
        <v>0</v>
      </c>
      <c r="F1788">
        <f>IF('Source Data'!F1788="canceled",'Source Data'!L1788,0)</f>
        <v>0</v>
      </c>
      <c r="G1788">
        <f>IF('Source Data'!F1788="failed",'Source Data'!L1788,0)</f>
        <v>29</v>
      </c>
      <c r="I1788">
        <f t="shared" si="27"/>
        <v>29</v>
      </c>
    </row>
    <row r="1789" spans="3:9" x14ac:dyDescent="0.2">
      <c r="C1789">
        <f>IF('Source Data'!F1789="successful",'Source Data'!L1789,0)</f>
        <v>0</v>
      </c>
      <c r="F1789">
        <f>IF('Source Data'!F1789="canceled",'Source Data'!L1789,0)</f>
        <v>0</v>
      </c>
      <c r="G1789">
        <f>IF('Source Data'!F1789="failed",'Source Data'!L1789,0)</f>
        <v>24</v>
      </c>
      <c r="I1789">
        <f t="shared" si="27"/>
        <v>24</v>
      </c>
    </row>
    <row r="1790" spans="3:9" x14ac:dyDescent="0.2">
      <c r="C1790">
        <f>IF('Source Data'!F1790="successful",'Source Data'!L1790,0)</f>
        <v>0</v>
      </c>
      <c r="F1790">
        <f>IF('Source Data'!F1790="canceled",'Source Data'!L1790,0)</f>
        <v>0</v>
      </c>
      <c r="G1790">
        <f>IF('Source Data'!F1790="failed",'Source Data'!L1790,0)</f>
        <v>4</v>
      </c>
      <c r="I1790">
        <f t="shared" si="27"/>
        <v>4</v>
      </c>
    </row>
    <row r="1791" spans="3:9" x14ac:dyDescent="0.2">
      <c r="C1791">
        <f>IF('Source Data'!F1791="successful",'Source Data'!L1791,0)</f>
        <v>0</v>
      </c>
      <c r="F1791">
        <f>IF('Source Data'!F1791="canceled",'Source Data'!L1791,0)</f>
        <v>0</v>
      </c>
      <c r="G1791">
        <f>IF('Source Data'!F1791="failed",'Source Data'!L1791,0)</f>
        <v>4</v>
      </c>
      <c r="I1791">
        <f t="shared" si="27"/>
        <v>4</v>
      </c>
    </row>
    <row r="1792" spans="3:9" x14ac:dyDescent="0.2">
      <c r="C1792">
        <f>IF('Source Data'!F1792="successful",'Source Data'!L1792,0)</f>
        <v>0</v>
      </c>
      <c r="F1792">
        <f>IF('Source Data'!F1792="canceled",'Source Data'!L1792,0)</f>
        <v>0</v>
      </c>
      <c r="G1792">
        <f>IF('Source Data'!F1792="failed",'Source Data'!L1792,0)</f>
        <v>15</v>
      </c>
      <c r="I1792">
        <f t="shared" si="27"/>
        <v>15</v>
      </c>
    </row>
    <row r="1793" spans="3:9" x14ac:dyDescent="0.2">
      <c r="C1793">
        <f>IF('Source Data'!F1793="successful",'Source Data'!L1793,0)</f>
        <v>0</v>
      </c>
      <c r="F1793">
        <f>IF('Source Data'!F1793="canceled",'Source Data'!L1793,0)</f>
        <v>0</v>
      </c>
      <c r="G1793">
        <f>IF('Source Data'!F1793="failed",'Source Data'!L1793,0)</f>
        <v>4</v>
      </c>
      <c r="I1793">
        <f t="shared" si="27"/>
        <v>4</v>
      </c>
    </row>
    <row r="1794" spans="3:9" x14ac:dyDescent="0.2">
      <c r="C1794">
        <f>IF('Source Data'!F1794="successful",'Source Data'!L1794,0)</f>
        <v>0</v>
      </c>
      <c r="F1794">
        <f>IF('Source Data'!F1794="canceled",'Source Data'!L1794,0)</f>
        <v>0</v>
      </c>
      <c r="G1794">
        <f>IF('Source Data'!F1794="failed",'Source Data'!L1794,0)</f>
        <v>139</v>
      </c>
      <c r="I1794">
        <f t="shared" si="27"/>
        <v>139</v>
      </c>
    </row>
    <row r="1795" spans="3:9" x14ac:dyDescent="0.2">
      <c r="C1795">
        <f>IF('Source Data'!F1795="successful",'Source Data'!L1795,0)</f>
        <v>0</v>
      </c>
      <c r="F1795">
        <f>IF('Source Data'!F1795="canceled",'Source Data'!L1795,0)</f>
        <v>0</v>
      </c>
      <c r="G1795">
        <f>IF('Source Data'!F1795="failed",'Source Data'!L1795,0)</f>
        <v>2</v>
      </c>
      <c r="I1795">
        <f t="shared" ref="I1795:I1858" si="28">F1795+G1795</f>
        <v>2</v>
      </c>
    </row>
    <row r="1796" spans="3:9" x14ac:dyDescent="0.2">
      <c r="C1796">
        <f>IF('Source Data'!F1796="successful",'Source Data'!L1796,0)</f>
        <v>0</v>
      </c>
      <c r="F1796">
        <f>IF('Source Data'!F1796="canceled",'Source Data'!L1796,0)</f>
        <v>0</v>
      </c>
      <c r="G1796">
        <f>IF('Source Data'!F1796="failed",'Source Data'!L1796,0)</f>
        <v>18</v>
      </c>
      <c r="I1796">
        <f t="shared" si="28"/>
        <v>18</v>
      </c>
    </row>
    <row r="1797" spans="3:9" x14ac:dyDescent="0.2">
      <c r="C1797">
        <f>IF('Source Data'!F1797="successful",'Source Data'!L1797,0)</f>
        <v>0</v>
      </c>
      <c r="F1797">
        <f>IF('Source Data'!F1797="canceled",'Source Data'!L1797,0)</f>
        <v>0</v>
      </c>
      <c r="G1797">
        <f>IF('Source Data'!F1797="failed",'Source Data'!L1797,0)</f>
        <v>81</v>
      </c>
      <c r="I1797">
        <f t="shared" si="28"/>
        <v>81</v>
      </c>
    </row>
    <row r="1798" spans="3:9" x14ac:dyDescent="0.2">
      <c r="C1798">
        <f>IF('Source Data'!F1798="successful",'Source Data'!L1798,0)</f>
        <v>0</v>
      </c>
      <c r="F1798">
        <f>IF('Source Data'!F1798="canceled",'Source Data'!L1798,0)</f>
        <v>0</v>
      </c>
      <c r="G1798">
        <f>IF('Source Data'!F1798="failed",'Source Data'!L1798,0)</f>
        <v>86</v>
      </c>
      <c r="I1798">
        <f t="shared" si="28"/>
        <v>86</v>
      </c>
    </row>
    <row r="1799" spans="3:9" x14ac:dyDescent="0.2">
      <c r="C1799">
        <f>IF('Source Data'!F1799="successful",'Source Data'!L1799,0)</f>
        <v>0</v>
      </c>
      <c r="F1799">
        <f>IF('Source Data'!F1799="canceled",'Source Data'!L1799,0)</f>
        <v>0</v>
      </c>
      <c r="G1799">
        <f>IF('Source Data'!F1799="failed",'Source Data'!L1799,0)</f>
        <v>140</v>
      </c>
      <c r="I1799">
        <f t="shared" si="28"/>
        <v>140</v>
      </c>
    </row>
    <row r="1800" spans="3:9" x14ac:dyDescent="0.2">
      <c r="C1800">
        <f>IF('Source Data'!F1800="successful",'Source Data'!L1800,0)</f>
        <v>0</v>
      </c>
      <c r="F1800">
        <f>IF('Source Data'!F1800="canceled",'Source Data'!L1800,0)</f>
        <v>0</v>
      </c>
      <c r="G1800">
        <f>IF('Source Data'!F1800="failed",'Source Data'!L1800,0)</f>
        <v>37</v>
      </c>
      <c r="I1800">
        <f t="shared" si="28"/>
        <v>37</v>
      </c>
    </row>
    <row r="1801" spans="3:9" x14ac:dyDescent="0.2">
      <c r="C1801">
        <f>IF('Source Data'!F1801="successful",'Source Data'!L1801,0)</f>
        <v>0</v>
      </c>
      <c r="F1801">
        <f>IF('Source Data'!F1801="canceled",'Source Data'!L1801,0)</f>
        <v>0</v>
      </c>
      <c r="G1801">
        <f>IF('Source Data'!F1801="failed",'Source Data'!L1801,0)</f>
        <v>6</v>
      </c>
      <c r="I1801">
        <f t="shared" si="28"/>
        <v>6</v>
      </c>
    </row>
    <row r="1802" spans="3:9" x14ac:dyDescent="0.2">
      <c r="C1802">
        <f>IF('Source Data'!F1802="successful",'Source Data'!L1802,0)</f>
        <v>0</v>
      </c>
      <c r="F1802">
        <f>IF('Source Data'!F1802="canceled",'Source Data'!L1802,0)</f>
        <v>0</v>
      </c>
      <c r="G1802">
        <f>IF('Source Data'!F1802="failed",'Source Data'!L1802,0)</f>
        <v>113</v>
      </c>
      <c r="I1802">
        <f t="shared" si="28"/>
        <v>113</v>
      </c>
    </row>
    <row r="1803" spans="3:9" x14ac:dyDescent="0.2">
      <c r="C1803">
        <f>IF('Source Data'!F1803="successful",'Source Data'!L1803,0)</f>
        <v>0</v>
      </c>
      <c r="F1803">
        <f>IF('Source Data'!F1803="canceled",'Source Data'!L1803,0)</f>
        <v>0</v>
      </c>
      <c r="G1803">
        <f>IF('Source Data'!F1803="failed",'Source Data'!L1803,0)</f>
        <v>37</v>
      </c>
      <c r="I1803">
        <f t="shared" si="28"/>
        <v>37</v>
      </c>
    </row>
    <row r="1804" spans="3:9" x14ac:dyDescent="0.2">
      <c r="C1804">
        <f>IF('Source Data'!F1804="successful",'Source Data'!L1804,0)</f>
        <v>0</v>
      </c>
      <c r="F1804">
        <f>IF('Source Data'!F1804="canceled",'Source Data'!L1804,0)</f>
        <v>0</v>
      </c>
      <c r="G1804">
        <f>IF('Source Data'!F1804="failed",'Source Data'!L1804,0)</f>
        <v>18</v>
      </c>
      <c r="I1804">
        <f t="shared" si="28"/>
        <v>18</v>
      </c>
    </row>
    <row r="1805" spans="3:9" x14ac:dyDescent="0.2">
      <c r="C1805">
        <f>IF('Source Data'!F1805="successful",'Source Data'!L1805,0)</f>
        <v>0</v>
      </c>
      <c r="F1805">
        <f>IF('Source Data'!F1805="canceled",'Source Data'!L1805,0)</f>
        <v>0</v>
      </c>
      <c r="G1805">
        <f>IF('Source Data'!F1805="failed",'Source Data'!L1805,0)</f>
        <v>75</v>
      </c>
      <c r="I1805">
        <f t="shared" si="28"/>
        <v>75</v>
      </c>
    </row>
    <row r="1806" spans="3:9" x14ac:dyDescent="0.2">
      <c r="C1806">
        <f>IF('Source Data'!F1806="successful",'Source Data'!L1806,0)</f>
        <v>0</v>
      </c>
      <c r="F1806">
        <f>IF('Source Data'!F1806="canceled",'Source Data'!L1806,0)</f>
        <v>0</v>
      </c>
      <c r="G1806">
        <f>IF('Source Data'!F1806="failed",'Source Data'!L1806,0)</f>
        <v>52</v>
      </c>
      <c r="I1806">
        <f t="shared" si="28"/>
        <v>52</v>
      </c>
    </row>
    <row r="1807" spans="3:9" x14ac:dyDescent="0.2">
      <c r="C1807">
        <f>IF('Source Data'!F1807="successful",'Source Data'!L1807,0)</f>
        <v>0</v>
      </c>
      <c r="F1807">
        <f>IF('Source Data'!F1807="canceled",'Source Data'!L1807,0)</f>
        <v>0</v>
      </c>
      <c r="G1807">
        <f>IF('Source Data'!F1807="failed",'Source Data'!L1807,0)</f>
        <v>122</v>
      </c>
      <c r="I1807">
        <f t="shared" si="28"/>
        <v>122</v>
      </c>
    </row>
    <row r="1808" spans="3:9" x14ac:dyDescent="0.2">
      <c r="C1808">
        <f>IF('Source Data'!F1808="successful",'Source Data'!L1808,0)</f>
        <v>0</v>
      </c>
      <c r="F1808">
        <f>IF('Source Data'!F1808="canceled",'Source Data'!L1808,0)</f>
        <v>0</v>
      </c>
      <c r="G1808">
        <f>IF('Source Data'!F1808="failed",'Source Data'!L1808,0)</f>
        <v>8</v>
      </c>
      <c r="I1808">
        <f t="shared" si="28"/>
        <v>8</v>
      </c>
    </row>
    <row r="1809" spans="3:9" x14ac:dyDescent="0.2">
      <c r="C1809">
        <f>IF('Source Data'!F1809="successful",'Source Data'!L1809,0)</f>
        <v>0</v>
      </c>
      <c r="F1809">
        <f>IF('Source Data'!F1809="canceled",'Source Data'!L1809,0)</f>
        <v>0</v>
      </c>
      <c r="G1809">
        <f>IF('Source Data'!F1809="failed",'Source Data'!L1809,0)</f>
        <v>8</v>
      </c>
      <c r="I1809">
        <f t="shared" si="28"/>
        <v>8</v>
      </c>
    </row>
    <row r="1810" spans="3:9" x14ac:dyDescent="0.2">
      <c r="C1810">
        <f>IF('Source Data'!F1810="successful",'Source Data'!L1810,0)</f>
        <v>0</v>
      </c>
      <c r="F1810">
        <f>IF('Source Data'!F1810="canceled",'Source Data'!L1810,0)</f>
        <v>0</v>
      </c>
      <c r="G1810">
        <f>IF('Source Data'!F1810="failed",'Source Data'!L1810,0)</f>
        <v>96</v>
      </c>
      <c r="I1810">
        <f t="shared" si="28"/>
        <v>96</v>
      </c>
    </row>
    <row r="1811" spans="3:9" x14ac:dyDescent="0.2">
      <c r="C1811">
        <f>IF('Source Data'!F1811="successful",'Source Data'!L1811,0)</f>
        <v>0</v>
      </c>
      <c r="F1811">
        <f>IF('Source Data'!F1811="canceled",'Source Data'!L1811,0)</f>
        <v>0</v>
      </c>
      <c r="G1811">
        <f>IF('Source Data'!F1811="failed",'Source Data'!L1811,0)</f>
        <v>9</v>
      </c>
      <c r="I1811">
        <f t="shared" si="28"/>
        <v>9</v>
      </c>
    </row>
    <row r="1812" spans="3:9" x14ac:dyDescent="0.2">
      <c r="C1812">
        <f>IF('Source Data'!F1812="successful",'Source Data'!L1812,0)</f>
        <v>0</v>
      </c>
      <c r="F1812">
        <f>IF('Source Data'!F1812="canceled",'Source Data'!L1812,0)</f>
        <v>0</v>
      </c>
      <c r="G1812">
        <f>IF('Source Data'!F1812="failed",'Source Data'!L1812,0)</f>
        <v>2</v>
      </c>
      <c r="I1812">
        <f t="shared" si="28"/>
        <v>2</v>
      </c>
    </row>
    <row r="1813" spans="3:9" x14ac:dyDescent="0.2">
      <c r="C1813">
        <f>IF('Source Data'!F1813="successful",'Source Data'!L1813,0)</f>
        <v>0</v>
      </c>
      <c r="F1813">
        <f>IF('Source Data'!F1813="canceled",'Source Data'!L1813,0)</f>
        <v>0</v>
      </c>
      <c r="G1813">
        <f>IF('Source Data'!F1813="failed",'Source Data'!L1813,0)</f>
        <v>26</v>
      </c>
      <c r="I1813">
        <f t="shared" si="28"/>
        <v>26</v>
      </c>
    </row>
    <row r="1814" spans="3:9" x14ac:dyDescent="0.2">
      <c r="C1814">
        <f>IF('Source Data'!F1814="successful",'Source Data'!L1814,0)</f>
        <v>0</v>
      </c>
      <c r="F1814">
        <f>IF('Source Data'!F1814="canceled",'Source Data'!L1814,0)</f>
        <v>0</v>
      </c>
      <c r="G1814">
        <f>IF('Source Data'!F1814="failed",'Source Data'!L1814,0)</f>
        <v>23</v>
      </c>
      <c r="I1814">
        <f t="shared" si="28"/>
        <v>23</v>
      </c>
    </row>
    <row r="1815" spans="3:9" x14ac:dyDescent="0.2">
      <c r="C1815">
        <f>IF('Source Data'!F1815="successful",'Source Data'!L1815,0)</f>
        <v>0</v>
      </c>
      <c r="F1815">
        <f>IF('Source Data'!F1815="canceled",'Source Data'!L1815,0)</f>
        <v>0</v>
      </c>
      <c r="G1815">
        <f>IF('Source Data'!F1815="failed",'Source Data'!L1815,0)</f>
        <v>0</v>
      </c>
      <c r="I1815">
        <f t="shared" si="28"/>
        <v>0</v>
      </c>
    </row>
    <row r="1816" spans="3:9" x14ac:dyDescent="0.2">
      <c r="C1816">
        <f>IF('Source Data'!F1816="successful",'Source Data'!L1816,0)</f>
        <v>0</v>
      </c>
      <c r="F1816">
        <f>IF('Source Data'!F1816="canceled",'Source Data'!L1816,0)</f>
        <v>0</v>
      </c>
      <c r="G1816">
        <f>IF('Source Data'!F1816="failed",'Source Data'!L1816,0)</f>
        <v>140</v>
      </c>
      <c r="I1816">
        <f t="shared" si="28"/>
        <v>140</v>
      </c>
    </row>
    <row r="1817" spans="3:9" x14ac:dyDescent="0.2">
      <c r="C1817">
        <f>IF('Source Data'!F1817="successful",'Source Data'!L1817,0)</f>
        <v>0</v>
      </c>
      <c r="F1817">
        <f>IF('Source Data'!F1817="canceled",'Source Data'!L1817,0)</f>
        <v>0</v>
      </c>
      <c r="G1817">
        <f>IF('Source Data'!F1817="failed",'Source Data'!L1817,0)</f>
        <v>0</v>
      </c>
      <c r="I1817">
        <f t="shared" si="28"/>
        <v>0</v>
      </c>
    </row>
    <row r="1818" spans="3:9" x14ac:dyDescent="0.2">
      <c r="C1818">
        <f>IF('Source Data'!F1818="successful",'Source Data'!L1818,0)</f>
        <v>0</v>
      </c>
      <c r="F1818">
        <f>IF('Source Data'!F1818="canceled",'Source Data'!L1818,0)</f>
        <v>0</v>
      </c>
      <c r="G1818">
        <f>IF('Source Data'!F1818="failed",'Source Data'!L1818,0)</f>
        <v>6</v>
      </c>
      <c r="I1818">
        <f t="shared" si="28"/>
        <v>6</v>
      </c>
    </row>
    <row r="1819" spans="3:9" x14ac:dyDescent="0.2">
      <c r="C1819">
        <f>IF('Source Data'!F1819="successful",'Source Data'!L1819,0)</f>
        <v>0</v>
      </c>
      <c r="F1819">
        <f>IF('Source Data'!F1819="canceled",'Source Data'!L1819,0)</f>
        <v>0</v>
      </c>
      <c r="G1819">
        <f>IF('Source Data'!F1819="failed",'Source Data'!L1819,0)</f>
        <v>100</v>
      </c>
      <c r="I1819">
        <f t="shared" si="28"/>
        <v>100</v>
      </c>
    </row>
    <row r="1820" spans="3:9" x14ac:dyDescent="0.2">
      <c r="C1820">
        <f>IF('Source Data'!F1820="successful",'Source Data'!L1820,0)</f>
        <v>0</v>
      </c>
      <c r="F1820">
        <f>IF('Source Data'!F1820="canceled",'Source Data'!L1820,0)</f>
        <v>0</v>
      </c>
      <c r="G1820">
        <f>IF('Source Data'!F1820="failed",'Source Data'!L1820,0)</f>
        <v>0</v>
      </c>
      <c r="I1820">
        <f t="shared" si="28"/>
        <v>0</v>
      </c>
    </row>
    <row r="1821" spans="3:9" x14ac:dyDescent="0.2">
      <c r="C1821">
        <f>IF('Source Data'!F1821="successful",'Source Data'!L1821,0)</f>
        <v>0</v>
      </c>
      <c r="F1821">
        <f>IF('Source Data'!F1821="canceled",'Source Data'!L1821,0)</f>
        <v>0</v>
      </c>
      <c r="G1821">
        <f>IF('Source Data'!F1821="failed",'Source Data'!L1821,0)</f>
        <v>4</v>
      </c>
      <c r="I1821">
        <f t="shared" si="28"/>
        <v>4</v>
      </c>
    </row>
    <row r="1822" spans="3:9" x14ac:dyDescent="0.2">
      <c r="C1822">
        <f>IF('Source Data'!F1822="successful",'Source Data'!L1822,0)</f>
        <v>0</v>
      </c>
      <c r="F1822">
        <f>IF('Source Data'!F1822="canceled",'Source Data'!L1822,0)</f>
        <v>0</v>
      </c>
      <c r="G1822">
        <f>IF('Source Data'!F1822="failed",'Source Data'!L1822,0)</f>
        <v>8</v>
      </c>
      <c r="I1822">
        <f t="shared" si="28"/>
        <v>8</v>
      </c>
    </row>
    <row r="1823" spans="3:9" x14ac:dyDescent="0.2">
      <c r="C1823">
        <f>IF('Source Data'!F1823="successful",'Source Data'!L1823,0)</f>
        <v>57</v>
      </c>
      <c r="F1823">
        <f>IF('Source Data'!F1823="canceled",'Source Data'!L1823,0)</f>
        <v>0</v>
      </c>
      <c r="G1823">
        <f>IF('Source Data'!F1823="failed",'Source Data'!L1823,0)</f>
        <v>0</v>
      </c>
      <c r="I1823">
        <f t="shared" si="28"/>
        <v>0</v>
      </c>
    </row>
    <row r="1824" spans="3:9" x14ac:dyDescent="0.2">
      <c r="C1824">
        <f>IF('Source Data'!F1824="successful",'Source Data'!L1824,0)</f>
        <v>11</v>
      </c>
      <c r="F1824">
        <f>IF('Source Data'!F1824="canceled",'Source Data'!L1824,0)</f>
        <v>0</v>
      </c>
      <c r="G1824">
        <f>IF('Source Data'!F1824="failed",'Source Data'!L1824,0)</f>
        <v>0</v>
      </c>
      <c r="I1824">
        <f t="shared" si="28"/>
        <v>0</v>
      </c>
    </row>
    <row r="1825" spans="3:9" x14ac:dyDescent="0.2">
      <c r="C1825">
        <f>IF('Source Data'!F1825="successful",'Source Data'!L1825,0)</f>
        <v>33</v>
      </c>
      <c r="F1825">
        <f>IF('Source Data'!F1825="canceled",'Source Data'!L1825,0)</f>
        <v>0</v>
      </c>
      <c r="G1825">
        <f>IF('Source Data'!F1825="failed",'Source Data'!L1825,0)</f>
        <v>0</v>
      </c>
      <c r="I1825">
        <f t="shared" si="28"/>
        <v>0</v>
      </c>
    </row>
    <row r="1826" spans="3:9" x14ac:dyDescent="0.2">
      <c r="C1826">
        <f>IF('Source Data'!F1826="successful",'Source Data'!L1826,0)</f>
        <v>40</v>
      </c>
      <c r="F1826">
        <f>IF('Source Data'!F1826="canceled",'Source Data'!L1826,0)</f>
        <v>0</v>
      </c>
      <c r="G1826">
        <f>IF('Source Data'!F1826="failed",'Source Data'!L1826,0)</f>
        <v>0</v>
      </c>
      <c r="I1826">
        <f t="shared" si="28"/>
        <v>0</v>
      </c>
    </row>
    <row r="1827" spans="3:9" x14ac:dyDescent="0.2">
      <c r="C1827">
        <f>IF('Source Data'!F1827="successful",'Source Data'!L1827,0)</f>
        <v>50</v>
      </c>
      <c r="F1827">
        <f>IF('Source Data'!F1827="canceled",'Source Data'!L1827,0)</f>
        <v>0</v>
      </c>
      <c r="G1827">
        <f>IF('Source Data'!F1827="failed",'Source Data'!L1827,0)</f>
        <v>0</v>
      </c>
      <c r="I1827">
        <f t="shared" si="28"/>
        <v>0</v>
      </c>
    </row>
    <row r="1828" spans="3:9" x14ac:dyDescent="0.2">
      <c r="C1828">
        <f>IF('Source Data'!F1828="successful",'Source Data'!L1828,0)</f>
        <v>38</v>
      </c>
      <c r="F1828">
        <f>IF('Source Data'!F1828="canceled",'Source Data'!L1828,0)</f>
        <v>0</v>
      </c>
      <c r="G1828">
        <f>IF('Source Data'!F1828="failed",'Source Data'!L1828,0)</f>
        <v>0</v>
      </c>
      <c r="I1828">
        <f t="shared" si="28"/>
        <v>0</v>
      </c>
    </row>
    <row r="1829" spans="3:9" x14ac:dyDescent="0.2">
      <c r="C1829">
        <f>IF('Source Data'!F1829="successful",'Source Data'!L1829,0)</f>
        <v>96</v>
      </c>
      <c r="F1829">
        <f>IF('Source Data'!F1829="canceled",'Source Data'!L1829,0)</f>
        <v>0</v>
      </c>
      <c r="G1829">
        <f>IF('Source Data'!F1829="failed",'Source Data'!L1829,0)</f>
        <v>0</v>
      </c>
      <c r="I1829">
        <f t="shared" si="28"/>
        <v>0</v>
      </c>
    </row>
    <row r="1830" spans="3:9" x14ac:dyDescent="0.2">
      <c r="C1830">
        <f>IF('Source Data'!F1830="successful",'Source Data'!L1830,0)</f>
        <v>48</v>
      </c>
      <c r="F1830">
        <f>IF('Source Data'!F1830="canceled",'Source Data'!L1830,0)</f>
        <v>0</v>
      </c>
      <c r="G1830">
        <f>IF('Source Data'!F1830="failed",'Source Data'!L1830,0)</f>
        <v>0</v>
      </c>
      <c r="I1830">
        <f t="shared" si="28"/>
        <v>0</v>
      </c>
    </row>
    <row r="1831" spans="3:9" x14ac:dyDescent="0.2">
      <c r="C1831">
        <f>IF('Source Data'!F1831="successful",'Source Data'!L1831,0)</f>
        <v>33</v>
      </c>
      <c r="F1831">
        <f>IF('Source Data'!F1831="canceled",'Source Data'!L1831,0)</f>
        <v>0</v>
      </c>
      <c r="G1831">
        <f>IF('Source Data'!F1831="failed",'Source Data'!L1831,0)</f>
        <v>0</v>
      </c>
      <c r="I1831">
        <f t="shared" si="28"/>
        <v>0</v>
      </c>
    </row>
    <row r="1832" spans="3:9" x14ac:dyDescent="0.2">
      <c r="C1832">
        <f>IF('Source Data'!F1832="successful",'Source Data'!L1832,0)</f>
        <v>226</v>
      </c>
      <c r="F1832">
        <f>IF('Source Data'!F1832="canceled",'Source Data'!L1832,0)</f>
        <v>0</v>
      </c>
      <c r="G1832">
        <f>IF('Source Data'!F1832="failed",'Source Data'!L1832,0)</f>
        <v>0</v>
      </c>
      <c r="I1832">
        <f t="shared" si="28"/>
        <v>0</v>
      </c>
    </row>
    <row r="1833" spans="3:9" x14ac:dyDescent="0.2">
      <c r="C1833">
        <f>IF('Source Data'!F1833="successful",'Source Data'!L1833,0)</f>
        <v>14</v>
      </c>
      <c r="F1833">
        <f>IF('Source Data'!F1833="canceled",'Source Data'!L1833,0)</f>
        <v>0</v>
      </c>
      <c r="G1833">
        <f>IF('Source Data'!F1833="failed",'Source Data'!L1833,0)</f>
        <v>0</v>
      </c>
      <c r="I1833">
        <f t="shared" si="28"/>
        <v>0</v>
      </c>
    </row>
    <row r="1834" spans="3:9" x14ac:dyDescent="0.2">
      <c r="C1834">
        <f>IF('Source Data'!F1834="successful",'Source Data'!L1834,0)</f>
        <v>20</v>
      </c>
      <c r="F1834">
        <f>IF('Source Data'!F1834="canceled",'Source Data'!L1834,0)</f>
        <v>0</v>
      </c>
      <c r="G1834">
        <f>IF('Source Data'!F1834="failed",'Source Data'!L1834,0)</f>
        <v>0</v>
      </c>
      <c r="I1834">
        <f t="shared" si="28"/>
        <v>0</v>
      </c>
    </row>
    <row r="1835" spans="3:9" x14ac:dyDescent="0.2">
      <c r="C1835">
        <f>IF('Source Data'!F1835="successful",'Source Data'!L1835,0)</f>
        <v>25</v>
      </c>
      <c r="F1835">
        <f>IF('Source Data'!F1835="canceled",'Source Data'!L1835,0)</f>
        <v>0</v>
      </c>
      <c r="G1835">
        <f>IF('Source Data'!F1835="failed",'Source Data'!L1835,0)</f>
        <v>0</v>
      </c>
      <c r="I1835">
        <f t="shared" si="28"/>
        <v>0</v>
      </c>
    </row>
    <row r="1836" spans="3:9" x14ac:dyDescent="0.2">
      <c r="C1836">
        <f>IF('Source Data'!F1836="successful",'Source Data'!L1836,0)</f>
        <v>90</v>
      </c>
      <c r="F1836">
        <f>IF('Source Data'!F1836="canceled",'Source Data'!L1836,0)</f>
        <v>0</v>
      </c>
      <c r="G1836">
        <f>IF('Source Data'!F1836="failed",'Source Data'!L1836,0)</f>
        <v>0</v>
      </c>
      <c r="I1836">
        <f t="shared" si="28"/>
        <v>0</v>
      </c>
    </row>
    <row r="1837" spans="3:9" x14ac:dyDescent="0.2">
      <c r="C1837">
        <f>IF('Source Data'!F1837="successful",'Source Data'!L1837,0)</f>
        <v>11</v>
      </c>
      <c r="F1837">
        <f>IF('Source Data'!F1837="canceled",'Source Data'!L1837,0)</f>
        <v>0</v>
      </c>
      <c r="G1837">
        <f>IF('Source Data'!F1837="failed",'Source Data'!L1837,0)</f>
        <v>0</v>
      </c>
      <c r="I1837">
        <f t="shared" si="28"/>
        <v>0</v>
      </c>
    </row>
    <row r="1838" spans="3:9" x14ac:dyDescent="0.2">
      <c r="C1838">
        <f>IF('Source Data'!F1838="successful",'Source Data'!L1838,0)</f>
        <v>55</v>
      </c>
      <c r="F1838">
        <f>IF('Source Data'!F1838="canceled",'Source Data'!L1838,0)</f>
        <v>0</v>
      </c>
      <c r="G1838">
        <f>IF('Source Data'!F1838="failed",'Source Data'!L1838,0)</f>
        <v>0</v>
      </c>
      <c r="I1838">
        <f t="shared" si="28"/>
        <v>0</v>
      </c>
    </row>
    <row r="1839" spans="3:9" x14ac:dyDescent="0.2">
      <c r="C1839">
        <f>IF('Source Data'!F1839="successful",'Source Data'!L1839,0)</f>
        <v>30</v>
      </c>
      <c r="F1839">
        <f>IF('Source Data'!F1839="canceled",'Source Data'!L1839,0)</f>
        <v>0</v>
      </c>
      <c r="G1839">
        <f>IF('Source Data'!F1839="failed",'Source Data'!L1839,0)</f>
        <v>0</v>
      </c>
      <c r="I1839">
        <f t="shared" si="28"/>
        <v>0</v>
      </c>
    </row>
    <row r="1840" spans="3:9" x14ac:dyDescent="0.2">
      <c r="C1840">
        <f>IF('Source Data'!F1840="successful",'Source Data'!L1840,0)</f>
        <v>28</v>
      </c>
      <c r="F1840">
        <f>IF('Source Data'!F1840="canceled",'Source Data'!L1840,0)</f>
        <v>0</v>
      </c>
      <c r="G1840">
        <f>IF('Source Data'!F1840="failed",'Source Data'!L1840,0)</f>
        <v>0</v>
      </c>
      <c r="I1840">
        <f t="shared" si="28"/>
        <v>0</v>
      </c>
    </row>
    <row r="1841" spans="3:9" x14ac:dyDescent="0.2">
      <c r="C1841">
        <f>IF('Source Data'!F1841="successful",'Source Data'!L1841,0)</f>
        <v>45</v>
      </c>
      <c r="F1841">
        <f>IF('Source Data'!F1841="canceled",'Source Data'!L1841,0)</f>
        <v>0</v>
      </c>
      <c r="G1841">
        <f>IF('Source Data'!F1841="failed",'Source Data'!L1841,0)</f>
        <v>0</v>
      </c>
      <c r="I1841">
        <f t="shared" si="28"/>
        <v>0</v>
      </c>
    </row>
    <row r="1842" spans="3:9" x14ac:dyDescent="0.2">
      <c r="C1842">
        <f>IF('Source Data'!F1842="successful",'Source Data'!L1842,0)</f>
        <v>13</v>
      </c>
      <c r="F1842">
        <f>IF('Source Data'!F1842="canceled",'Source Data'!L1842,0)</f>
        <v>0</v>
      </c>
      <c r="G1842">
        <f>IF('Source Data'!F1842="failed",'Source Data'!L1842,0)</f>
        <v>0</v>
      </c>
      <c r="I1842">
        <f t="shared" si="28"/>
        <v>0</v>
      </c>
    </row>
    <row r="1843" spans="3:9" x14ac:dyDescent="0.2">
      <c r="C1843">
        <f>IF('Source Data'!F1843="successful",'Source Data'!L1843,0)</f>
        <v>40</v>
      </c>
      <c r="F1843">
        <f>IF('Source Data'!F1843="canceled",'Source Data'!L1843,0)</f>
        <v>0</v>
      </c>
      <c r="G1843">
        <f>IF('Source Data'!F1843="failed",'Source Data'!L1843,0)</f>
        <v>0</v>
      </c>
      <c r="I1843">
        <f t="shared" si="28"/>
        <v>0</v>
      </c>
    </row>
    <row r="1844" spans="3:9" x14ac:dyDescent="0.2">
      <c r="C1844">
        <f>IF('Source Data'!F1844="successful",'Source Data'!L1844,0)</f>
        <v>21</v>
      </c>
      <c r="F1844">
        <f>IF('Source Data'!F1844="canceled",'Source Data'!L1844,0)</f>
        <v>0</v>
      </c>
      <c r="G1844">
        <f>IF('Source Data'!F1844="failed",'Source Data'!L1844,0)</f>
        <v>0</v>
      </c>
      <c r="I1844">
        <f t="shared" si="28"/>
        <v>0</v>
      </c>
    </row>
    <row r="1845" spans="3:9" x14ac:dyDescent="0.2">
      <c r="C1845">
        <f>IF('Source Data'!F1845="successful",'Source Data'!L1845,0)</f>
        <v>134</v>
      </c>
      <c r="F1845">
        <f>IF('Source Data'!F1845="canceled",'Source Data'!L1845,0)</f>
        <v>0</v>
      </c>
      <c r="G1845">
        <f>IF('Source Data'!F1845="failed",'Source Data'!L1845,0)</f>
        <v>0</v>
      </c>
      <c r="I1845">
        <f t="shared" si="28"/>
        <v>0</v>
      </c>
    </row>
    <row r="1846" spans="3:9" x14ac:dyDescent="0.2">
      <c r="C1846">
        <f>IF('Source Data'!F1846="successful",'Source Data'!L1846,0)</f>
        <v>20</v>
      </c>
      <c r="F1846">
        <f>IF('Source Data'!F1846="canceled",'Source Data'!L1846,0)</f>
        <v>0</v>
      </c>
      <c r="G1846">
        <f>IF('Source Data'!F1846="failed",'Source Data'!L1846,0)</f>
        <v>0</v>
      </c>
      <c r="I1846">
        <f t="shared" si="28"/>
        <v>0</v>
      </c>
    </row>
    <row r="1847" spans="3:9" x14ac:dyDescent="0.2">
      <c r="C1847">
        <f>IF('Source Data'!F1847="successful",'Source Data'!L1847,0)</f>
        <v>19</v>
      </c>
      <c r="F1847">
        <f>IF('Source Data'!F1847="canceled",'Source Data'!L1847,0)</f>
        <v>0</v>
      </c>
      <c r="G1847">
        <f>IF('Source Data'!F1847="failed",'Source Data'!L1847,0)</f>
        <v>0</v>
      </c>
      <c r="I1847">
        <f t="shared" si="28"/>
        <v>0</v>
      </c>
    </row>
    <row r="1848" spans="3:9" x14ac:dyDescent="0.2">
      <c r="C1848">
        <f>IF('Source Data'!F1848="successful",'Source Data'!L1848,0)</f>
        <v>209</v>
      </c>
      <c r="F1848">
        <f>IF('Source Data'!F1848="canceled",'Source Data'!L1848,0)</f>
        <v>0</v>
      </c>
      <c r="G1848">
        <f>IF('Source Data'!F1848="failed",'Source Data'!L1848,0)</f>
        <v>0</v>
      </c>
      <c r="I1848">
        <f t="shared" si="28"/>
        <v>0</v>
      </c>
    </row>
    <row r="1849" spans="3:9" x14ac:dyDescent="0.2">
      <c r="C1849">
        <f>IF('Source Data'!F1849="successful",'Source Data'!L1849,0)</f>
        <v>38</v>
      </c>
      <c r="F1849">
        <f>IF('Source Data'!F1849="canceled",'Source Data'!L1849,0)</f>
        <v>0</v>
      </c>
      <c r="G1849">
        <f>IF('Source Data'!F1849="failed",'Source Data'!L1849,0)</f>
        <v>0</v>
      </c>
      <c r="I1849">
        <f t="shared" si="28"/>
        <v>0</v>
      </c>
    </row>
    <row r="1850" spans="3:9" x14ac:dyDescent="0.2">
      <c r="C1850">
        <f>IF('Source Data'!F1850="successful",'Source Data'!L1850,0)</f>
        <v>24</v>
      </c>
      <c r="F1850">
        <f>IF('Source Data'!F1850="canceled",'Source Data'!L1850,0)</f>
        <v>0</v>
      </c>
      <c r="G1850">
        <f>IF('Source Data'!F1850="failed",'Source Data'!L1850,0)</f>
        <v>0</v>
      </c>
      <c r="I1850">
        <f t="shared" si="28"/>
        <v>0</v>
      </c>
    </row>
    <row r="1851" spans="3:9" x14ac:dyDescent="0.2">
      <c r="C1851">
        <f>IF('Source Data'!F1851="successful",'Source Data'!L1851,0)</f>
        <v>8</v>
      </c>
      <c r="F1851">
        <f>IF('Source Data'!F1851="canceled",'Source Data'!L1851,0)</f>
        <v>0</v>
      </c>
      <c r="G1851">
        <f>IF('Source Data'!F1851="failed",'Source Data'!L1851,0)</f>
        <v>0</v>
      </c>
      <c r="I1851">
        <f t="shared" si="28"/>
        <v>0</v>
      </c>
    </row>
    <row r="1852" spans="3:9" x14ac:dyDescent="0.2">
      <c r="C1852">
        <f>IF('Source Data'!F1852="successful",'Source Data'!L1852,0)</f>
        <v>179</v>
      </c>
      <c r="F1852">
        <f>IF('Source Data'!F1852="canceled",'Source Data'!L1852,0)</f>
        <v>0</v>
      </c>
      <c r="G1852">
        <f>IF('Source Data'!F1852="failed",'Source Data'!L1852,0)</f>
        <v>0</v>
      </c>
      <c r="I1852">
        <f t="shared" si="28"/>
        <v>0</v>
      </c>
    </row>
    <row r="1853" spans="3:9" x14ac:dyDescent="0.2">
      <c r="C1853">
        <f>IF('Source Data'!F1853="successful",'Source Data'!L1853,0)</f>
        <v>26</v>
      </c>
      <c r="F1853">
        <f>IF('Source Data'!F1853="canceled",'Source Data'!L1853,0)</f>
        <v>0</v>
      </c>
      <c r="G1853">
        <f>IF('Source Data'!F1853="failed",'Source Data'!L1853,0)</f>
        <v>0</v>
      </c>
      <c r="I1853">
        <f t="shared" si="28"/>
        <v>0</v>
      </c>
    </row>
    <row r="1854" spans="3:9" x14ac:dyDescent="0.2">
      <c r="C1854">
        <f>IF('Source Data'!F1854="successful",'Source Data'!L1854,0)</f>
        <v>131</v>
      </c>
      <c r="F1854">
        <f>IF('Source Data'!F1854="canceled",'Source Data'!L1854,0)</f>
        <v>0</v>
      </c>
      <c r="G1854">
        <f>IF('Source Data'!F1854="failed",'Source Data'!L1854,0)</f>
        <v>0</v>
      </c>
      <c r="I1854">
        <f t="shared" si="28"/>
        <v>0</v>
      </c>
    </row>
    <row r="1855" spans="3:9" x14ac:dyDescent="0.2">
      <c r="C1855">
        <f>IF('Source Data'!F1855="successful",'Source Data'!L1855,0)</f>
        <v>14</v>
      </c>
      <c r="F1855">
        <f>IF('Source Data'!F1855="canceled",'Source Data'!L1855,0)</f>
        <v>0</v>
      </c>
      <c r="G1855">
        <f>IF('Source Data'!F1855="failed",'Source Data'!L1855,0)</f>
        <v>0</v>
      </c>
      <c r="I1855">
        <f t="shared" si="28"/>
        <v>0</v>
      </c>
    </row>
    <row r="1856" spans="3:9" x14ac:dyDescent="0.2">
      <c r="C1856">
        <f>IF('Source Data'!F1856="successful",'Source Data'!L1856,0)</f>
        <v>174</v>
      </c>
      <c r="F1856">
        <f>IF('Source Data'!F1856="canceled",'Source Data'!L1856,0)</f>
        <v>0</v>
      </c>
      <c r="G1856">
        <f>IF('Source Data'!F1856="failed",'Source Data'!L1856,0)</f>
        <v>0</v>
      </c>
      <c r="I1856">
        <f t="shared" si="28"/>
        <v>0</v>
      </c>
    </row>
    <row r="1857" spans="3:9" x14ac:dyDescent="0.2">
      <c r="C1857">
        <f>IF('Source Data'!F1857="successful",'Source Data'!L1857,0)</f>
        <v>191</v>
      </c>
      <c r="F1857">
        <f>IF('Source Data'!F1857="canceled",'Source Data'!L1857,0)</f>
        <v>0</v>
      </c>
      <c r="G1857">
        <f>IF('Source Data'!F1857="failed",'Source Data'!L1857,0)</f>
        <v>0</v>
      </c>
      <c r="I1857">
        <f t="shared" si="28"/>
        <v>0</v>
      </c>
    </row>
    <row r="1858" spans="3:9" x14ac:dyDescent="0.2">
      <c r="C1858">
        <f>IF('Source Data'!F1858="successful",'Source Data'!L1858,0)</f>
        <v>38</v>
      </c>
      <c r="F1858">
        <f>IF('Source Data'!F1858="canceled",'Source Data'!L1858,0)</f>
        <v>0</v>
      </c>
      <c r="G1858">
        <f>IF('Source Data'!F1858="failed",'Source Data'!L1858,0)</f>
        <v>0</v>
      </c>
      <c r="I1858">
        <f t="shared" si="28"/>
        <v>0</v>
      </c>
    </row>
    <row r="1859" spans="3:9" x14ac:dyDescent="0.2">
      <c r="C1859">
        <f>IF('Source Data'!F1859="successful",'Source Data'!L1859,0)</f>
        <v>22</v>
      </c>
      <c r="F1859">
        <f>IF('Source Data'!F1859="canceled",'Source Data'!L1859,0)</f>
        <v>0</v>
      </c>
      <c r="G1859">
        <f>IF('Source Data'!F1859="failed",'Source Data'!L1859,0)</f>
        <v>0</v>
      </c>
      <c r="I1859">
        <f t="shared" ref="I1859:I1922" si="29">F1859+G1859</f>
        <v>0</v>
      </c>
    </row>
    <row r="1860" spans="3:9" x14ac:dyDescent="0.2">
      <c r="C1860">
        <f>IF('Source Data'!F1860="successful",'Source Data'!L1860,0)</f>
        <v>149</v>
      </c>
      <c r="F1860">
        <f>IF('Source Data'!F1860="canceled",'Source Data'!L1860,0)</f>
        <v>0</v>
      </c>
      <c r="G1860">
        <f>IF('Source Data'!F1860="failed",'Source Data'!L1860,0)</f>
        <v>0</v>
      </c>
      <c r="I1860">
        <f t="shared" si="29"/>
        <v>0</v>
      </c>
    </row>
    <row r="1861" spans="3:9" x14ac:dyDescent="0.2">
      <c r="C1861">
        <f>IF('Source Data'!F1861="successful",'Source Data'!L1861,0)</f>
        <v>56</v>
      </c>
      <c r="F1861">
        <f>IF('Source Data'!F1861="canceled",'Source Data'!L1861,0)</f>
        <v>0</v>
      </c>
      <c r="G1861">
        <f>IF('Source Data'!F1861="failed",'Source Data'!L1861,0)</f>
        <v>0</v>
      </c>
      <c r="I1861">
        <f t="shared" si="29"/>
        <v>0</v>
      </c>
    </row>
    <row r="1862" spans="3:9" x14ac:dyDescent="0.2">
      <c r="C1862">
        <f>IF('Source Data'!F1862="successful",'Source Data'!L1862,0)</f>
        <v>19</v>
      </c>
      <c r="F1862">
        <f>IF('Source Data'!F1862="canceled",'Source Data'!L1862,0)</f>
        <v>0</v>
      </c>
      <c r="G1862">
        <f>IF('Source Data'!F1862="failed",'Source Data'!L1862,0)</f>
        <v>0</v>
      </c>
      <c r="I1862">
        <f t="shared" si="29"/>
        <v>0</v>
      </c>
    </row>
    <row r="1863" spans="3:9" x14ac:dyDescent="0.2">
      <c r="C1863">
        <f>IF('Source Data'!F1863="successful",'Source Data'!L1863,0)</f>
        <v>0</v>
      </c>
      <c r="F1863">
        <f>IF('Source Data'!F1863="canceled",'Source Data'!L1863,0)</f>
        <v>0</v>
      </c>
      <c r="G1863">
        <f>IF('Source Data'!F1863="failed",'Source Data'!L1863,0)</f>
        <v>0</v>
      </c>
      <c r="I1863">
        <f t="shared" si="29"/>
        <v>0</v>
      </c>
    </row>
    <row r="1864" spans="3:9" x14ac:dyDescent="0.2">
      <c r="C1864">
        <f>IF('Source Data'!F1864="successful",'Source Data'!L1864,0)</f>
        <v>0</v>
      </c>
      <c r="F1864">
        <f>IF('Source Data'!F1864="canceled",'Source Data'!L1864,0)</f>
        <v>0</v>
      </c>
      <c r="G1864">
        <f>IF('Source Data'!F1864="failed",'Source Data'!L1864,0)</f>
        <v>16</v>
      </c>
      <c r="I1864">
        <f t="shared" si="29"/>
        <v>16</v>
      </c>
    </row>
    <row r="1865" spans="3:9" x14ac:dyDescent="0.2">
      <c r="C1865">
        <f>IF('Source Data'!F1865="successful",'Source Data'!L1865,0)</f>
        <v>0</v>
      </c>
      <c r="F1865">
        <f>IF('Source Data'!F1865="canceled",'Source Data'!L1865,0)</f>
        <v>0</v>
      </c>
      <c r="G1865">
        <f>IF('Source Data'!F1865="failed",'Source Data'!L1865,0)</f>
        <v>2</v>
      </c>
      <c r="I1865">
        <f t="shared" si="29"/>
        <v>2</v>
      </c>
    </row>
    <row r="1866" spans="3:9" x14ac:dyDescent="0.2">
      <c r="C1866">
        <f>IF('Source Data'!F1866="successful",'Source Data'!L1866,0)</f>
        <v>0</v>
      </c>
      <c r="F1866">
        <f>IF('Source Data'!F1866="canceled",'Source Data'!L1866,0)</f>
        <v>0</v>
      </c>
      <c r="G1866">
        <f>IF('Source Data'!F1866="failed",'Source Data'!L1866,0)</f>
        <v>48</v>
      </c>
      <c r="I1866">
        <f t="shared" si="29"/>
        <v>48</v>
      </c>
    </row>
    <row r="1867" spans="3:9" x14ac:dyDescent="0.2">
      <c r="C1867">
        <f>IF('Source Data'!F1867="successful",'Source Data'!L1867,0)</f>
        <v>0</v>
      </c>
      <c r="F1867">
        <f>IF('Source Data'!F1867="canceled",'Source Data'!L1867,0)</f>
        <v>0</v>
      </c>
      <c r="G1867">
        <f>IF('Source Data'!F1867="failed",'Source Data'!L1867,0)</f>
        <v>2</v>
      </c>
      <c r="I1867">
        <f t="shared" si="29"/>
        <v>2</v>
      </c>
    </row>
    <row r="1868" spans="3:9" x14ac:dyDescent="0.2">
      <c r="C1868">
        <f>IF('Source Data'!F1868="successful",'Source Data'!L1868,0)</f>
        <v>0</v>
      </c>
      <c r="F1868">
        <f>IF('Source Data'!F1868="canceled",'Source Data'!L1868,0)</f>
        <v>0</v>
      </c>
      <c r="G1868">
        <f>IF('Source Data'!F1868="failed",'Source Data'!L1868,0)</f>
        <v>2</v>
      </c>
      <c r="I1868">
        <f t="shared" si="29"/>
        <v>2</v>
      </c>
    </row>
    <row r="1869" spans="3:9" x14ac:dyDescent="0.2">
      <c r="C1869">
        <f>IF('Source Data'!F1869="successful",'Source Data'!L1869,0)</f>
        <v>0</v>
      </c>
      <c r="F1869">
        <f>IF('Source Data'!F1869="canceled",'Source Data'!L1869,0)</f>
        <v>0</v>
      </c>
      <c r="G1869">
        <f>IF('Source Data'!F1869="failed",'Source Data'!L1869,0)</f>
        <v>1</v>
      </c>
      <c r="I1869">
        <f t="shared" si="29"/>
        <v>1</v>
      </c>
    </row>
    <row r="1870" spans="3:9" x14ac:dyDescent="0.2">
      <c r="C1870">
        <f>IF('Source Data'!F1870="successful",'Source Data'!L1870,0)</f>
        <v>0</v>
      </c>
      <c r="F1870">
        <f>IF('Source Data'!F1870="canceled",'Source Data'!L1870,0)</f>
        <v>0</v>
      </c>
      <c r="G1870">
        <f>IF('Source Data'!F1870="failed",'Source Data'!L1870,0)</f>
        <v>17</v>
      </c>
      <c r="I1870">
        <f t="shared" si="29"/>
        <v>17</v>
      </c>
    </row>
    <row r="1871" spans="3:9" x14ac:dyDescent="0.2">
      <c r="C1871">
        <f>IF('Source Data'!F1871="successful",'Source Data'!L1871,0)</f>
        <v>0</v>
      </c>
      <c r="F1871">
        <f>IF('Source Data'!F1871="canceled",'Source Data'!L1871,0)</f>
        <v>0</v>
      </c>
      <c r="G1871">
        <f>IF('Source Data'!F1871="failed",'Source Data'!L1871,0)</f>
        <v>0</v>
      </c>
      <c r="I1871">
        <f t="shared" si="29"/>
        <v>0</v>
      </c>
    </row>
    <row r="1872" spans="3:9" x14ac:dyDescent="0.2">
      <c r="C1872">
        <f>IF('Source Data'!F1872="successful",'Source Data'!L1872,0)</f>
        <v>0</v>
      </c>
      <c r="F1872">
        <f>IF('Source Data'!F1872="canceled",'Source Data'!L1872,0)</f>
        <v>0</v>
      </c>
      <c r="G1872">
        <f>IF('Source Data'!F1872="failed",'Source Data'!L1872,0)</f>
        <v>11</v>
      </c>
      <c r="I1872">
        <f t="shared" si="29"/>
        <v>11</v>
      </c>
    </row>
    <row r="1873" spans="3:9" x14ac:dyDescent="0.2">
      <c r="C1873">
        <f>IF('Source Data'!F1873="successful",'Source Data'!L1873,0)</f>
        <v>0</v>
      </c>
      <c r="F1873">
        <f>IF('Source Data'!F1873="canceled",'Source Data'!L1873,0)</f>
        <v>0</v>
      </c>
      <c r="G1873">
        <f>IF('Source Data'!F1873="failed",'Source Data'!L1873,0)</f>
        <v>95</v>
      </c>
      <c r="I1873">
        <f t="shared" si="29"/>
        <v>95</v>
      </c>
    </row>
    <row r="1874" spans="3:9" x14ac:dyDescent="0.2">
      <c r="C1874">
        <f>IF('Source Data'!F1874="successful",'Source Data'!L1874,0)</f>
        <v>0</v>
      </c>
      <c r="F1874">
        <f>IF('Source Data'!F1874="canceled",'Source Data'!L1874,0)</f>
        <v>0</v>
      </c>
      <c r="G1874">
        <f>IF('Source Data'!F1874="failed",'Source Data'!L1874,0)</f>
        <v>13</v>
      </c>
      <c r="I1874">
        <f t="shared" si="29"/>
        <v>13</v>
      </c>
    </row>
    <row r="1875" spans="3:9" x14ac:dyDescent="0.2">
      <c r="C1875">
        <f>IF('Source Data'!F1875="successful",'Source Data'!L1875,0)</f>
        <v>0</v>
      </c>
      <c r="F1875">
        <f>IF('Source Data'!F1875="canceled",'Source Data'!L1875,0)</f>
        <v>0</v>
      </c>
      <c r="G1875">
        <f>IF('Source Data'!F1875="failed",'Source Data'!L1875,0)</f>
        <v>2</v>
      </c>
      <c r="I1875">
        <f t="shared" si="29"/>
        <v>2</v>
      </c>
    </row>
    <row r="1876" spans="3:9" x14ac:dyDescent="0.2">
      <c r="C1876">
        <f>IF('Source Data'!F1876="successful",'Source Data'!L1876,0)</f>
        <v>0</v>
      </c>
      <c r="F1876">
        <f>IF('Source Data'!F1876="canceled",'Source Data'!L1876,0)</f>
        <v>0</v>
      </c>
      <c r="G1876">
        <f>IF('Source Data'!F1876="failed",'Source Data'!L1876,0)</f>
        <v>2</v>
      </c>
      <c r="I1876">
        <f t="shared" si="29"/>
        <v>2</v>
      </c>
    </row>
    <row r="1877" spans="3:9" x14ac:dyDescent="0.2">
      <c r="C1877">
        <f>IF('Source Data'!F1877="successful",'Source Data'!L1877,0)</f>
        <v>0</v>
      </c>
      <c r="F1877">
        <f>IF('Source Data'!F1877="canceled",'Source Data'!L1877,0)</f>
        <v>0</v>
      </c>
      <c r="G1877">
        <f>IF('Source Data'!F1877="failed",'Source Data'!L1877,0)</f>
        <v>3</v>
      </c>
      <c r="I1877">
        <f t="shared" si="29"/>
        <v>3</v>
      </c>
    </row>
    <row r="1878" spans="3:9" x14ac:dyDescent="0.2">
      <c r="C1878">
        <f>IF('Source Data'!F1878="successful",'Source Data'!L1878,0)</f>
        <v>0</v>
      </c>
      <c r="F1878">
        <f>IF('Source Data'!F1878="canceled",'Source Data'!L1878,0)</f>
        <v>0</v>
      </c>
      <c r="G1878">
        <f>IF('Source Data'!F1878="failed",'Source Data'!L1878,0)</f>
        <v>0</v>
      </c>
      <c r="I1878">
        <f t="shared" si="29"/>
        <v>0</v>
      </c>
    </row>
    <row r="1879" spans="3:9" x14ac:dyDescent="0.2">
      <c r="C1879">
        <f>IF('Source Data'!F1879="successful",'Source Data'!L1879,0)</f>
        <v>0</v>
      </c>
      <c r="F1879">
        <f>IF('Source Data'!F1879="canceled",'Source Data'!L1879,0)</f>
        <v>0</v>
      </c>
      <c r="G1879">
        <f>IF('Source Data'!F1879="failed",'Source Data'!L1879,0)</f>
        <v>0</v>
      </c>
      <c r="I1879">
        <f t="shared" si="29"/>
        <v>0</v>
      </c>
    </row>
    <row r="1880" spans="3:9" x14ac:dyDescent="0.2">
      <c r="C1880">
        <f>IF('Source Data'!F1880="successful",'Source Data'!L1880,0)</f>
        <v>0</v>
      </c>
      <c r="F1880">
        <f>IF('Source Data'!F1880="canceled",'Source Data'!L1880,0)</f>
        <v>0</v>
      </c>
      <c r="G1880">
        <f>IF('Source Data'!F1880="failed",'Source Data'!L1880,0)</f>
        <v>0</v>
      </c>
      <c r="I1880">
        <f t="shared" si="29"/>
        <v>0</v>
      </c>
    </row>
    <row r="1881" spans="3:9" x14ac:dyDescent="0.2">
      <c r="C1881">
        <f>IF('Source Data'!F1881="successful",'Source Data'!L1881,0)</f>
        <v>0</v>
      </c>
      <c r="F1881">
        <f>IF('Source Data'!F1881="canceled",'Source Data'!L1881,0)</f>
        <v>0</v>
      </c>
      <c r="G1881">
        <f>IF('Source Data'!F1881="failed",'Source Data'!L1881,0)</f>
        <v>2</v>
      </c>
      <c r="I1881">
        <f t="shared" si="29"/>
        <v>2</v>
      </c>
    </row>
    <row r="1882" spans="3:9" x14ac:dyDescent="0.2">
      <c r="C1882">
        <f>IF('Source Data'!F1882="successful",'Source Data'!L1882,0)</f>
        <v>0</v>
      </c>
      <c r="F1882">
        <f>IF('Source Data'!F1882="canceled",'Source Data'!L1882,0)</f>
        <v>0</v>
      </c>
      <c r="G1882">
        <f>IF('Source Data'!F1882="failed",'Source Data'!L1882,0)</f>
        <v>24</v>
      </c>
      <c r="I1882">
        <f t="shared" si="29"/>
        <v>24</v>
      </c>
    </row>
    <row r="1883" spans="3:9" x14ac:dyDescent="0.2">
      <c r="C1883">
        <f>IF('Source Data'!F1883="successful",'Source Data'!L1883,0)</f>
        <v>70</v>
      </c>
      <c r="F1883">
        <f>IF('Source Data'!F1883="canceled",'Source Data'!L1883,0)</f>
        <v>0</v>
      </c>
      <c r="G1883">
        <f>IF('Source Data'!F1883="failed",'Source Data'!L1883,0)</f>
        <v>0</v>
      </c>
      <c r="I1883">
        <f t="shared" si="29"/>
        <v>0</v>
      </c>
    </row>
    <row r="1884" spans="3:9" x14ac:dyDescent="0.2">
      <c r="C1884">
        <f>IF('Source Data'!F1884="successful",'Source Data'!L1884,0)</f>
        <v>81</v>
      </c>
      <c r="F1884">
        <f>IF('Source Data'!F1884="canceled",'Source Data'!L1884,0)</f>
        <v>0</v>
      </c>
      <c r="G1884">
        <f>IF('Source Data'!F1884="failed",'Source Data'!L1884,0)</f>
        <v>0</v>
      </c>
      <c r="I1884">
        <f t="shared" si="29"/>
        <v>0</v>
      </c>
    </row>
    <row r="1885" spans="3:9" x14ac:dyDescent="0.2">
      <c r="C1885">
        <f>IF('Source Data'!F1885="successful",'Source Data'!L1885,0)</f>
        <v>32</v>
      </c>
      <c r="F1885">
        <f>IF('Source Data'!F1885="canceled",'Source Data'!L1885,0)</f>
        <v>0</v>
      </c>
      <c r="G1885">
        <f>IF('Source Data'!F1885="failed",'Source Data'!L1885,0)</f>
        <v>0</v>
      </c>
      <c r="I1885">
        <f t="shared" si="29"/>
        <v>0</v>
      </c>
    </row>
    <row r="1886" spans="3:9" x14ac:dyDescent="0.2">
      <c r="C1886">
        <f>IF('Source Data'!F1886="successful",'Source Data'!L1886,0)</f>
        <v>26</v>
      </c>
      <c r="F1886">
        <f>IF('Source Data'!F1886="canceled",'Source Data'!L1886,0)</f>
        <v>0</v>
      </c>
      <c r="G1886">
        <f>IF('Source Data'!F1886="failed",'Source Data'!L1886,0)</f>
        <v>0</v>
      </c>
      <c r="I1886">
        <f t="shared" si="29"/>
        <v>0</v>
      </c>
    </row>
    <row r="1887" spans="3:9" x14ac:dyDescent="0.2">
      <c r="C1887">
        <f>IF('Source Data'!F1887="successful",'Source Data'!L1887,0)</f>
        <v>105</v>
      </c>
      <c r="F1887">
        <f>IF('Source Data'!F1887="canceled",'Source Data'!L1887,0)</f>
        <v>0</v>
      </c>
      <c r="G1887">
        <f>IF('Source Data'!F1887="failed",'Source Data'!L1887,0)</f>
        <v>0</v>
      </c>
      <c r="I1887">
        <f t="shared" si="29"/>
        <v>0</v>
      </c>
    </row>
    <row r="1888" spans="3:9" x14ac:dyDescent="0.2">
      <c r="C1888">
        <f>IF('Source Data'!F1888="successful",'Source Data'!L1888,0)</f>
        <v>29</v>
      </c>
      <c r="F1888">
        <f>IF('Source Data'!F1888="canceled",'Source Data'!L1888,0)</f>
        <v>0</v>
      </c>
      <c r="G1888">
        <f>IF('Source Data'!F1888="failed",'Source Data'!L1888,0)</f>
        <v>0</v>
      </c>
      <c r="I1888">
        <f t="shared" si="29"/>
        <v>0</v>
      </c>
    </row>
    <row r="1889" spans="3:9" x14ac:dyDescent="0.2">
      <c r="C1889">
        <f>IF('Source Data'!F1889="successful",'Source Data'!L1889,0)</f>
        <v>8</v>
      </c>
      <c r="F1889">
        <f>IF('Source Data'!F1889="canceled",'Source Data'!L1889,0)</f>
        <v>0</v>
      </c>
      <c r="G1889">
        <f>IF('Source Data'!F1889="failed",'Source Data'!L1889,0)</f>
        <v>0</v>
      </c>
      <c r="I1889">
        <f t="shared" si="29"/>
        <v>0</v>
      </c>
    </row>
    <row r="1890" spans="3:9" x14ac:dyDescent="0.2">
      <c r="C1890">
        <f>IF('Source Data'!F1890="successful",'Source Data'!L1890,0)</f>
        <v>89</v>
      </c>
      <c r="F1890">
        <f>IF('Source Data'!F1890="canceled",'Source Data'!L1890,0)</f>
        <v>0</v>
      </c>
      <c r="G1890">
        <f>IF('Source Data'!F1890="failed",'Source Data'!L1890,0)</f>
        <v>0</v>
      </c>
      <c r="I1890">
        <f t="shared" si="29"/>
        <v>0</v>
      </c>
    </row>
    <row r="1891" spans="3:9" x14ac:dyDescent="0.2">
      <c r="C1891">
        <f>IF('Source Data'!F1891="successful",'Source Data'!L1891,0)</f>
        <v>44</v>
      </c>
      <c r="F1891">
        <f>IF('Source Data'!F1891="canceled",'Source Data'!L1891,0)</f>
        <v>0</v>
      </c>
      <c r="G1891">
        <f>IF('Source Data'!F1891="failed",'Source Data'!L1891,0)</f>
        <v>0</v>
      </c>
      <c r="I1891">
        <f t="shared" si="29"/>
        <v>0</v>
      </c>
    </row>
    <row r="1892" spans="3:9" x14ac:dyDescent="0.2">
      <c r="C1892">
        <f>IF('Source Data'!F1892="successful",'Source Data'!L1892,0)</f>
        <v>246</v>
      </c>
      <c r="F1892">
        <f>IF('Source Data'!F1892="canceled",'Source Data'!L1892,0)</f>
        <v>0</v>
      </c>
      <c r="G1892">
        <f>IF('Source Data'!F1892="failed",'Source Data'!L1892,0)</f>
        <v>0</v>
      </c>
      <c r="I1892">
        <f t="shared" si="29"/>
        <v>0</v>
      </c>
    </row>
    <row r="1893" spans="3:9" x14ac:dyDescent="0.2">
      <c r="C1893">
        <f>IF('Source Data'!F1893="successful",'Source Data'!L1893,0)</f>
        <v>120</v>
      </c>
      <c r="F1893">
        <f>IF('Source Data'!F1893="canceled",'Source Data'!L1893,0)</f>
        <v>0</v>
      </c>
      <c r="G1893">
        <f>IF('Source Data'!F1893="failed",'Source Data'!L1893,0)</f>
        <v>0</v>
      </c>
      <c r="I1893">
        <f t="shared" si="29"/>
        <v>0</v>
      </c>
    </row>
    <row r="1894" spans="3:9" x14ac:dyDescent="0.2">
      <c r="C1894">
        <f>IF('Source Data'!F1894="successful",'Source Data'!L1894,0)</f>
        <v>26</v>
      </c>
      <c r="F1894">
        <f>IF('Source Data'!F1894="canceled",'Source Data'!L1894,0)</f>
        <v>0</v>
      </c>
      <c r="G1894">
        <f>IF('Source Data'!F1894="failed",'Source Data'!L1894,0)</f>
        <v>0</v>
      </c>
      <c r="I1894">
        <f t="shared" si="29"/>
        <v>0</v>
      </c>
    </row>
    <row r="1895" spans="3:9" x14ac:dyDescent="0.2">
      <c r="C1895">
        <f>IF('Source Data'!F1895="successful",'Source Data'!L1895,0)</f>
        <v>45</v>
      </c>
      <c r="F1895">
        <f>IF('Source Data'!F1895="canceled",'Source Data'!L1895,0)</f>
        <v>0</v>
      </c>
      <c r="G1895">
        <f>IF('Source Data'!F1895="failed",'Source Data'!L1895,0)</f>
        <v>0</v>
      </c>
      <c r="I1895">
        <f t="shared" si="29"/>
        <v>0</v>
      </c>
    </row>
    <row r="1896" spans="3:9" x14ac:dyDescent="0.2">
      <c r="C1896">
        <f>IF('Source Data'!F1896="successful",'Source Data'!L1896,0)</f>
        <v>20</v>
      </c>
      <c r="F1896">
        <f>IF('Source Data'!F1896="canceled",'Source Data'!L1896,0)</f>
        <v>0</v>
      </c>
      <c r="G1896">
        <f>IF('Source Data'!F1896="failed",'Source Data'!L1896,0)</f>
        <v>0</v>
      </c>
      <c r="I1896">
        <f t="shared" si="29"/>
        <v>0</v>
      </c>
    </row>
    <row r="1897" spans="3:9" x14ac:dyDescent="0.2">
      <c r="C1897">
        <f>IF('Source Data'!F1897="successful",'Source Data'!L1897,0)</f>
        <v>47</v>
      </c>
      <c r="F1897">
        <f>IF('Source Data'!F1897="canceled",'Source Data'!L1897,0)</f>
        <v>0</v>
      </c>
      <c r="G1897">
        <f>IF('Source Data'!F1897="failed",'Source Data'!L1897,0)</f>
        <v>0</v>
      </c>
      <c r="I1897">
        <f t="shared" si="29"/>
        <v>0</v>
      </c>
    </row>
    <row r="1898" spans="3:9" x14ac:dyDescent="0.2">
      <c r="C1898">
        <f>IF('Source Data'!F1898="successful",'Source Data'!L1898,0)</f>
        <v>13</v>
      </c>
      <c r="F1898">
        <f>IF('Source Data'!F1898="canceled",'Source Data'!L1898,0)</f>
        <v>0</v>
      </c>
      <c r="G1898">
        <f>IF('Source Data'!F1898="failed",'Source Data'!L1898,0)</f>
        <v>0</v>
      </c>
      <c r="I1898">
        <f t="shared" si="29"/>
        <v>0</v>
      </c>
    </row>
    <row r="1899" spans="3:9" x14ac:dyDescent="0.2">
      <c r="C1899">
        <f>IF('Source Data'!F1899="successful",'Source Data'!L1899,0)</f>
        <v>183</v>
      </c>
      <c r="F1899">
        <f>IF('Source Data'!F1899="canceled",'Source Data'!L1899,0)</f>
        <v>0</v>
      </c>
      <c r="G1899">
        <f>IF('Source Data'!F1899="failed",'Source Data'!L1899,0)</f>
        <v>0</v>
      </c>
      <c r="I1899">
        <f t="shared" si="29"/>
        <v>0</v>
      </c>
    </row>
    <row r="1900" spans="3:9" x14ac:dyDescent="0.2">
      <c r="C1900">
        <f>IF('Source Data'!F1900="successful",'Source Data'!L1900,0)</f>
        <v>21</v>
      </c>
      <c r="F1900">
        <f>IF('Source Data'!F1900="canceled",'Source Data'!L1900,0)</f>
        <v>0</v>
      </c>
      <c r="G1900">
        <f>IF('Source Data'!F1900="failed",'Source Data'!L1900,0)</f>
        <v>0</v>
      </c>
      <c r="I1900">
        <f t="shared" si="29"/>
        <v>0</v>
      </c>
    </row>
    <row r="1901" spans="3:9" x14ac:dyDescent="0.2">
      <c r="C1901">
        <f>IF('Source Data'!F1901="successful",'Source Data'!L1901,0)</f>
        <v>42</v>
      </c>
      <c r="F1901">
        <f>IF('Source Data'!F1901="canceled",'Source Data'!L1901,0)</f>
        <v>0</v>
      </c>
      <c r="G1901">
        <f>IF('Source Data'!F1901="failed",'Source Data'!L1901,0)</f>
        <v>0</v>
      </c>
      <c r="I1901">
        <f t="shared" si="29"/>
        <v>0</v>
      </c>
    </row>
    <row r="1902" spans="3:9" x14ac:dyDescent="0.2">
      <c r="C1902">
        <f>IF('Source Data'!F1902="successful",'Source Data'!L1902,0)</f>
        <v>54</v>
      </c>
      <c r="F1902">
        <f>IF('Source Data'!F1902="canceled",'Source Data'!L1902,0)</f>
        <v>0</v>
      </c>
      <c r="G1902">
        <f>IF('Source Data'!F1902="failed",'Source Data'!L1902,0)</f>
        <v>0</v>
      </c>
      <c r="I1902">
        <f t="shared" si="29"/>
        <v>0</v>
      </c>
    </row>
    <row r="1903" spans="3:9" x14ac:dyDescent="0.2">
      <c r="C1903">
        <f>IF('Source Data'!F1903="successful",'Source Data'!L1903,0)</f>
        <v>0</v>
      </c>
      <c r="F1903">
        <f>IF('Source Data'!F1903="canceled",'Source Data'!L1903,0)</f>
        <v>0</v>
      </c>
      <c r="G1903">
        <f>IF('Source Data'!F1903="failed",'Source Data'!L1903,0)</f>
        <v>25</v>
      </c>
      <c r="I1903">
        <f t="shared" si="29"/>
        <v>25</v>
      </c>
    </row>
    <row r="1904" spans="3:9" x14ac:dyDescent="0.2">
      <c r="C1904">
        <f>IF('Source Data'!F1904="successful",'Source Data'!L1904,0)</f>
        <v>0</v>
      </c>
      <c r="F1904">
        <f>IF('Source Data'!F1904="canceled",'Source Data'!L1904,0)</f>
        <v>0</v>
      </c>
      <c r="G1904">
        <f>IF('Source Data'!F1904="failed",'Source Data'!L1904,0)</f>
        <v>3</v>
      </c>
      <c r="I1904">
        <f t="shared" si="29"/>
        <v>3</v>
      </c>
    </row>
    <row r="1905" spans="3:9" x14ac:dyDescent="0.2">
      <c r="C1905">
        <f>IF('Source Data'!F1905="successful",'Source Data'!L1905,0)</f>
        <v>0</v>
      </c>
      <c r="F1905">
        <f>IF('Source Data'!F1905="canceled",'Source Data'!L1905,0)</f>
        <v>0</v>
      </c>
      <c r="G1905">
        <f>IF('Source Data'!F1905="failed",'Source Data'!L1905,0)</f>
        <v>41</v>
      </c>
      <c r="I1905">
        <f t="shared" si="29"/>
        <v>41</v>
      </c>
    </row>
    <row r="1906" spans="3:9" x14ac:dyDescent="0.2">
      <c r="C1906">
        <f>IF('Source Data'!F1906="successful",'Source Data'!L1906,0)</f>
        <v>0</v>
      </c>
      <c r="F1906">
        <f>IF('Source Data'!F1906="canceled",'Source Data'!L1906,0)</f>
        <v>0</v>
      </c>
      <c r="G1906">
        <f>IF('Source Data'!F1906="failed",'Source Data'!L1906,0)</f>
        <v>2</v>
      </c>
      <c r="I1906">
        <f t="shared" si="29"/>
        <v>2</v>
      </c>
    </row>
    <row r="1907" spans="3:9" x14ac:dyDescent="0.2">
      <c r="C1907">
        <f>IF('Source Data'!F1907="successful",'Source Data'!L1907,0)</f>
        <v>0</v>
      </c>
      <c r="F1907">
        <f>IF('Source Data'!F1907="canceled",'Source Data'!L1907,0)</f>
        <v>0</v>
      </c>
      <c r="G1907">
        <f>IF('Source Data'!F1907="failed",'Source Data'!L1907,0)</f>
        <v>4</v>
      </c>
      <c r="I1907">
        <f t="shared" si="29"/>
        <v>4</v>
      </c>
    </row>
    <row r="1908" spans="3:9" x14ac:dyDescent="0.2">
      <c r="C1908">
        <f>IF('Source Data'!F1908="successful",'Source Data'!L1908,0)</f>
        <v>0</v>
      </c>
      <c r="F1908">
        <f>IF('Source Data'!F1908="canceled",'Source Data'!L1908,0)</f>
        <v>0</v>
      </c>
      <c r="G1908">
        <f>IF('Source Data'!F1908="failed",'Source Data'!L1908,0)</f>
        <v>99</v>
      </c>
      <c r="I1908">
        <f t="shared" si="29"/>
        <v>99</v>
      </c>
    </row>
    <row r="1909" spans="3:9" x14ac:dyDescent="0.2">
      <c r="C1909">
        <f>IF('Source Data'!F1909="successful",'Source Data'!L1909,0)</f>
        <v>0</v>
      </c>
      <c r="F1909">
        <f>IF('Source Data'!F1909="canceled",'Source Data'!L1909,0)</f>
        <v>0</v>
      </c>
      <c r="G1909">
        <f>IF('Source Data'!F1909="failed",'Source Data'!L1909,0)</f>
        <v>4</v>
      </c>
      <c r="I1909">
        <f t="shared" si="29"/>
        <v>4</v>
      </c>
    </row>
    <row r="1910" spans="3:9" x14ac:dyDescent="0.2">
      <c r="C1910">
        <f>IF('Source Data'!F1910="successful",'Source Data'!L1910,0)</f>
        <v>0</v>
      </c>
      <c r="F1910">
        <f>IF('Source Data'!F1910="canceled",'Source Data'!L1910,0)</f>
        <v>0</v>
      </c>
      <c r="G1910">
        <f>IF('Source Data'!F1910="failed",'Source Data'!L1910,0)</f>
        <v>4</v>
      </c>
      <c r="I1910">
        <f t="shared" si="29"/>
        <v>4</v>
      </c>
    </row>
    <row r="1911" spans="3:9" x14ac:dyDescent="0.2">
      <c r="C1911">
        <f>IF('Source Data'!F1911="successful",'Source Data'!L1911,0)</f>
        <v>0</v>
      </c>
      <c r="F1911">
        <f>IF('Source Data'!F1911="canceled",'Source Data'!L1911,0)</f>
        <v>0</v>
      </c>
      <c r="G1911">
        <f>IF('Source Data'!F1911="failed",'Source Data'!L1911,0)</f>
        <v>38</v>
      </c>
      <c r="I1911">
        <f t="shared" si="29"/>
        <v>38</v>
      </c>
    </row>
    <row r="1912" spans="3:9" x14ac:dyDescent="0.2">
      <c r="C1912">
        <f>IF('Source Data'!F1912="successful",'Source Data'!L1912,0)</f>
        <v>0</v>
      </c>
      <c r="F1912">
        <f>IF('Source Data'!F1912="canceled",'Source Data'!L1912,0)</f>
        <v>0</v>
      </c>
      <c r="G1912">
        <f>IF('Source Data'!F1912="failed",'Source Data'!L1912,0)</f>
        <v>285</v>
      </c>
      <c r="I1912">
        <f t="shared" si="29"/>
        <v>285</v>
      </c>
    </row>
    <row r="1913" spans="3:9" x14ac:dyDescent="0.2">
      <c r="C1913">
        <f>IF('Source Data'!F1913="successful",'Source Data'!L1913,0)</f>
        <v>0</v>
      </c>
      <c r="F1913">
        <f>IF('Source Data'!F1913="canceled",'Source Data'!L1913,0)</f>
        <v>0</v>
      </c>
      <c r="G1913">
        <f>IF('Source Data'!F1913="failed",'Source Data'!L1913,0)</f>
        <v>1</v>
      </c>
      <c r="I1913">
        <f t="shared" si="29"/>
        <v>1</v>
      </c>
    </row>
    <row r="1914" spans="3:9" x14ac:dyDescent="0.2">
      <c r="C1914">
        <f>IF('Source Data'!F1914="successful",'Source Data'!L1914,0)</f>
        <v>0</v>
      </c>
      <c r="F1914">
        <f>IF('Source Data'!F1914="canceled",'Source Data'!L1914,0)</f>
        <v>0</v>
      </c>
      <c r="G1914">
        <f>IF('Source Data'!F1914="failed",'Source Data'!L1914,0)</f>
        <v>42</v>
      </c>
      <c r="I1914">
        <f t="shared" si="29"/>
        <v>42</v>
      </c>
    </row>
    <row r="1915" spans="3:9" x14ac:dyDescent="0.2">
      <c r="C1915">
        <f>IF('Source Data'!F1915="successful",'Source Data'!L1915,0)</f>
        <v>0</v>
      </c>
      <c r="F1915">
        <f>IF('Source Data'!F1915="canceled",'Source Data'!L1915,0)</f>
        <v>0</v>
      </c>
      <c r="G1915">
        <f>IF('Source Data'!F1915="failed",'Source Data'!L1915,0)</f>
        <v>26</v>
      </c>
      <c r="I1915">
        <f t="shared" si="29"/>
        <v>26</v>
      </c>
    </row>
    <row r="1916" spans="3:9" x14ac:dyDescent="0.2">
      <c r="C1916">
        <f>IF('Source Data'!F1916="successful",'Source Data'!L1916,0)</f>
        <v>0</v>
      </c>
      <c r="F1916">
        <f>IF('Source Data'!F1916="canceled",'Source Data'!L1916,0)</f>
        <v>0</v>
      </c>
      <c r="G1916">
        <f>IF('Source Data'!F1916="failed",'Source Data'!L1916,0)</f>
        <v>2</v>
      </c>
      <c r="I1916">
        <f t="shared" si="29"/>
        <v>2</v>
      </c>
    </row>
    <row r="1917" spans="3:9" x14ac:dyDescent="0.2">
      <c r="C1917">
        <f>IF('Source Data'!F1917="successful",'Source Data'!L1917,0)</f>
        <v>0</v>
      </c>
      <c r="F1917">
        <f>IF('Source Data'!F1917="canceled",'Source Data'!L1917,0)</f>
        <v>0</v>
      </c>
      <c r="G1917">
        <f>IF('Source Data'!F1917="failed",'Source Data'!L1917,0)</f>
        <v>4</v>
      </c>
      <c r="I1917">
        <f t="shared" si="29"/>
        <v>4</v>
      </c>
    </row>
    <row r="1918" spans="3:9" x14ac:dyDescent="0.2">
      <c r="C1918">
        <f>IF('Source Data'!F1918="successful",'Source Data'!L1918,0)</f>
        <v>0</v>
      </c>
      <c r="F1918">
        <f>IF('Source Data'!F1918="canceled",'Source Data'!L1918,0)</f>
        <v>0</v>
      </c>
      <c r="G1918">
        <f>IF('Source Data'!F1918="failed",'Source Data'!L1918,0)</f>
        <v>6</v>
      </c>
      <c r="I1918">
        <f t="shared" si="29"/>
        <v>6</v>
      </c>
    </row>
    <row r="1919" spans="3:9" x14ac:dyDescent="0.2">
      <c r="C1919">
        <f>IF('Source Data'!F1919="successful",'Source Data'!L1919,0)</f>
        <v>0</v>
      </c>
      <c r="F1919">
        <f>IF('Source Data'!F1919="canceled",'Source Data'!L1919,0)</f>
        <v>0</v>
      </c>
      <c r="G1919">
        <f>IF('Source Data'!F1919="failed",'Source Data'!L1919,0)</f>
        <v>70</v>
      </c>
      <c r="I1919">
        <f t="shared" si="29"/>
        <v>70</v>
      </c>
    </row>
    <row r="1920" spans="3:9" x14ac:dyDescent="0.2">
      <c r="C1920">
        <f>IF('Source Data'!F1920="successful",'Source Data'!L1920,0)</f>
        <v>0</v>
      </c>
      <c r="F1920">
        <f>IF('Source Data'!F1920="canceled",'Source Data'!L1920,0)</f>
        <v>0</v>
      </c>
      <c r="G1920">
        <f>IF('Source Data'!F1920="failed",'Source Data'!L1920,0)</f>
        <v>9</v>
      </c>
      <c r="I1920">
        <f t="shared" si="29"/>
        <v>9</v>
      </c>
    </row>
    <row r="1921" spans="3:9" x14ac:dyDescent="0.2">
      <c r="C1921">
        <f>IF('Source Data'!F1921="successful",'Source Data'!L1921,0)</f>
        <v>0</v>
      </c>
      <c r="F1921">
        <f>IF('Source Data'!F1921="canceled",'Source Data'!L1921,0)</f>
        <v>0</v>
      </c>
      <c r="G1921">
        <f>IF('Source Data'!F1921="failed",'Source Data'!L1921,0)</f>
        <v>8</v>
      </c>
      <c r="I1921">
        <f t="shared" si="29"/>
        <v>8</v>
      </c>
    </row>
    <row r="1922" spans="3:9" x14ac:dyDescent="0.2">
      <c r="C1922">
        <f>IF('Source Data'!F1922="successful",'Source Data'!L1922,0)</f>
        <v>0</v>
      </c>
      <c r="F1922">
        <f>IF('Source Data'!F1922="canceled",'Source Data'!L1922,0)</f>
        <v>0</v>
      </c>
      <c r="G1922">
        <f>IF('Source Data'!F1922="failed",'Source Data'!L1922,0)</f>
        <v>105</v>
      </c>
      <c r="I1922">
        <f t="shared" si="29"/>
        <v>105</v>
      </c>
    </row>
    <row r="1923" spans="3:9" x14ac:dyDescent="0.2">
      <c r="C1923">
        <f>IF('Source Data'!F1923="successful",'Source Data'!L1923,0)</f>
        <v>38</v>
      </c>
      <c r="F1923">
        <f>IF('Source Data'!F1923="canceled",'Source Data'!L1923,0)</f>
        <v>0</v>
      </c>
      <c r="G1923">
        <f>IF('Source Data'!F1923="failed",'Source Data'!L1923,0)</f>
        <v>0</v>
      </c>
      <c r="I1923">
        <f t="shared" ref="I1923:I1986" si="30">F1923+G1923</f>
        <v>0</v>
      </c>
    </row>
    <row r="1924" spans="3:9" x14ac:dyDescent="0.2">
      <c r="C1924">
        <f>IF('Source Data'!F1924="successful",'Source Data'!L1924,0)</f>
        <v>64</v>
      </c>
      <c r="F1924">
        <f>IF('Source Data'!F1924="canceled",'Source Data'!L1924,0)</f>
        <v>0</v>
      </c>
      <c r="G1924">
        <f>IF('Source Data'!F1924="failed",'Source Data'!L1924,0)</f>
        <v>0</v>
      </c>
      <c r="I1924">
        <f t="shared" si="30"/>
        <v>0</v>
      </c>
    </row>
    <row r="1925" spans="3:9" x14ac:dyDescent="0.2">
      <c r="C1925">
        <f>IF('Source Data'!F1925="successful",'Source Data'!L1925,0)</f>
        <v>13</v>
      </c>
      <c r="F1925">
        <f>IF('Source Data'!F1925="canceled",'Source Data'!L1925,0)</f>
        <v>0</v>
      </c>
      <c r="G1925">
        <f>IF('Source Data'!F1925="failed",'Source Data'!L1925,0)</f>
        <v>0</v>
      </c>
      <c r="I1925">
        <f t="shared" si="30"/>
        <v>0</v>
      </c>
    </row>
    <row r="1926" spans="3:9" x14ac:dyDescent="0.2">
      <c r="C1926">
        <f>IF('Source Data'!F1926="successful",'Source Data'!L1926,0)</f>
        <v>33</v>
      </c>
      <c r="F1926">
        <f>IF('Source Data'!F1926="canceled",'Source Data'!L1926,0)</f>
        <v>0</v>
      </c>
      <c r="G1926">
        <f>IF('Source Data'!F1926="failed",'Source Data'!L1926,0)</f>
        <v>0</v>
      </c>
      <c r="I1926">
        <f t="shared" si="30"/>
        <v>0</v>
      </c>
    </row>
    <row r="1927" spans="3:9" x14ac:dyDescent="0.2">
      <c r="C1927">
        <f>IF('Source Data'!F1927="successful",'Source Data'!L1927,0)</f>
        <v>52</v>
      </c>
      <c r="F1927">
        <f>IF('Source Data'!F1927="canceled",'Source Data'!L1927,0)</f>
        <v>0</v>
      </c>
      <c r="G1927">
        <f>IF('Source Data'!F1927="failed",'Source Data'!L1927,0)</f>
        <v>0</v>
      </c>
      <c r="I1927">
        <f t="shared" si="30"/>
        <v>0</v>
      </c>
    </row>
    <row r="1928" spans="3:9" x14ac:dyDescent="0.2">
      <c r="C1928">
        <f>IF('Source Data'!F1928="successful",'Source Data'!L1928,0)</f>
        <v>107</v>
      </c>
      <c r="F1928">
        <f>IF('Source Data'!F1928="canceled",'Source Data'!L1928,0)</f>
        <v>0</v>
      </c>
      <c r="G1928">
        <f>IF('Source Data'!F1928="failed",'Source Data'!L1928,0)</f>
        <v>0</v>
      </c>
      <c r="I1928">
        <f t="shared" si="30"/>
        <v>0</v>
      </c>
    </row>
    <row r="1929" spans="3:9" x14ac:dyDescent="0.2">
      <c r="C1929">
        <f>IF('Source Data'!F1929="successful",'Source Data'!L1929,0)</f>
        <v>11</v>
      </c>
      <c r="F1929">
        <f>IF('Source Data'!F1929="canceled",'Source Data'!L1929,0)</f>
        <v>0</v>
      </c>
      <c r="G1929">
        <f>IF('Source Data'!F1929="failed",'Source Data'!L1929,0)</f>
        <v>0</v>
      </c>
      <c r="I1929">
        <f t="shared" si="30"/>
        <v>0</v>
      </c>
    </row>
    <row r="1930" spans="3:9" x14ac:dyDescent="0.2">
      <c r="C1930">
        <f>IF('Source Data'!F1930="successful",'Source Data'!L1930,0)</f>
        <v>34</v>
      </c>
      <c r="F1930">
        <f>IF('Source Data'!F1930="canceled",'Source Data'!L1930,0)</f>
        <v>0</v>
      </c>
      <c r="G1930">
        <f>IF('Source Data'!F1930="failed",'Source Data'!L1930,0)</f>
        <v>0</v>
      </c>
      <c r="I1930">
        <f t="shared" si="30"/>
        <v>0</v>
      </c>
    </row>
    <row r="1931" spans="3:9" x14ac:dyDescent="0.2">
      <c r="C1931">
        <f>IF('Source Data'!F1931="successful",'Source Data'!L1931,0)</f>
        <v>75</v>
      </c>
      <c r="F1931">
        <f>IF('Source Data'!F1931="canceled",'Source Data'!L1931,0)</f>
        <v>0</v>
      </c>
      <c r="G1931">
        <f>IF('Source Data'!F1931="failed",'Source Data'!L1931,0)</f>
        <v>0</v>
      </c>
      <c r="I1931">
        <f t="shared" si="30"/>
        <v>0</v>
      </c>
    </row>
    <row r="1932" spans="3:9" x14ac:dyDescent="0.2">
      <c r="C1932">
        <f>IF('Source Data'!F1932="successful",'Source Data'!L1932,0)</f>
        <v>26</v>
      </c>
      <c r="F1932">
        <f>IF('Source Data'!F1932="canceled",'Source Data'!L1932,0)</f>
        <v>0</v>
      </c>
      <c r="G1932">
        <f>IF('Source Data'!F1932="failed",'Source Data'!L1932,0)</f>
        <v>0</v>
      </c>
      <c r="I1932">
        <f t="shared" si="30"/>
        <v>0</v>
      </c>
    </row>
    <row r="1933" spans="3:9" x14ac:dyDescent="0.2">
      <c r="C1933">
        <f>IF('Source Data'!F1933="successful",'Source Data'!L1933,0)</f>
        <v>50</v>
      </c>
      <c r="F1933">
        <f>IF('Source Data'!F1933="canceled",'Source Data'!L1933,0)</f>
        <v>0</v>
      </c>
      <c r="G1933">
        <f>IF('Source Data'!F1933="failed",'Source Data'!L1933,0)</f>
        <v>0</v>
      </c>
      <c r="I1933">
        <f t="shared" si="30"/>
        <v>0</v>
      </c>
    </row>
    <row r="1934" spans="3:9" x14ac:dyDescent="0.2">
      <c r="C1934">
        <f>IF('Source Data'!F1934="successful",'Source Data'!L1934,0)</f>
        <v>80</v>
      </c>
      <c r="F1934">
        <f>IF('Source Data'!F1934="canceled",'Source Data'!L1934,0)</f>
        <v>0</v>
      </c>
      <c r="G1934">
        <f>IF('Source Data'!F1934="failed",'Source Data'!L1934,0)</f>
        <v>0</v>
      </c>
      <c r="I1934">
        <f t="shared" si="30"/>
        <v>0</v>
      </c>
    </row>
    <row r="1935" spans="3:9" x14ac:dyDescent="0.2">
      <c r="C1935">
        <f>IF('Source Data'!F1935="successful",'Source Data'!L1935,0)</f>
        <v>110</v>
      </c>
      <c r="F1935">
        <f>IF('Source Data'!F1935="canceled",'Source Data'!L1935,0)</f>
        <v>0</v>
      </c>
      <c r="G1935">
        <f>IF('Source Data'!F1935="failed",'Source Data'!L1935,0)</f>
        <v>0</v>
      </c>
      <c r="I1935">
        <f t="shared" si="30"/>
        <v>0</v>
      </c>
    </row>
    <row r="1936" spans="3:9" x14ac:dyDescent="0.2">
      <c r="C1936">
        <f>IF('Source Data'!F1936="successful",'Source Data'!L1936,0)</f>
        <v>77</v>
      </c>
      <c r="F1936">
        <f>IF('Source Data'!F1936="canceled",'Source Data'!L1936,0)</f>
        <v>0</v>
      </c>
      <c r="G1936">
        <f>IF('Source Data'!F1936="failed",'Source Data'!L1936,0)</f>
        <v>0</v>
      </c>
      <c r="I1936">
        <f t="shared" si="30"/>
        <v>0</v>
      </c>
    </row>
    <row r="1937" spans="3:9" x14ac:dyDescent="0.2">
      <c r="C1937">
        <f>IF('Source Data'!F1937="successful",'Source Data'!L1937,0)</f>
        <v>50</v>
      </c>
      <c r="F1937">
        <f>IF('Source Data'!F1937="canceled",'Source Data'!L1937,0)</f>
        <v>0</v>
      </c>
      <c r="G1937">
        <f>IF('Source Data'!F1937="failed",'Source Data'!L1937,0)</f>
        <v>0</v>
      </c>
      <c r="I1937">
        <f t="shared" si="30"/>
        <v>0</v>
      </c>
    </row>
    <row r="1938" spans="3:9" x14ac:dyDescent="0.2">
      <c r="C1938">
        <f>IF('Source Data'!F1938="successful",'Source Data'!L1938,0)</f>
        <v>145</v>
      </c>
      <c r="F1938">
        <f>IF('Source Data'!F1938="canceled",'Source Data'!L1938,0)</f>
        <v>0</v>
      </c>
      <c r="G1938">
        <f>IF('Source Data'!F1938="failed",'Source Data'!L1938,0)</f>
        <v>0</v>
      </c>
      <c r="I1938">
        <f t="shared" si="30"/>
        <v>0</v>
      </c>
    </row>
    <row r="1939" spans="3:9" x14ac:dyDescent="0.2">
      <c r="C1939">
        <f>IF('Source Data'!F1939="successful",'Source Data'!L1939,0)</f>
        <v>29</v>
      </c>
      <c r="F1939">
        <f>IF('Source Data'!F1939="canceled",'Source Data'!L1939,0)</f>
        <v>0</v>
      </c>
      <c r="G1939">
        <f>IF('Source Data'!F1939="failed",'Source Data'!L1939,0)</f>
        <v>0</v>
      </c>
      <c r="I1939">
        <f t="shared" si="30"/>
        <v>0</v>
      </c>
    </row>
    <row r="1940" spans="3:9" x14ac:dyDescent="0.2">
      <c r="C1940">
        <f>IF('Source Data'!F1940="successful",'Source Data'!L1940,0)</f>
        <v>114</v>
      </c>
      <c r="F1940">
        <f>IF('Source Data'!F1940="canceled",'Source Data'!L1940,0)</f>
        <v>0</v>
      </c>
      <c r="G1940">
        <f>IF('Source Data'!F1940="failed",'Source Data'!L1940,0)</f>
        <v>0</v>
      </c>
      <c r="I1940">
        <f t="shared" si="30"/>
        <v>0</v>
      </c>
    </row>
    <row r="1941" spans="3:9" x14ac:dyDescent="0.2">
      <c r="C1941">
        <f>IF('Source Data'!F1941="successful",'Source Data'!L1941,0)</f>
        <v>96</v>
      </c>
      <c r="F1941">
        <f>IF('Source Data'!F1941="canceled",'Source Data'!L1941,0)</f>
        <v>0</v>
      </c>
      <c r="G1941">
        <f>IF('Source Data'!F1941="failed",'Source Data'!L1941,0)</f>
        <v>0</v>
      </c>
      <c r="I1941">
        <f t="shared" si="30"/>
        <v>0</v>
      </c>
    </row>
    <row r="1942" spans="3:9" x14ac:dyDescent="0.2">
      <c r="C1942">
        <f>IF('Source Data'!F1942="successful",'Source Data'!L1942,0)</f>
        <v>31</v>
      </c>
      <c r="F1942">
        <f>IF('Source Data'!F1942="canceled",'Source Data'!L1942,0)</f>
        <v>0</v>
      </c>
      <c r="G1942">
        <f>IF('Source Data'!F1942="failed",'Source Data'!L1942,0)</f>
        <v>0</v>
      </c>
      <c r="I1942">
        <f t="shared" si="30"/>
        <v>0</v>
      </c>
    </row>
    <row r="1943" spans="3:9" x14ac:dyDescent="0.2">
      <c r="C1943">
        <f>IF('Source Data'!F1943="successful",'Source Data'!L1943,0)</f>
        <v>4883</v>
      </c>
      <c r="F1943">
        <f>IF('Source Data'!F1943="canceled",'Source Data'!L1943,0)</f>
        <v>0</v>
      </c>
      <c r="G1943">
        <f>IF('Source Data'!F1943="failed",'Source Data'!L1943,0)</f>
        <v>0</v>
      </c>
      <c r="I1943">
        <f t="shared" si="30"/>
        <v>0</v>
      </c>
    </row>
    <row r="1944" spans="3:9" x14ac:dyDescent="0.2">
      <c r="C1944">
        <f>IF('Source Data'!F1944="successful",'Source Data'!L1944,0)</f>
        <v>95</v>
      </c>
      <c r="F1944">
        <f>IF('Source Data'!F1944="canceled",'Source Data'!L1944,0)</f>
        <v>0</v>
      </c>
      <c r="G1944">
        <f>IF('Source Data'!F1944="failed",'Source Data'!L1944,0)</f>
        <v>0</v>
      </c>
      <c r="I1944">
        <f t="shared" si="30"/>
        <v>0</v>
      </c>
    </row>
    <row r="1945" spans="3:9" x14ac:dyDescent="0.2">
      <c r="C1945">
        <f>IF('Source Data'!F1945="successful",'Source Data'!L1945,0)</f>
        <v>2478</v>
      </c>
      <c r="F1945">
        <f>IF('Source Data'!F1945="canceled",'Source Data'!L1945,0)</f>
        <v>0</v>
      </c>
      <c r="G1945">
        <f>IF('Source Data'!F1945="failed",'Source Data'!L1945,0)</f>
        <v>0</v>
      </c>
      <c r="I1945">
        <f t="shared" si="30"/>
        <v>0</v>
      </c>
    </row>
    <row r="1946" spans="3:9" x14ac:dyDescent="0.2">
      <c r="C1946">
        <f>IF('Source Data'!F1946="successful",'Source Data'!L1946,0)</f>
        <v>1789</v>
      </c>
      <c r="F1946">
        <f>IF('Source Data'!F1946="canceled",'Source Data'!L1946,0)</f>
        <v>0</v>
      </c>
      <c r="G1946">
        <f>IF('Source Data'!F1946="failed",'Source Data'!L1946,0)</f>
        <v>0</v>
      </c>
      <c r="I1946">
        <f t="shared" si="30"/>
        <v>0</v>
      </c>
    </row>
    <row r="1947" spans="3:9" x14ac:dyDescent="0.2">
      <c r="C1947">
        <f>IF('Source Data'!F1947="successful",'Source Data'!L1947,0)</f>
        <v>680</v>
      </c>
      <c r="F1947">
        <f>IF('Source Data'!F1947="canceled",'Source Data'!L1947,0)</f>
        <v>0</v>
      </c>
      <c r="G1947">
        <f>IF('Source Data'!F1947="failed",'Source Data'!L1947,0)</f>
        <v>0</v>
      </c>
      <c r="I1947">
        <f t="shared" si="30"/>
        <v>0</v>
      </c>
    </row>
    <row r="1948" spans="3:9" x14ac:dyDescent="0.2">
      <c r="C1948">
        <f>IF('Source Data'!F1948="successful",'Source Data'!L1948,0)</f>
        <v>70</v>
      </c>
      <c r="F1948">
        <f>IF('Source Data'!F1948="canceled",'Source Data'!L1948,0)</f>
        <v>0</v>
      </c>
      <c r="G1948">
        <f>IF('Source Data'!F1948="failed",'Source Data'!L1948,0)</f>
        <v>0</v>
      </c>
      <c r="I1948">
        <f t="shared" si="30"/>
        <v>0</v>
      </c>
    </row>
    <row r="1949" spans="3:9" x14ac:dyDescent="0.2">
      <c r="C1949">
        <f>IF('Source Data'!F1949="successful",'Source Data'!L1949,0)</f>
        <v>23</v>
      </c>
      <c r="F1949">
        <f>IF('Source Data'!F1949="canceled",'Source Data'!L1949,0)</f>
        <v>0</v>
      </c>
      <c r="G1949">
        <f>IF('Source Data'!F1949="failed",'Source Data'!L1949,0)</f>
        <v>0</v>
      </c>
      <c r="I1949">
        <f t="shared" si="30"/>
        <v>0</v>
      </c>
    </row>
    <row r="1950" spans="3:9" x14ac:dyDescent="0.2">
      <c r="C1950">
        <f>IF('Source Data'!F1950="successful",'Source Data'!L1950,0)</f>
        <v>4245</v>
      </c>
      <c r="F1950">
        <f>IF('Source Data'!F1950="canceled",'Source Data'!L1950,0)</f>
        <v>0</v>
      </c>
      <c r="G1950">
        <f>IF('Source Data'!F1950="failed",'Source Data'!L1950,0)</f>
        <v>0</v>
      </c>
      <c r="I1950">
        <f t="shared" si="30"/>
        <v>0</v>
      </c>
    </row>
    <row r="1951" spans="3:9" x14ac:dyDescent="0.2">
      <c r="C1951">
        <f>IF('Source Data'!F1951="successful",'Source Data'!L1951,0)</f>
        <v>943</v>
      </c>
      <c r="F1951">
        <f>IF('Source Data'!F1951="canceled",'Source Data'!L1951,0)</f>
        <v>0</v>
      </c>
      <c r="G1951">
        <f>IF('Source Data'!F1951="failed",'Source Data'!L1951,0)</f>
        <v>0</v>
      </c>
      <c r="I1951">
        <f t="shared" si="30"/>
        <v>0</v>
      </c>
    </row>
    <row r="1952" spans="3:9" x14ac:dyDescent="0.2">
      <c r="C1952">
        <f>IF('Source Data'!F1952="successful",'Source Data'!L1952,0)</f>
        <v>1876</v>
      </c>
      <c r="F1952">
        <f>IF('Source Data'!F1952="canceled",'Source Data'!L1952,0)</f>
        <v>0</v>
      </c>
      <c r="G1952">
        <f>IF('Source Data'!F1952="failed",'Source Data'!L1952,0)</f>
        <v>0</v>
      </c>
      <c r="I1952">
        <f t="shared" si="30"/>
        <v>0</v>
      </c>
    </row>
    <row r="1953" spans="3:9" x14ac:dyDescent="0.2">
      <c r="C1953">
        <f>IF('Source Data'!F1953="successful",'Source Data'!L1953,0)</f>
        <v>834</v>
      </c>
      <c r="F1953">
        <f>IF('Source Data'!F1953="canceled",'Source Data'!L1953,0)</f>
        <v>0</v>
      </c>
      <c r="G1953">
        <f>IF('Source Data'!F1953="failed",'Source Data'!L1953,0)</f>
        <v>0</v>
      </c>
      <c r="I1953">
        <f t="shared" si="30"/>
        <v>0</v>
      </c>
    </row>
    <row r="1954" spans="3:9" x14ac:dyDescent="0.2">
      <c r="C1954">
        <f>IF('Source Data'!F1954="successful",'Source Data'!L1954,0)</f>
        <v>682</v>
      </c>
      <c r="F1954">
        <f>IF('Source Data'!F1954="canceled",'Source Data'!L1954,0)</f>
        <v>0</v>
      </c>
      <c r="G1954">
        <f>IF('Source Data'!F1954="failed",'Source Data'!L1954,0)</f>
        <v>0</v>
      </c>
      <c r="I1954">
        <f t="shared" si="30"/>
        <v>0</v>
      </c>
    </row>
    <row r="1955" spans="3:9" x14ac:dyDescent="0.2">
      <c r="C1955">
        <f>IF('Source Data'!F1955="successful",'Source Data'!L1955,0)</f>
        <v>147</v>
      </c>
      <c r="F1955">
        <f>IF('Source Data'!F1955="canceled",'Source Data'!L1955,0)</f>
        <v>0</v>
      </c>
      <c r="G1955">
        <f>IF('Source Data'!F1955="failed",'Source Data'!L1955,0)</f>
        <v>0</v>
      </c>
      <c r="I1955">
        <f t="shared" si="30"/>
        <v>0</v>
      </c>
    </row>
    <row r="1956" spans="3:9" x14ac:dyDescent="0.2">
      <c r="C1956">
        <f>IF('Source Data'!F1956="successful",'Source Data'!L1956,0)</f>
        <v>415</v>
      </c>
      <c r="F1956">
        <f>IF('Source Data'!F1956="canceled",'Source Data'!L1956,0)</f>
        <v>0</v>
      </c>
      <c r="G1956">
        <f>IF('Source Data'!F1956="failed",'Source Data'!L1956,0)</f>
        <v>0</v>
      </c>
      <c r="I1956">
        <f t="shared" si="30"/>
        <v>0</v>
      </c>
    </row>
    <row r="1957" spans="3:9" x14ac:dyDescent="0.2">
      <c r="C1957">
        <f>IF('Source Data'!F1957="successful",'Source Data'!L1957,0)</f>
        <v>290</v>
      </c>
      <c r="F1957">
        <f>IF('Source Data'!F1957="canceled",'Source Data'!L1957,0)</f>
        <v>0</v>
      </c>
      <c r="G1957">
        <f>IF('Source Data'!F1957="failed",'Source Data'!L1957,0)</f>
        <v>0</v>
      </c>
      <c r="I1957">
        <f t="shared" si="30"/>
        <v>0</v>
      </c>
    </row>
    <row r="1958" spans="3:9" x14ac:dyDescent="0.2">
      <c r="C1958">
        <f>IF('Source Data'!F1958="successful",'Source Data'!L1958,0)</f>
        <v>365</v>
      </c>
      <c r="F1958">
        <f>IF('Source Data'!F1958="canceled",'Source Data'!L1958,0)</f>
        <v>0</v>
      </c>
      <c r="G1958">
        <f>IF('Source Data'!F1958="failed",'Source Data'!L1958,0)</f>
        <v>0</v>
      </c>
      <c r="I1958">
        <f t="shared" si="30"/>
        <v>0</v>
      </c>
    </row>
    <row r="1959" spans="3:9" x14ac:dyDescent="0.2">
      <c r="C1959">
        <f>IF('Source Data'!F1959="successful",'Source Data'!L1959,0)</f>
        <v>660</v>
      </c>
      <c r="F1959">
        <f>IF('Source Data'!F1959="canceled",'Source Data'!L1959,0)</f>
        <v>0</v>
      </c>
      <c r="G1959">
        <f>IF('Source Data'!F1959="failed",'Source Data'!L1959,0)</f>
        <v>0</v>
      </c>
      <c r="I1959">
        <f t="shared" si="30"/>
        <v>0</v>
      </c>
    </row>
    <row r="1960" spans="3:9" x14ac:dyDescent="0.2">
      <c r="C1960">
        <f>IF('Source Data'!F1960="successful",'Source Data'!L1960,0)</f>
        <v>1356</v>
      </c>
      <c r="F1960">
        <f>IF('Source Data'!F1960="canceled",'Source Data'!L1960,0)</f>
        <v>0</v>
      </c>
      <c r="G1960">
        <f>IF('Source Data'!F1960="failed",'Source Data'!L1960,0)</f>
        <v>0</v>
      </c>
      <c r="I1960">
        <f t="shared" si="30"/>
        <v>0</v>
      </c>
    </row>
    <row r="1961" spans="3:9" x14ac:dyDescent="0.2">
      <c r="C1961">
        <f>IF('Source Data'!F1961="successful",'Source Data'!L1961,0)</f>
        <v>424</v>
      </c>
      <c r="F1961">
        <f>IF('Source Data'!F1961="canceled",'Source Data'!L1961,0)</f>
        <v>0</v>
      </c>
      <c r="G1961">
        <f>IF('Source Data'!F1961="failed",'Source Data'!L1961,0)</f>
        <v>0</v>
      </c>
      <c r="I1961">
        <f t="shared" si="30"/>
        <v>0</v>
      </c>
    </row>
    <row r="1962" spans="3:9" x14ac:dyDescent="0.2">
      <c r="C1962">
        <f>IF('Source Data'!F1962="successful",'Source Data'!L1962,0)</f>
        <v>33</v>
      </c>
      <c r="F1962">
        <f>IF('Source Data'!F1962="canceled",'Source Data'!L1962,0)</f>
        <v>0</v>
      </c>
      <c r="G1962">
        <f>IF('Source Data'!F1962="failed",'Source Data'!L1962,0)</f>
        <v>0</v>
      </c>
      <c r="I1962">
        <f t="shared" si="30"/>
        <v>0</v>
      </c>
    </row>
    <row r="1963" spans="3:9" x14ac:dyDescent="0.2">
      <c r="C1963">
        <f>IF('Source Data'!F1963="successful",'Source Data'!L1963,0)</f>
        <v>1633</v>
      </c>
      <c r="F1963">
        <f>IF('Source Data'!F1963="canceled",'Source Data'!L1963,0)</f>
        <v>0</v>
      </c>
      <c r="G1963">
        <f>IF('Source Data'!F1963="failed",'Source Data'!L1963,0)</f>
        <v>0</v>
      </c>
      <c r="I1963">
        <f t="shared" si="30"/>
        <v>0</v>
      </c>
    </row>
    <row r="1964" spans="3:9" x14ac:dyDescent="0.2">
      <c r="C1964">
        <f>IF('Source Data'!F1964="successful",'Source Data'!L1964,0)</f>
        <v>306</v>
      </c>
      <c r="F1964">
        <f>IF('Source Data'!F1964="canceled",'Source Data'!L1964,0)</f>
        <v>0</v>
      </c>
      <c r="G1964">
        <f>IF('Source Data'!F1964="failed",'Source Data'!L1964,0)</f>
        <v>0</v>
      </c>
      <c r="I1964">
        <f t="shared" si="30"/>
        <v>0</v>
      </c>
    </row>
    <row r="1965" spans="3:9" x14ac:dyDescent="0.2">
      <c r="C1965">
        <f>IF('Source Data'!F1965="successful",'Source Data'!L1965,0)</f>
        <v>205</v>
      </c>
      <c r="F1965">
        <f>IF('Source Data'!F1965="canceled",'Source Data'!L1965,0)</f>
        <v>0</v>
      </c>
      <c r="G1965">
        <f>IF('Source Data'!F1965="failed",'Source Data'!L1965,0)</f>
        <v>0</v>
      </c>
      <c r="I1965">
        <f t="shared" si="30"/>
        <v>0</v>
      </c>
    </row>
    <row r="1966" spans="3:9" x14ac:dyDescent="0.2">
      <c r="C1966">
        <f>IF('Source Data'!F1966="successful",'Source Data'!L1966,0)</f>
        <v>1281</v>
      </c>
      <c r="F1966">
        <f>IF('Source Data'!F1966="canceled",'Source Data'!L1966,0)</f>
        <v>0</v>
      </c>
      <c r="G1966">
        <f>IF('Source Data'!F1966="failed",'Source Data'!L1966,0)</f>
        <v>0</v>
      </c>
      <c r="I1966">
        <f t="shared" si="30"/>
        <v>0</v>
      </c>
    </row>
    <row r="1967" spans="3:9" x14ac:dyDescent="0.2">
      <c r="C1967">
        <f>IF('Source Data'!F1967="successful",'Source Data'!L1967,0)</f>
        <v>103</v>
      </c>
      <c r="F1967">
        <f>IF('Source Data'!F1967="canceled",'Source Data'!L1967,0)</f>
        <v>0</v>
      </c>
      <c r="G1967">
        <f>IF('Source Data'!F1967="failed",'Source Data'!L1967,0)</f>
        <v>0</v>
      </c>
      <c r="I1967">
        <f t="shared" si="30"/>
        <v>0</v>
      </c>
    </row>
    <row r="1968" spans="3:9" x14ac:dyDescent="0.2">
      <c r="C1968">
        <f>IF('Source Data'!F1968="successful",'Source Data'!L1968,0)</f>
        <v>1513</v>
      </c>
      <c r="F1968">
        <f>IF('Source Data'!F1968="canceled",'Source Data'!L1968,0)</f>
        <v>0</v>
      </c>
      <c r="G1968">
        <f>IF('Source Data'!F1968="failed",'Source Data'!L1968,0)</f>
        <v>0</v>
      </c>
      <c r="I1968">
        <f t="shared" si="30"/>
        <v>0</v>
      </c>
    </row>
    <row r="1969" spans="3:9" x14ac:dyDescent="0.2">
      <c r="C1969">
        <f>IF('Source Data'!F1969="successful",'Source Data'!L1969,0)</f>
        <v>405</v>
      </c>
      <c r="F1969">
        <f>IF('Source Data'!F1969="canceled",'Source Data'!L1969,0)</f>
        <v>0</v>
      </c>
      <c r="G1969">
        <f>IF('Source Data'!F1969="failed",'Source Data'!L1969,0)</f>
        <v>0</v>
      </c>
      <c r="I1969">
        <f t="shared" si="30"/>
        <v>0</v>
      </c>
    </row>
    <row r="1970" spans="3:9" x14ac:dyDescent="0.2">
      <c r="C1970">
        <f>IF('Source Data'!F1970="successful",'Source Data'!L1970,0)</f>
        <v>510</v>
      </c>
      <c r="F1970">
        <f>IF('Source Data'!F1970="canceled",'Source Data'!L1970,0)</f>
        <v>0</v>
      </c>
      <c r="G1970">
        <f>IF('Source Data'!F1970="failed",'Source Data'!L1970,0)</f>
        <v>0</v>
      </c>
      <c r="I1970">
        <f t="shared" si="30"/>
        <v>0</v>
      </c>
    </row>
    <row r="1971" spans="3:9" x14ac:dyDescent="0.2">
      <c r="C1971">
        <f>IF('Source Data'!F1971="successful",'Source Data'!L1971,0)</f>
        <v>1887</v>
      </c>
      <c r="F1971">
        <f>IF('Source Data'!F1971="canceled",'Source Data'!L1971,0)</f>
        <v>0</v>
      </c>
      <c r="G1971">
        <f>IF('Source Data'!F1971="failed",'Source Data'!L1971,0)</f>
        <v>0</v>
      </c>
      <c r="I1971">
        <f t="shared" si="30"/>
        <v>0</v>
      </c>
    </row>
    <row r="1972" spans="3:9" x14ac:dyDescent="0.2">
      <c r="C1972">
        <f>IF('Source Data'!F1972="successful",'Source Data'!L1972,0)</f>
        <v>701</v>
      </c>
      <c r="F1972">
        <f>IF('Source Data'!F1972="canceled",'Source Data'!L1972,0)</f>
        <v>0</v>
      </c>
      <c r="G1972">
        <f>IF('Source Data'!F1972="failed",'Source Data'!L1972,0)</f>
        <v>0</v>
      </c>
      <c r="I1972">
        <f t="shared" si="30"/>
        <v>0</v>
      </c>
    </row>
    <row r="1973" spans="3:9" x14ac:dyDescent="0.2">
      <c r="C1973">
        <f>IF('Source Data'!F1973="successful",'Source Data'!L1973,0)</f>
        <v>3863</v>
      </c>
      <c r="F1973">
        <f>IF('Source Data'!F1973="canceled",'Source Data'!L1973,0)</f>
        <v>0</v>
      </c>
      <c r="G1973">
        <f>IF('Source Data'!F1973="failed",'Source Data'!L1973,0)</f>
        <v>0</v>
      </c>
      <c r="I1973">
        <f t="shared" si="30"/>
        <v>0</v>
      </c>
    </row>
    <row r="1974" spans="3:9" x14ac:dyDescent="0.2">
      <c r="C1974">
        <f>IF('Source Data'!F1974="successful",'Source Data'!L1974,0)</f>
        <v>238</v>
      </c>
      <c r="F1974">
        <f>IF('Source Data'!F1974="canceled",'Source Data'!L1974,0)</f>
        <v>0</v>
      </c>
      <c r="G1974">
        <f>IF('Source Data'!F1974="failed",'Source Data'!L1974,0)</f>
        <v>0</v>
      </c>
      <c r="I1974">
        <f t="shared" si="30"/>
        <v>0</v>
      </c>
    </row>
    <row r="1975" spans="3:9" x14ac:dyDescent="0.2">
      <c r="C1975">
        <f>IF('Source Data'!F1975="successful",'Source Data'!L1975,0)</f>
        <v>2051</v>
      </c>
      <c r="F1975">
        <f>IF('Source Data'!F1975="canceled",'Source Data'!L1975,0)</f>
        <v>0</v>
      </c>
      <c r="G1975">
        <f>IF('Source Data'!F1975="failed",'Source Data'!L1975,0)</f>
        <v>0</v>
      </c>
      <c r="I1975">
        <f t="shared" si="30"/>
        <v>0</v>
      </c>
    </row>
    <row r="1976" spans="3:9" x14ac:dyDescent="0.2">
      <c r="C1976">
        <f>IF('Source Data'!F1976="successful",'Source Data'!L1976,0)</f>
        <v>402</v>
      </c>
      <c r="F1976">
        <f>IF('Source Data'!F1976="canceled",'Source Data'!L1976,0)</f>
        <v>0</v>
      </c>
      <c r="G1976">
        <f>IF('Source Data'!F1976="failed",'Source Data'!L1976,0)</f>
        <v>0</v>
      </c>
      <c r="I1976">
        <f t="shared" si="30"/>
        <v>0</v>
      </c>
    </row>
    <row r="1977" spans="3:9" x14ac:dyDescent="0.2">
      <c r="C1977">
        <f>IF('Source Data'!F1977="successful",'Source Data'!L1977,0)</f>
        <v>253</v>
      </c>
      <c r="F1977">
        <f>IF('Source Data'!F1977="canceled",'Source Data'!L1977,0)</f>
        <v>0</v>
      </c>
      <c r="G1977">
        <f>IF('Source Data'!F1977="failed",'Source Data'!L1977,0)</f>
        <v>0</v>
      </c>
      <c r="I1977">
        <f t="shared" si="30"/>
        <v>0</v>
      </c>
    </row>
    <row r="1978" spans="3:9" x14ac:dyDescent="0.2">
      <c r="C1978">
        <f>IF('Source Data'!F1978="successful",'Source Data'!L1978,0)</f>
        <v>473</v>
      </c>
      <c r="F1978">
        <f>IF('Source Data'!F1978="canceled",'Source Data'!L1978,0)</f>
        <v>0</v>
      </c>
      <c r="G1978">
        <f>IF('Source Data'!F1978="failed",'Source Data'!L1978,0)</f>
        <v>0</v>
      </c>
      <c r="I1978">
        <f t="shared" si="30"/>
        <v>0</v>
      </c>
    </row>
    <row r="1979" spans="3:9" x14ac:dyDescent="0.2">
      <c r="C1979">
        <f>IF('Source Data'!F1979="successful",'Source Data'!L1979,0)</f>
        <v>821</v>
      </c>
      <c r="F1979">
        <f>IF('Source Data'!F1979="canceled",'Source Data'!L1979,0)</f>
        <v>0</v>
      </c>
      <c r="G1979">
        <f>IF('Source Data'!F1979="failed",'Source Data'!L1979,0)</f>
        <v>0</v>
      </c>
      <c r="I1979">
        <f t="shared" si="30"/>
        <v>0</v>
      </c>
    </row>
    <row r="1980" spans="3:9" x14ac:dyDescent="0.2">
      <c r="C1980">
        <f>IF('Source Data'!F1980="successful",'Source Data'!L1980,0)</f>
        <v>388</v>
      </c>
      <c r="F1980">
        <f>IF('Source Data'!F1980="canceled",'Source Data'!L1980,0)</f>
        <v>0</v>
      </c>
      <c r="G1980">
        <f>IF('Source Data'!F1980="failed",'Source Data'!L1980,0)</f>
        <v>0</v>
      </c>
      <c r="I1980">
        <f t="shared" si="30"/>
        <v>0</v>
      </c>
    </row>
    <row r="1981" spans="3:9" x14ac:dyDescent="0.2">
      <c r="C1981">
        <f>IF('Source Data'!F1981="successful",'Source Data'!L1981,0)</f>
        <v>813</v>
      </c>
      <c r="F1981">
        <f>IF('Source Data'!F1981="canceled",'Source Data'!L1981,0)</f>
        <v>0</v>
      </c>
      <c r="G1981">
        <f>IF('Source Data'!F1981="failed",'Source Data'!L1981,0)</f>
        <v>0</v>
      </c>
      <c r="I1981">
        <f t="shared" si="30"/>
        <v>0</v>
      </c>
    </row>
    <row r="1982" spans="3:9" x14ac:dyDescent="0.2">
      <c r="C1982">
        <f>IF('Source Data'!F1982="successful",'Source Data'!L1982,0)</f>
        <v>1945</v>
      </c>
      <c r="F1982">
        <f>IF('Source Data'!F1982="canceled",'Source Data'!L1982,0)</f>
        <v>0</v>
      </c>
      <c r="G1982">
        <f>IF('Source Data'!F1982="failed",'Source Data'!L1982,0)</f>
        <v>0</v>
      </c>
      <c r="I1982">
        <f t="shared" si="30"/>
        <v>0</v>
      </c>
    </row>
    <row r="1983" spans="3:9" x14ac:dyDescent="0.2">
      <c r="C1983">
        <f>IF('Source Data'!F1983="successful",'Source Data'!L1983,0)</f>
        <v>0</v>
      </c>
      <c r="F1983">
        <f>IF('Source Data'!F1983="canceled",'Source Data'!L1983,0)</f>
        <v>0</v>
      </c>
      <c r="G1983">
        <f>IF('Source Data'!F1983="failed",'Source Data'!L1983,0)</f>
        <v>12</v>
      </c>
      <c r="I1983">
        <f t="shared" si="30"/>
        <v>12</v>
      </c>
    </row>
    <row r="1984" spans="3:9" x14ac:dyDescent="0.2">
      <c r="C1984">
        <f>IF('Source Data'!F1984="successful",'Source Data'!L1984,0)</f>
        <v>0</v>
      </c>
      <c r="F1984">
        <f>IF('Source Data'!F1984="canceled",'Source Data'!L1984,0)</f>
        <v>0</v>
      </c>
      <c r="G1984">
        <f>IF('Source Data'!F1984="failed",'Source Data'!L1984,0)</f>
        <v>0</v>
      </c>
      <c r="I1984">
        <f t="shared" si="30"/>
        <v>0</v>
      </c>
    </row>
    <row r="1985" spans="3:9" x14ac:dyDescent="0.2">
      <c r="C1985">
        <f>IF('Source Data'!F1985="successful",'Source Data'!L1985,0)</f>
        <v>0</v>
      </c>
      <c r="F1985">
        <f>IF('Source Data'!F1985="canceled",'Source Data'!L1985,0)</f>
        <v>0</v>
      </c>
      <c r="G1985">
        <f>IF('Source Data'!F1985="failed",'Source Data'!L1985,0)</f>
        <v>16</v>
      </c>
      <c r="I1985">
        <f t="shared" si="30"/>
        <v>16</v>
      </c>
    </row>
    <row r="1986" spans="3:9" x14ac:dyDescent="0.2">
      <c r="C1986">
        <f>IF('Source Data'!F1986="successful",'Source Data'!L1986,0)</f>
        <v>0</v>
      </c>
      <c r="F1986">
        <f>IF('Source Data'!F1986="canceled",'Source Data'!L1986,0)</f>
        <v>0</v>
      </c>
      <c r="G1986">
        <f>IF('Source Data'!F1986="failed",'Source Data'!L1986,0)</f>
        <v>7</v>
      </c>
      <c r="I1986">
        <f t="shared" si="30"/>
        <v>7</v>
      </c>
    </row>
    <row r="1987" spans="3:9" x14ac:dyDescent="0.2">
      <c r="C1987">
        <f>IF('Source Data'!F1987="successful",'Source Data'!L1987,0)</f>
        <v>0</v>
      </c>
      <c r="F1987">
        <f>IF('Source Data'!F1987="canceled",'Source Data'!L1987,0)</f>
        <v>0</v>
      </c>
      <c r="G1987">
        <f>IF('Source Data'!F1987="failed",'Source Data'!L1987,0)</f>
        <v>4</v>
      </c>
      <c r="I1987">
        <f t="shared" ref="I1987:I2050" si="31">F1987+G1987</f>
        <v>4</v>
      </c>
    </row>
    <row r="1988" spans="3:9" x14ac:dyDescent="0.2">
      <c r="C1988">
        <f>IF('Source Data'!F1988="successful",'Source Data'!L1988,0)</f>
        <v>0</v>
      </c>
      <c r="F1988">
        <f>IF('Source Data'!F1988="canceled",'Source Data'!L1988,0)</f>
        <v>0</v>
      </c>
      <c r="G1988">
        <f>IF('Source Data'!F1988="failed",'Source Data'!L1988,0)</f>
        <v>1</v>
      </c>
      <c r="I1988">
        <f t="shared" si="31"/>
        <v>1</v>
      </c>
    </row>
    <row r="1989" spans="3:9" x14ac:dyDescent="0.2">
      <c r="C1989">
        <f>IF('Source Data'!F1989="successful",'Source Data'!L1989,0)</f>
        <v>0</v>
      </c>
      <c r="F1989">
        <f>IF('Source Data'!F1989="canceled",'Source Data'!L1989,0)</f>
        <v>0</v>
      </c>
      <c r="G1989">
        <f>IF('Source Data'!F1989="failed",'Source Data'!L1989,0)</f>
        <v>28</v>
      </c>
      <c r="I1989">
        <f t="shared" si="31"/>
        <v>28</v>
      </c>
    </row>
    <row r="1990" spans="3:9" x14ac:dyDescent="0.2">
      <c r="C1990">
        <f>IF('Source Data'!F1990="successful",'Source Data'!L1990,0)</f>
        <v>0</v>
      </c>
      <c r="F1990">
        <f>IF('Source Data'!F1990="canceled",'Source Data'!L1990,0)</f>
        <v>0</v>
      </c>
      <c r="G1990">
        <f>IF('Source Data'!F1990="failed",'Source Data'!L1990,0)</f>
        <v>1</v>
      </c>
      <c r="I1990">
        <f t="shared" si="31"/>
        <v>1</v>
      </c>
    </row>
    <row r="1991" spans="3:9" x14ac:dyDescent="0.2">
      <c r="C1991">
        <f>IF('Source Data'!F1991="successful",'Source Data'!L1991,0)</f>
        <v>0</v>
      </c>
      <c r="F1991">
        <f>IF('Source Data'!F1991="canceled",'Source Data'!L1991,0)</f>
        <v>0</v>
      </c>
      <c r="G1991">
        <f>IF('Source Data'!F1991="failed",'Source Data'!L1991,0)</f>
        <v>1</v>
      </c>
      <c r="I1991">
        <f t="shared" si="31"/>
        <v>1</v>
      </c>
    </row>
    <row r="1992" spans="3:9" x14ac:dyDescent="0.2">
      <c r="C1992">
        <f>IF('Source Data'!F1992="successful",'Source Data'!L1992,0)</f>
        <v>0</v>
      </c>
      <c r="F1992">
        <f>IF('Source Data'!F1992="canceled",'Source Data'!L1992,0)</f>
        <v>0</v>
      </c>
      <c r="G1992">
        <f>IF('Source Data'!F1992="failed",'Source Data'!L1992,0)</f>
        <v>5</v>
      </c>
      <c r="I1992">
        <f t="shared" si="31"/>
        <v>5</v>
      </c>
    </row>
    <row r="1993" spans="3:9" x14ac:dyDescent="0.2">
      <c r="C1993">
        <f>IF('Source Data'!F1993="successful",'Source Data'!L1993,0)</f>
        <v>0</v>
      </c>
      <c r="F1993">
        <f>IF('Source Data'!F1993="canceled",'Source Data'!L1993,0)</f>
        <v>0</v>
      </c>
      <c r="G1993">
        <f>IF('Source Data'!F1993="failed",'Source Data'!L1993,0)</f>
        <v>3</v>
      </c>
      <c r="I1993">
        <f t="shared" si="31"/>
        <v>3</v>
      </c>
    </row>
    <row r="1994" spans="3:9" x14ac:dyDescent="0.2">
      <c r="C1994">
        <f>IF('Source Data'!F1994="successful",'Source Data'!L1994,0)</f>
        <v>0</v>
      </c>
      <c r="F1994">
        <f>IF('Source Data'!F1994="canceled",'Source Data'!L1994,0)</f>
        <v>0</v>
      </c>
      <c r="G1994">
        <f>IF('Source Data'!F1994="failed",'Source Data'!L1994,0)</f>
        <v>2</v>
      </c>
      <c r="I1994">
        <f t="shared" si="31"/>
        <v>2</v>
      </c>
    </row>
    <row r="1995" spans="3:9" x14ac:dyDescent="0.2">
      <c r="C1995">
        <f>IF('Source Data'!F1995="successful",'Source Data'!L1995,0)</f>
        <v>0</v>
      </c>
      <c r="F1995">
        <f>IF('Source Data'!F1995="canceled",'Source Data'!L1995,0)</f>
        <v>0</v>
      </c>
      <c r="G1995">
        <f>IF('Source Data'!F1995="failed",'Source Data'!L1995,0)</f>
        <v>0</v>
      </c>
      <c r="I1995">
        <f t="shared" si="31"/>
        <v>0</v>
      </c>
    </row>
    <row r="1996" spans="3:9" x14ac:dyDescent="0.2">
      <c r="C1996">
        <f>IF('Source Data'!F1996="successful",'Source Data'!L1996,0)</f>
        <v>0</v>
      </c>
      <c r="F1996">
        <f>IF('Source Data'!F1996="canceled",'Source Data'!L1996,0)</f>
        <v>0</v>
      </c>
      <c r="G1996">
        <f>IF('Source Data'!F1996="failed",'Source Data'!L1996,0)</f>
        <v>0</v>
      </c>
      <c r="I1996">
        <f t="shared" si="31"/>
        <v>0</v>
      </c>
    </row>
    <row r="1997" spans="3:9" x14ac:dyDescent="0.2">
      <c r="C1997">
        <f>IF('Source Data'!F1997="successful",'Source Data'!L1997,0)</f>
        <v>0</v>
      </c>
      <c r="F1997">
        <f>IF('Source Data'!F1997="canceled",'Source Data'!L1997,0)</f>
        <v>0</v>
      </c>
      <c r="G1997">
        <f>IF('Source Data'!F1997="failed",'Source Data'!L1997,0)</f>
        <v>3</v>
      </c>
      <c r="I1997">
        <f t="shared" si="31"/>
        <v>3</v>
      </c>
    </row>
    <row r="1998" spans="3:9" x14ac:dyDescent="0.2">
      <c r="C1998">
        <f>IF('Source Data'!F1998="successful",'Source Data'!L1998,0)</f>
        <v>0</v>
      </c>
      <c r="F1998">
        <f>IF('Source Data'!F1998="canceled",'Source Data'!L1998,0)</f>
        <v>0</v>
      </c>
      <c r="G1998">
        <f>IF('Source Data'!F1998="failed",'Source Data'!L1998,0)</f>
        <v>0</v>
      </c>
      <c r="I1998">
        <f t="shared" si="31"/>
        <v>0</v>
      </c>
    </row>
    <row r="1999" spans="3:9" x14ac:dyDescent="0.2">
      <c r="C1999">
        <f>IF('Source Data'!F1999="successful",'Source Data'!L1999,0)</f>
        <v>0</v>
      </c>
      <c r="F1999">
        <f>IF('Source Data'!F1999="canceled",'Source Data'!L1999,0)</f>
        <v>0</v>
      </c>
      <c r="G1999">
        <f>IF('Source Data'!F1999="failed",'Source Data'!L1999,0)</f>
        <v>0</v>
      </c>
      <c r="I1999">
        <f t="shared" si="31"/>
        <v>0</v>
      </c>
    </row>
    <row r="2000" spans="3:9" x14ac:dyDescent="0.2">
      <c r="C2000">
        <f>IF('Source Data'!F2000="successful",'Source Data'!L2000,0)</f>
        <v>0</v>
      </c>
      <c r="F2000">
        <f>IF('Source Data'!F2000="canceled",'Source Data'!L2000,0)</f>
        <v>0</v>
      </c>
      <c r="G2000">
        <f>IF('Source Data'!F2000="failed",'Source Data'!L2000,0)</f>
        <v>3</v>
      </c>
      <c r="I2000">
        <f t="shared" si="31"/>
        <v>3</v>
      </c>
    </row>
    <row r="2001" spans="3:9" x14ac:dyDescent="0.2">
      <c r="C2001">
        <f>IF('Source Data'!F2001="successful",'Source Data'!L2001,0)</f>
        <v>0</v>
      </c>
      <c r="F2001">
        <f>IF('Source Data'!F2001="canceled",'Source Data'!L2001,0)</f>
        <v>0</v>
      </c>
      <c r="G2001">
        <f>IF('Source Data'!F2001="failed",'Source Data'!L2001,0)</f>
        <v>7</v>
      </c>
      <c r="I2001">
        <f t="shared" si="31"/>
        <v>7</v>
      </c>
    </row>
    <row r="2002" spans="3:9" x14ac:dyDescent="0.2">
      <c r="C2002">
        <f>IF('Source Data'!F2002="successful",'Source Data'!L2002,0)</f>
        <v>0</v>
      </c>
      <c r="F2002">
        <f>IF('Source Data'!F2002="canceled",'Source Data'!L2002,0)</f>
        <v>0</v>
      </c>
      <c r="G2002">
        <f>IF('Source Data'!F2002="failed",'Source Data'!L2002,0)</f>
        <v>25</v>
      </c>
      <c r="I2002">
        <f t="shared" si="31"/>
        <v>25</v>
      </c>
    </row>
    <row r="2003" spans="3:9" x14ac:dyDescent="0.2">
      <c r="C2003">
        <f>IF('Source Data'!F2003="successful",'Source Data'!L2003,0)</f>
        <v>1637</v>
      </c>
      <c r="F2003">
        <f>IF('Source Data'!F2003="canceled",'Source Data'!L2003,0)</f>
        <v>0</v>
      </c>
      <c r="G2003">
        <f>IF('Source Data'!F2003="failed",'Source Data'!L2003,0)</f>
        <v>0</v>
      </c>
      <c r="I2003">
        <f t="shared" si="31"/>
        <v>0</v>
      </c>
    </row>
    <row r="2004" spans="3:9" x14ac:dyDescent="0.2">
      <c r="C2004">
        <f>IF('Source Data'!F2004="successful",'Source Data'!L2004,0)</f>
        <v>1375</v>
      </c>
      <c r="F2004">
        <f>IF('Source Data'!F2004="canceled",'Source Data'!L2004,0)</f>
        <v>0</v>
      </c>
      <c r="G2004">
        <f>IF('Source Data'!F2004="failed",'Source Data'!L2004,0)</f>
        <v>0</v>
      </c>
      <c r="I2004">
        <f t="shared" si="31"/>
        <v>0</v>
      </c>
    </row>
    <row r="2005" spans="3:9" x14ac:dyDescent="0.2">
      <c r="C2005">
        <f>IF('Source Data'!F2005="successful",'Source Data'!L2005,0)</f>
        <v>17</v>
      </c>
      <c r="F2005">
        <f>IF('Source Data'!F2005="canceled",'Source Data'!L2005,0)</f>
        <v>0</v>
      </c>
      <c r="G2005">
        <f>IF('Source Data'!F2005="failed",'Source Data'!L2005,0)</f>
        <v>0</v>
      </c>
      <c r="I2005">
        <f t="shared" si="31"/>
        <v>0</v>
      </c>
    </row>
    <row r="2006" spans="3:9" x14ac:dyDescent="0.2">
      <c r="C2006">
        <f>IF('Source Data'!F2006="successful",'Source Data'!L2006,0)</f>
        <v>354</v>
      </c>
      <c r="F2006">
        <f>IF('Source Data'!F2006="canceled",'Source Data'!L2006,0)</f>
        <v>0</v>
      </c>
      <c r="G2006">
        <f>IF('Source Data'!F2006="failed",'Source Data'!L2006,0)</f>
        <v>0</v>
      </c>
      <c r="I2006">
        <f t="shared" si="31"/>
        <v>0</v>
      </c>
    </row>
    <row r="2007" spans="3:9" x14ac:dyDescent="0.2">
      <c r="C2007">
        <f>IF('Source Data'!F2007="successful",'Source Data'!L2007,0)</f>
        <v>191</v>
      </c>
      <c r="F2007">
        <f>IF('Source Data'!F2007="canceled",'Source Data'!L2007,0)</f>
        <v>0</v>
      </c>
      <c r="G2007">
        <f>IF('Source Data'!F2007="failed",'Source Data'!L2007,0)</f>
        <v>0</v>
      </c>
      <c r="I2007">
        <f t="shared" si="31"/>
        <v>0</v>
      </c>
    </row>
    <row r="2008" spans="3:9" x14ac:dyDescent="0.2">
      <c r="C2008">
        <f>IF('Source Data'!F2008="successful",'Source Data'!L2008,0)</f>
        <v>303</v>
      </c>
      <c r="F2008">
        <f>IF('Source Data'!F2008="canceled",'Source Data'!L2008,0)</f>
        <v>0</v>
      </c>
      <c r="G2008">
        <f>IF('Source Data'!F2008="failed",'Source Data'!L2008,0)</f>
        <v>0</v>
      </c>
      <c r="I2008">
        <f t="shared" si="31"/>
        <v>0</v>
      </c>
    </row>
    <row r="2009" spans="3:9" x14ac:dyDescent="0.2">
      <c r="C2009">
        <f>IF('Source Data'!F2009="successful",'Source Data'!L2009,0)</f>
        <v>137</v>
      </c>
      <c r="F2009">
        <f>IF('Source Data'!F2009="canceled",'Source Data'!L2009,0)</f>
        <v>0</v>
      </c>
      <c r="G2009">
        <f>IF('Source Data'!F2009="failed",'Source Data'!L2009,0)</f>
        <v>0</v>
      </c>
      <c r="I2009">
        <f t="shared" si="31"/>
        <v>0</v>
      </c>
    </row>
    <row r="2010" spans="3:9" x14ac:dyDescent="0.2">
      <c r="C2010">
        <f>IF('Source Data'!F2010="successful",'Source Data'!L2010,0)</f>
        <v>41</v>
      </c>
      <c r="F2010">
        <f>IF('Source Data'!F2010="canceled",'Source Data'!L2010,0)</f>
        <v>0</v>
      </c>
      <c r="G2010">
        <f>IF('Source Data'!F2010="failed",'Source Data'!L2010,0)</f>
        <v>0</v>
      </c>
      <c r="I2010">
        <f t="shared" si="31"/>
        <v>0</v>
      </c>
    </row>
    <row r="2011" spans="3:9" x14ac:dyDescent="0.2">
      <c r="C2011">
        <f>IF('Source Data'!F2011="successful",'Source Data'!L2011,0)</f>
        <v>398</v>
      </c>
      <c r="F2011">
        <f>IF('Source Data'!F2011="canceled",'Source Data'!L2011,0)</f>
        <v>0</v>
      </c>
      <c r="G2011">
        <f>IF('Source Data'!F2011="failed",'Source Data'!L2011,0)</f>
        <v>0</v>
      </c>
      <c r="I2011">
        <f t="shared" si="31"/>
        <v>0</v>
      </c>
    </row>
    <row r="2012" spans="3:9" x14ac:dyDescent="0.2">
      <c r="C2012">
        <f>IF('Source Data'!F2012="successful",'Source Data'!L2012,0)</f>
        <v>1737</v>
      </c>
      <c r="F2012">
        <f>IF('Source Data'!F2012="canceled",'Source Data'!L2012,0)</f>
        <v>0</v>
      </c>
      <c r="G2012">
        <f>IF('Source Data'!F2012="failed",'Source Data'!L2012,0)</f>
        <v>0</v>
      </c>
      <c r="I2012">
        <f t="shared" si="31"/>
        <v>0</v>
      </c>
    </row>
    <row r="2013" spans="3:9" x14ac:dyDescent="0.2">
      <c r="C2013">
        <f>IF('Source Data'!F2013="successful",'Source Data'!L2013,0)</f>
        <v>971</v>
      </c>
      <c r="F2013">
        <f>IF('Source Data'!F2013="canceled",'Source Data'!L2013,0)</f>
        <v>0</v>
      </c>
      <c r="G2013">
        <f>IF('Source Data'!F2013="failed",'Source Data'!L2013,0)</f>
        <v>0</v>
      </c>
      <c r="I2013">
        <f t="shared" si="31"/>
        <v>0</v>
      </c>
    </row>
    <row r="2014" spans="3:9" x14ac:dyDescent="0.2">
      <c r="C2014">
        <f>IF('Source Data'!F2014="successful",'Source Data'!L2014,0)</f>
        <v>183</v>
      </c>
      <c r="F2014">
        <f>IF('Source Data'!F2014="canceled",'Source Data'!L2014,0)</f>
        <v>0</v>
      </c>
      <c r="G2014">
        <f>IF('Source Data'!F2014="failed",'Source Data'!L2014,0)</f>
        <v>0</v>
      </c>
      <c r="I2014">
        <f t="shared" si="31"/>
        <v>0</v>
      </c>
    </row>
    <row r="2015" spans="3:9" x14ac:dyDescent="0.2">
      <c r="C2015">
        <f>IF('Source Data'!F2015="successful",'Source Data'!L2015,0)</f>
        <v>4562</v>
      </c>
      <c r="F2015">
        <f>IF('Source Data'!F2015="canceled",'Source Data'!L2015,0)</f>
        <v>0</v>
      </c>
      <c r="G2015">
        <f>IF('Source Data'!F2015="failed",'Source Data'!L2015,0)</f>
        <v>0</v>
      </c>
      <c r="I2015">
        <f t="shared" si="31"/>
        <v>0</v>
      </c>
    </row>
    <row r="2016" spans="3:9" x14ac:dyDescent="0.2">
      <c r="C2016">
        <f>IF('Source Data'!F2016="successful",'Source Data'!L2016,0)</f>
        <v>26457</v>
      </c>
      <c r="F2016">
        <f>IF('Source Data'!F2016="canceled",'Source Data'!L2016,0)</f>
        <v>0</v>
      </c>
      <c r="G2016">
        <f>IF('Source Data'!F2016="failed",'Source Data'!L2016,0)</f>
        <v>0</v>
      </c>
      <c r="I2016">
        <f t="shared" si="31"/>
        <v>0</v>
      </c>
    </row>
    <row r="2017" spans="3:9" x14ac:dyDescent="0.2">
      <c r="C2017">
        <f>IF('Source Data'!F2017="successful",'Source Data'!L2017,0)</f>
        <v>162</v>
      </c>
      <c r="F2017">
        <f>IF('Source Data'!F2017="canceled",'Source Data'!L2017,0)</f>
        <v>0</v>
      </c>
      <c r="G2017">
        <f>IF('Source Data'!F2017="failed",'Source Data'!L2017,0)</f>
        <v>0</v>
      </c>
      <c r="I2017">
        <f t="shared" si="31"/>
        <v>0</v>
      </c>
    </row>
    <row r="2018" spans="3:9" x14ac:dyDescent="0.2">
      <c r="C2018">
        <f>IF('Source Data'!F2018="successful",'Source Data'!L2018,0)</f>
        <v>479</v>
      </c>
      <c r="F2018">
        <f>IF('Source Data'!F2018="canceled",'Source Data'!L2018,0)</f>
        <v>0</v>
      </c>
      <c r="G2018">
        <f>IF('Source Data'!F2018="failed",'Source Data'!L2018,0)</f>
        <v>0</v>
      </c>
      <c r="I2018">
        <f t="shared" si="31"/>
        <v>0</v>
      </c>
    </row>
    <row r="2019" spans="3:9" x14ac:dyDescent="0.2">
      <c r="C2019">
        <f>IF('Source Data'!F2019="successful",'Source Data'!L2019,0)</f>
        <v>426</v>
      </c>
      <c r="F2019">
        <f>IF('Source Data'!F2019="canceled",'Source Data'!L2019,0)</f>
        <v>0</v>
      </c>
      <c r="G2019">
        <f>IF('Source Data'!F2019="failed",'Source Data'!L2019,0)</f>
        <v>0</v>
      </c>
      <c r="I2019">
        <f t="shared" si="31"/>
        <v>0</v>
      </c>
    </row>
    <row r="2020" spans="3:9" x14ac:dyDescent="0.2">
      <c r="C2020">
        <f>IF('Source Data'!F2020="successful",'Source Data'!L2020,0)</f>
        <v>450</v>
      </c>
      <c r="F2020">
        <f>IF('Source Data'!F2020="canceled",'Source Data'!L2020,0)</f>
        <v>0</v>
      </c>
      <c r="G2020">
        <f>IF('Source Data'!F2020="failed",'Source Data'!L2020,0)</f>
        <v>0</v>
      </c>
      <c r="I2020">
        <f t="shared" si="31"/>
        <v>0</v>
      </c>
    </row>
    <row r="2021" spans="3:9" x14ac:dyDescent="0.2">
      <c r="C2021">
        <f>IF('Source Data'!F2021="successful",'Source Data'!L2021,0)</f>
        <v>1780</v>
      </c>
      <c r="F2021">
        <f>IF('Source Data'!F2021="canceled",'Source Data'!L2021,0)</f>
        <v>0</v>
      </c>
      <c r="G2021">
        <f>IF('Source Data'!F2021="failed",'Source Data'!L2021,0)</f>
        <v>0</v>
      </c>
      <c r="I2021">
        <f t="shared" si="31"/>
        <v>0</v>
      </c>
    </row>
    <row r="2022" spans="3:9" x14ac:dyDescent="0.2">
      <c r="C2022">
        <f>IF('Source Data'!F2022="successful",'Source Data'!L2022,0)</f>
        <v>122</v>
      </c>
      <c r="F2022">
        <f>IF('Source Data'!F2022="canceled",'Source Data'!L2022,0)</f>
        <v>0</v>
      </c>
      <c r="G2022">
        <f>IF('Source Data'!F2022="failed",'Source Data'!L2022,0)</f>
        <v>0</v>
      </c>
      <c r="I2022">
        <f t="shared" si="31"/>
        <v>0</v>
      </c>
    </row>
    <row r="2023" spans="3:9" x14ac:dyDescent="0.2">
      <c r="C2023">
        <f>IF('Source Data'!F2023="successful",'Source Data'!L2023,0)</f>
        <v>95</v>
      </c>
      <c r="F2023">
        <f>IF('Source Data'!F2023="canceled",'Source Data'!L2023,0)</f>
        <v>0</v>
      </c>
      <c r="G2023">
        <f>IF('Source Data'!F2023="failed",'Source Data'!L2023,0)</f>
        <v>0</v>
      </c>
      <c r="I2023">
        <f t="shared" si="31"/>
        <v>0</v>
      </c>
    </row>
    <row r="2024" spans="3:9" x14ac:dyDescent="0.2">
      <c r="C2024">
        <f>IF('Source Data'!F2024="successful",'Source Data'!L2024,0)</f>
        <v>325</v>
      </c>
      <c r="F2024">
        <f>IF('Source Data'!F2024="canceled",'Source Data'!L2024,0)</f>
        <v>0</v>
      </c>
      <c r="G2024">
        <f>IF('Source Data'!F2024="failed",'Source Data'!L2024,0)</f>
        <v>0</v>
      </c>
      <c r="I2024">
        <f t="shared" si="31"/>
        <v>0</v>
      </c>
    </row>
    <row r="2025" spans="3:9" x14ac:dyDescent="0.2">
      <c r="C2025">
        <f>IF('Source Data'!F2025="successful",'Source Data'!L2025,0)</f>
        <v>353</v>
      </c>
      <c r="F2025">
        <f>IF('Source Data'!F2025="canceled",'Source Data'!L2025,0)</f>
        <v>0</v>
      </c>
      <c r="G2025">
        <f>IF('Source Data'!F2025="failed",'Source Data'!L2025,0)</f>
        <v>0</v>
      </c>
      <c r="I2025">
        <f t="shared" si="31"/>
        <v>0</v>
      </c>
    </row>
    <row r="2026" spans="3:9" x14ac:dyDescent="0.2">
      <c r="C2026">
        <f>IF('Source Data'!F2026="successful",'Source Data'!L2026,0)</f>
        <v>105</v>
      </c>
      <c r="F2026">
        <f>IF('Source Data'!F2026="canceled",'Source Data'!L2026,0)</f>
        <v>0</v>
      </c>
      <c r="G2026">
        <f>IF('Source Data'!F2026="failed",'Source Data'!L2026,0)</f>
        <v>0</v>
      </c>
      <c r="I2026">
        <f t="shared" si="31"/>
        <v>0</v>
      </c>
    </row>
    <row r="2027" spans="3:9" x14ac:dyDescent="0.2">
      <c r="C2027">
        <f>IF('Source Data'!F2027="successful",'Source Data'!L2027,0)</f>
        <v>729</v>
      </c>
      <c r="F2027">
        <f>IF('Source Data'!F2027="canceled",'Source Data'!L2027,0)</f>
        <v>0</v>
      </c>
      <c r="G2027">
        <f>IF('Source Data'!F2027="failed",'Source Data'!L2027,0)</f>
        <v>0</v>
      </c>
      <c r="I2027">
        <f t="shared" si="31"/>
        <v>0</v>
      </c>
    </row>
    <row r="2028" spans="3:9" x14ac:dyDescent="0.2">
      <c r="C2028">
        <f>IF('Source Data'!F2028="successful",'Source Data'!L2028,0)</f>
        <v>454</v>
      </c>
      <c r="F2028">
        <f>IF('Source Data'!F2028="canceled",'Source Data'!L2028,0)</f>
        <v>0</v>
      </c>
      <c r="G2028">
        <f>IF('Source Data'!F2028="failed",'Source Data'!L2028,0)</f>
        <v>0</v>
      </c>
      <c r="I2028">
        <f t="shared" si="31"/>
        <v>0</v>
      </c>
    </row>
    <row r="2029" spans="3:9" x14ac:dyDescent="0.2">
      <c r="C2029">
        <f>IF('Source Data'!F2029="successful",'Source Data'!L2029,0)</f>
        <v>539</v>
      </c>
      <c r="F2029">
        <f>IF('Source Data'!F2029="canceled",'Source Data'!L2029,0)</f>
        <v>0</v>
      </c>
      <c r="G2029">
        <f>IF('Source Data'!F2029="failed",'Source Data'!L2029,0)</f>
        <v>0</v>
      </c>
      <c r="I2029">
        <f t="shared" si="31"/>
        <v>0</v>
      </c>
    </row>
    <row r="2030" spans="3:9" x14ac:dyDescent="0.2">
      <c r="C2030">
        <f>IF('Source Data'!F2030="successful",'Source Data'!L2030,0)</f>
        <v>79</v>
      </c>
      <c r="F2030">
        <f>IF('Source Data'!F2030="canceled",'Source Data'!L2030,0)</f>
        <v>0</v>
      </c>
      <c r="G2030">
        <f>IF('Source Data'!F2030="failed",'Source Data'!L2030,0)</f>
        <v>0</v>
      </c>
      <c r="I2030">
        <f t="shared" si="31"/>
        <v>0</v>
      </c>
    </row>
    <row r="2031" spans="3:9" x14ac:dyDescent="0.2">
      <c r="C2031">
        <f>IF('Source Data'!F2031="successful",'Source Data'!L2031,0)</f>
        <v>94</v>
      </c>
      <c r="F2031">
        <f>IF('Source Data'!F2031="canceled",'Source Data'!L2031,0)</f>
        <v>0</v>
      </c>
      <c r="G2031">
        <f>IF('Source Data'!F2031="failed",'Source Data'!L2031,0)</f>
        <v>0</v>
      </c>
      <c r="I2031">
        <f t="shared" si="31"/>
        <v>0</v>
      </c>
    </row>
    <row r="2032" spans="3:9" x14ac:dyDescent="0.2">
      <c r="C2032">
        <f>IF('Source Data'!F2032="successful",'Source Data'!L2032,0)</f>
        <v>625</v>
      </c>
      <c r="F2032">
        <f>IF('Source Data'!F2032="canceled",'Source Data'!L2032,0)</f>
        <v>0</v>
      </c>
      <c r="G2032">
        <f>IF('Source Data'!F2032="failed",'Source Data'!L2032,0)</f>
        <v>0</v>
      </c>
      <c r="I2032">
        <f t="shared" si="31"/>
        <v>0</v>
      </c>
    </row>
    <row r="2033" spans="3:9" x14ac:dyDescent="0.2">
      <c r="C2033">
        <f>IF('Source Data'!F2033="successful",'Source Data'!L2033,0)</f>
        <v>508</v>
      </c>
      <c r="F2033">
        <f>IF('Source Data'!F2033="canceled",'Source Data'!L2033,0)</f>
        <v>0</v>
      </c>
      <c r="G2033">
        <f>IF('Source Data'!F2033="failed",'Source Data'!L2033,0)</f>
        <v>0</v>
      </c>
      <c r="I2033">
        <f t="shared" si="31"/>
        <v>0</v>
      </c>
    </row>
    <row r="2034" spans="3:9" x14ac:dyDescent="0.2">
      <c r="C2034">
        <f>IF('Source Data'!F2034="successful",'Source Data'!L2034,0)</f>
        <v>531</v>
      </c>
      <c r="F2034">
        <f>IF('Source Data'!F2034="canceled",'Source Data'!L2034,0)</f>
        <v>0</v>
      </c>
      <c r="G2034">
        <f>IF('Source Data'!F2034="failed",'Source Data'!L2034,0)</f>
        <v>0</v>
      </c>
      <c r="I2034">
        <f t="shared" si="31"/>
        <v>0</v>
      </c>
    </row>
    <row r="2035" spans="3:9" x14ac:dyDescent="0.2">
      <c r="C2035">
        <f>IF('Source Data'!F2035="successful",'Source Data'!L2035,0)</f>
        <v>158</v>
      </c>
      <c r="F2035">
        <f>IF('Source Data'!F2035="canceled",'Source Data'!L2035,0)</f>
        <v>0</v>
      </c>
      <c r="G2035">
        <f>IF('Source Data'!F2035="failed",'Source Data'!L2035,0)</f>
        <v>0</v>
      </c>
      <c r="I2035">
        <f t="shared" si="31"/>
        <v>0</v>
      </c>
    </row>
    <row r="2036" spans="3:9" x14ac:dyDescent="0.2">
      <c r="C2036">
        <f>IF('Source Data'!F2036="successful",'Source Data'!L2036,0)</f>
        <v>508</v>
      </c>
      <c r="F2036">
        <f>IF('Source Data'!F2036="canceled",'Source Data'!L2036,0)</f>
        <v>0</v>
      </c>
      <c r="G2036">
        <f>IF('Source Data'!F2036="failed",'Source Data'!L2036,0)</f>
        <v>0</v>
      </c>
      <c r="I2036">
        <f t="shared" si="31"/>
        <v>0</v>
      </c>
    </row>
    <row r="2037" spans="3:9" x14ac:dyDescent="0.2">
      <c r="C2037">
        <f>IF('Source Data'!F2037="successful",'Source Data'!L2037,0)</f>
        <v>644</v>
      </c>
      <c r="F2037">
        <f>IF('Source Data'!F2037="canceled",'Source Data'!L2037,0)</f>
        <v>0</v>
      </c>
      <c r="G2037">
        <f>IF('Source Data'!F2037="failed",'Source Data'!L2037,0)</f>
        <v>0</v>
      </c>
      <c r="I2037">
        <f t="shared" si="31"/>
        <v>0</v>
      </c>
    </row>
    <row r="2038" spans="3:9" x14ac:dyDescent="0.2">
      <c r="C2038">
        <f>IF('Source Data'!F2038="successful",'Source Data'!L2038,0)</f>
        <v>848</v>
      </c>
      <c r="F2038">
        <f>IF('Source Data'!F2038="canceled",'Source Data'!L2038,0)</f>
        <v>0</v>
      </c>
      <c r="G2038">
        <f>IF('Source Data'!F2038="failed",'Source Data'!L2038,0)</f>
        <v>0</v>
      </c>
      <c r="I2038">
        <f t="shared" si="31"/>
        <v>0</v>
      </c>
    </row>
    <row r="2039" spans="3:9" x14ac:dyDescent="0.2">
      <c r="C2039">
        <f>IF('Source Data'!F2039="successful",'Source Data'!L2039,0)</f>
        <v>429</v>
      </c>
      <c r="F2039">
        <f>IF('Source Data'!F2039="canceled",'Source Data'!L2039,0)</f>
        <v>0</v>
      </c>
      <c r="G2039">
        <f>IF('Source Data'!F2039="failed",'Source Data'!L2039,0)</f>
        <v>0</v>
      </c>
      <c r="I2039">
        <f t="shared" si="31"/>
        <v>0</v>
      </c>
    </row>
    <row r="2040" spans="3:9" x14ac:dyDescent="0.2">
      <c r="C2040">
        <f>IF('Source Data'!F2040="successful",'Source Data'!L2040,0)</f>
        <v>204</v>
      </c>
      <c r="F2040">
        <f>IF('Source Data'!F2040="canceled",'Source Data'!L2040,0)</f>
        <v>0</v>
      </c>
      <c r="G2040">
        <f>IF('Source Data'!F2040="failed",'Source Data'!L2040,0)</f>
        <v>0</v>
      </c>
      <c r="I2040">
        <f t="shared" si="31"/>
        <v>0</v>
      </c>
    </row>
    <row r="2041" spans="3:9" x14ac:dyDescent="0.2">
      <c r="C2041">
        <f>IF('Source Data'!F2041="successful",'Source Data'!L2041,0)</f>
        <v>379</v>
      </c>
      <c r="F2041">
        <f>IF('Source Data'!F2041="canceled",'Source Data'!L2041,0)</f>
        <v>0</v>
      </c>
      <c r="G2041">
        <f>IF('Source Data'!F2041="failed",'Source Data'!L2041,0)</f>
        <v>0</v>
      </c>
      <c r="I2041">
        <f t="shared" si="31"/>
        <v>0</v>
      </c>
    </row>
    <row r="2042" spans="3:9" x14ac:dyDescent="0.2">
      <c r="C2042">
        <f>IF('Source Data'!F2042="successful",'Source Data'!L2042,0)</f>
        <v>271</v>
      </c>
      <c r="F2042">
        <f>IF('Source Data'!F2042="canceled",'Source Data'!L2042,0)</f>
        <v>0</v>
      </c>
      <c r="G2042">
        <f>IF('Source Data'!F2042="failed",'Source Data'!L2042,0)</f>
        <v>0</v>
      </c>
      <c r="I2042">
        <f t="shared" si="31"/>
        <v>0</v>
      </c>
    </row>
    <row r="2043" spans="3:9" x14ac:dyDescent="0.2">
      <c r="C2043">
        <f>IF('Source Data'!F2043="successful",'Source Data'!L2043,0)</f>
        <v>120</v>
      </c>
      <c r="F2043">
        <f>IF('Source Data'!F2043="canceled",'Source Data'!L2043,0)</f>
        <v>0</v>
      </c>
      <c r="G2043">
        <f>IF('Source Data'!F2043="failed",'Source Data'!L2043,0)</f>
        <v>0</v>
      </c>
      <c r="I2043">
        <f t="shared" si="31"/>
        <v>0</v>
      </c>
    </row>
    <row r="2044" spans="3:9" x14ac:dyDescent="0.2">
      <c r="C2044">
        <f>IF('Source Data'!F2044="successful",'Source Data'!L2044,0)</f>
        <v>140</v>
      </c>
      <c r="F2044">
        <f>IF('Source Data'!F2044="canceled",'Source Data'!L2044,0)</f>
        <v>0</v>
      </c>
      <c r="G2044">
        <f>IF('Source Data'!F2044="failed",'Source Data'!L2044,0)</f>
        <v>0</v>
      </c>
      <c r="I2044">
        <f t="shared" si="31"/>
        <v>0</v>
      </c>
    </row>
    <row r="2045" spans="3:9" x14ac:dyDescent="0.2">
      <c r="C2045">
        <f>IF('Source Data'!F2045="successful",'Source Data'!L2045,0)</f>
        <v>193</v>
      </c>
      <c r="F2045">
        <f>IF('Source Data'!F2045="canceled",'Source Data'!L2045,0)</f>
        <v>0</v>
      </c>
      <c r="G2045">
        <f>IF('Source Data'!F2045="failed",'Source Data'!L2045,0)</f>
        <v>0</v>
      </c>
      <c r="I2045">
        <f t="shared" si="31"/>
        <v>0</v>
      </c>
    </row>
    <row r="2046" spans="3:9" x14ac:dyDescent="0.2">
      <c r="C2046">
        <f>IF('Source Data'!F2046="successful",'Source Data'!L2046,0)</f>
        <v>180</v>
      </c>
      <c r="F2046">
        <f>IF('Source Data'!F2046="canceled",'Source Data'!L2046,0)</f>
        <v>0</v>
      </c>
      <c r="G2046">
        <f>IF('Source Data'!F2046="failed",'Source Data'!L2046,0)</f>
        <v>0</v>
      </c>
      <c r="I2046">
        <f t="shared" si="31"/>
        <v>0</v>
      </c>
    </row>
    <row r="2047" spans="3:9" x14ac:dyDescent="0.2">
      <c r="C2047">
        <f>IF('Source Data'!F2047="successful",'Source Data'!L2047,0)</f>
        <v>263</v>
      </c>
      <c r="F2047">
        <f>IF('Source Data'!F2047="canceled",'Source Data'!L2047,0)</f>
        <v>0</v>
      </c>
      <c r="G2047">
        <f>IF('Source Data'!F2047="failed",'Source Data'!L2047,0)</f>
        <v>0</v>
      </c>
      <c r="I2047">
        <f t="shared" si="31"/>
        <v>0</v>
      </c>
    </row>
    <row r="2048" spans="3:9" x14ac:dyDescent="0.2">
      <c r="C2048">
        <f>IF('Source Data'!F2048="successful",'Source Data'!L2048,0)</f>
        <v>217</v>
      </c>
      <c r="F2048">
        <f>IF('Source Data'!F2048="canceled",'Source Data'!L2048,0)</f>
        <v>0</v>
      </c>
      <c r="G2048">
        <f>IF('Source Data'!F2048="failed",'Source Data'!L2048,0)</f>
        <v>0</v>
      </c>
      <c r="I2048">
        <f t="shared" si="31"/>
        <v>0</v>
      </c>
    </row>
    <row r="2049" spans="3:9" x14ac:dyDescent="0.2">
      <c r="C2049">
        <f>IF('Source Data'!F2049="successful",'Source Data'!L2049,0)</f>
        <v>443</v>
      </c>
      <c r="F2049">
        <f>IF('Source Data'!F2049="canceled",'Source Data'!L2049,0)</f>
        <v>0</v>
      </c>
      <c r="G2049">
        <f>IF('Source Data'!F2049="failed",'Source Data'!L2049,0)</f>
        <v>0</v>
      </c>
      <c r="I2049">
        <f t="shared" si="31"/>
        <v>0</v>
      </c>
    </row>
    <row r="2050" spans="3:9" x14ac:dyDescent="0.2">
      <c r="C2050">
        <f>IF('Source Data'!F2050="successful",'Source Data'!L2050,0)</f>
        <v>1373</v>
      </c>
      <c r="F2050">
        <f>IF('Source Data'!F2050="canceled",'Source Data'!L2050,0)</f>
        <v>0</v>
      </c>
      <c r="G2050">
        <f>IF('Source Data'!F2050="failed",'Source Data'!L2050,0)</f>
        <v>0</v>
      </c>
      <c r="I2050">
        <f t="shared" si="31"/>
        <v>0</v>
      </c>
    </row>
    <row r="2051" spans="3:9" x14ac:dyDescent="0.2">
      <c r="C2051">
        <f>IF('Source Data'!F2051="successful",'Source Data'!L2051,0)</f>
        <v>742</v>
      </c>
      <c r="F2051">
        <f>IF('Source Data'!F2051="canceled",'Source Data'!L2051,0)</f>
        <v>0</v>
      </c>
      <c r="G2051">
        <f>IF('Source Data'!F2051="failed",'Source Data'!L2051,0)</f>
        <v>0</v>
      </c>
      <c r="I2051">
        <f t="shared" ref="I2051:I2114" si="32">F2051+G2051</f>
        <v>0</v>
      </c>
    </row>
    <row r="2052" spans="3:9" x14ac:dyDescent="0.2">
      <c r="C2052">
        <f>IF('Source Data'!F2052="successful",'Source Data'!L2052,0)</f>
        <v>170</v>
      </c>
      <c r="F2052">
        <f>IF('Source Data'!F2052="canceled",'Source Data'!L2052,0)</f>
        <v>0</v>
      </c>
      <c r="G2052">
        <f>IF('Source Data'!F2052="failed",'Source Data'!L2052,0)</f>
        <v>0</v>
      </c>
      <c r="I2052">
        <f t="shared" si="32"/>
        <v>0</v>
      </c>
    </row>
    <row r="2053" spans="3:9" x14ac:dyDescent="0.2">
      <c r="C2053">
        <f>IF('Source Data'!F2053="successful",'Source Data'!L2053,0)</f>
        <v>242</v>
      </c>
      <c r="F2053">
        <f>IF('Source Data'!F2053="canceled",'Source Data'!L2053,0)</f>
        <v>0</v>
      </c>
      <c r="G2053">
        <f>IF('Source Data'!F2053="failed",'Source Data'!L2053,0)</f>
        <v>0</v>
      </c>
      <c r="I2053">
        <f t="shared" si="32"/>
        <v>0</v>
      </c>
    </row>
    <row r="2054" spans="3:9" x14ac:dyDescent="0.2">
      <c r="C2054">
        <f>IF('Source Data'!F2054="successful",'Source Data'!L2054,0)</f>
        <v>541</v>
      </c>
      <c r="F2054">
        <f>IF('Source Data'!F2054="canceled",'Source Data'!L2054,0)</f>
        <v>0</v>
      </c>
      <c r="G2054">
        <f>IF('Source Data'!F2054="failed",'Source Data'!L2054,0)</f>
        <v>0</v>
      </c>
      <c r="I2054">
        <f t="shared" si="32"/>
        <v>0</v>
      </c>
    </row>
    <row r="2055" spans="3:9" x14ac:dyDescent="0.2">
      <c r="C2055">
        <f>IF('Source Data'!F2055="successful",'Source Data'!L2055,0)</f>
        <v>121</v>
      </c>
      <c r="F2055">
        <f>IF('Source Data'!F2055="canceled",'Source Data'!L2055,0)</f>
        <v>0</v>
      </c>
      <c r="G2055">
        <f>IF('Source Data'!F2055="failed",'Source Data'!L2055,0)</f>
        <v>0</v>
      </c>
      <c r="I2055">
        <f t="shared" si="32"/>
        <v>0</v>
      </c>
    </row>
    <row r="2056" spans="3:9" x14ac:dyDescent="0.2">
      <c r="C2056">
        <f>IF('Source Data'!F2056="successful",'Source Data'!L2056,0)</f>
        <v>621</v>
      </c>
      <c r="F2056">
        <f>IF('Source Data'!F2056="canceled",'Source Data'!L2056,0)</f>
        <v>0</v>
      </c>
      <c r="G2056">
        <f>IF('Source Data'!F2056="failed",'Source Data'!L2056,0)</f>
        <v>0</v>
      </c>
      <c r="I2056">
        <f t="shared" si="32"/>
        <v>0</v>
      </c>
    </row>
    <row r="2057" spans="3:9" x14ac:dyDescent="0.2">
      <c r="C2057">
        <f>IF('Source Data'!F2057="successful",'Source Data'!L2057,0)</f>
        <v>101</v>
      </c>
      <c r="F2057">
        <f>IF('Source Data'!F2057="canceled",'Source Data'!L2057,0)</f>
        <v>0</v>
      </c>
      <c r="G2057">
        <f>IF('Source Data'!F2057="failed",'Source Data'!L2057,0)</f>
        <v>0</v>
      </c>
      <c r="I2057">
        <f t="shared" si="32"/>
        <v>0</v>
      </c>
    </row>
    <row r="2058" spans="3:9" x14ac:dyDescent="0.2">
      <c r="C2058">
        <f>IF('Source Data'!F2058="successful",'Source Data'!L2058,0)</f>
        <v>554</v>
      </c>
      <c r="F2058">
        <f>IF('Source Data'!F2058="canceled",'Source Data'!L2058,0)</f>
        <v>0</v>
      </c>
      <c r="G2058">
        <f>IF('Source Data'!F2058="failed",'Source Data'!L2058,0)</f>
        <v>0</v>
      </c>
      <c r="I2058">
        <f t="shared" si="32"/>
        <v>0</v>
      </c>
    </row>
    <row r="2059" spans="3:9" x14ac:dyDescent="0.2">
      <c r="C2059">
        <f>IF('Source Data'!F2059="successful",'Source Data'!L2059,0)</f>
        <v>666</v>
      </c>
      <c r="F2059">
        <f>IF('Source Data'!F2059="canceled",'Source Data'!L2059,0)</f>
        <v>0</v>
      </c>
      <c r="G2059">
        <f>IF('Source Data'!F2059="failed",'Source Data'!L2059,0)</f>
        <v>0</v>
      </c>
      <c r="I2059">
        <f t="shared" si="32"/>
        <v>0</v>
      </c>
    </row>
    <row r="2060" spans="3:9" x14ac:dyDescent="0.2">
      <c r="C2060">
        <f>IF('Source Data'!F2060="successful",'Source Data'!L2060,0)</f>
        <v>410</v>
      </c>
      <c r="F2060">
        <f>IF('Source Data'!F2060="canceled",'Source Data'!L2060,0)</f>
        <v>0</v>
      </c>
      <c r="G2060">
        <f>IF('Source Data'!F2060="failed",'Source Data'!L2060,0)</f>
        <v>0</v>
      </c>
      <c r="I2060">
        <f t="shared" si="32"/>
        <v>0</v>
      </c>
    </row>
    <row r="2061" spans="3:9" x14ac:dyDescent="0.2">
      <c r="C2061">
        <f>IF('Source Data'!F2061="successful",'Source Data'!L2061,0)</f>
        <v>375</v>
      </c>
      <c r="F2061">
        <f>IF('Source Data'!F2061="canceled",'Source Data'!L2061,0)</f>
        <v>0</v>
      </c>
      <c r="G2061">
        <f>IF('Source Data'!F2061="failed",'Source Data'!L2061,0)</f>
        <v>0</v>
      </c>
      <c r="I2061">
        <f t="shared" si="32"/>
        <v>0</v>
      </c>
    </row>
    <row r="2062" spans="3:9" x14ac:dyDescent="0.2">
      <c r="C2062">
        <f>IF('Source Data'!F2062="successful",'Source Data'!L2062,0)</f>
        <v>1364</v>
      </c>
      <c r="F2062">
        <f>IF('Source Data'!F2062="canceled",'Source Data'!L2062,0)</f>
        <v>0</v>
      </c>
      <c r="G2062">
        <f>IF('Source Data'!F2062="failed",'Source Data'!L2062,0)</f>
        <v>0</v>
      </c>
      <c r="I2062">
        <f t="shared" si="32"/>
        <v>0</v>
      </c>
    </row>
    <row r="2063" spans="3:9" x14ac:dyDescent="0.2">
      <c r="C2063">
        <f>IF('Source Data'!F2063="successful",'Source Data'!L2063,0)</f>
        <v>35</v>
      </c>
      <c r="F2063">
        <f>IF('Source Data'!F2063="canceled",'Source Data'!L2063,0)</f>
        <v>0</v>
      </c>
      <c r="G2063">
        <f>IF('Source Data'!F2063="failed",'Source Data'!L2063,0)</f>
        <v>0</v>
      </c>
      <c r="I2063">
        <f t="shared" si="32"/>
        <v>0</v>
      </c>
    </row>
    <row r="2064" spans="3:9" x14ac:dyDescent="0.2">
      <c r="C2064">
        <f>IF('Source Data'!F2064="successful",'Source Data'!L2064,0)</f>
        <v>203</v>
      </c>
      <c r="F2064">
        <f>IF('Source Data'!F2064="canceled",'Source Data'!L2064,0)</f>
        <v>0</v>
      </c>
      <c r="G2064">
        <f>IF('Source Data'!F2064="failed",'Source Data'!L2064,0)</f>
        <v>0</v>
      </c>
      <c r="I2064">
        <f t="shared" si="32"/>
        <v>0</v>
      </c>
    </row>
    <row r="2065" spans="3:9" x14ac:dyDescent="0.2">
      <c r="C2065">
        <f>IF('Source Data'!F2065="successful",'Source Data'!L2065,0)</f>
        <v>49</v>
      </c>
      <c r="F2065">
        <f>IF('Source Data'!F2065="canceled",'Source Data'!L2065,0)</f>
        <v>0</v>
      </c>
      <c r="G2065">
        <f>IF('Source Data'!F2065="failed",'Source Data'!L2065,0)</f>
        <v>0</v>
      </c>
      <c r="I2065">
        <f t="shared" si="32"/>
        <v>0</v>
      </c>
    </row>
    <row r="2066" spans="3:9" x14ac:dyDescent="0.2">
      <c r="C2066">
        <f>IF('Source Data'!F2066="successful",'Source Data'!L2066,0)</f>
        <v>5812</v>
      </c>
      <c r="F2066">
        <f>IF('Source Data'!F2066="canceled",'Source Data'!L2066,0)</f>
        <v>0</v>
      </c>
      <c r="G2066">
        <f>IF('Source Data'!F2066="failed",'Source Data'!L2066,0)</f>
        <v>0</v>
      </c>
      <c r="I2066">
        <f t="shared" si="32"/>
        <v>0</v>
      </c>
    </row>
    <row r="2067" spans="3:9" x14ac:dyDescent="0.2">
      <c r="C2067">
        <f>IF('Source Data'!F2067="successful",'Source Data'!L2067,0)</f>
        <v>1556</v>
      </c>
      <c r="F2067">
        <f>IF('Source Data'!F2067="canceled",'Source Data'!L2067,0)</f>
        <v>0</v>
      </c>
      <c r="G2067">
        <f>IF('Source Data'!F2067="failed",'Source Data'!L2067,0)</f>
        <v>0</v>
      </c>
      <c r="I2067">
        <f t="shared" si="32"/>
        <v>0</v>
      </c>
    </row>
    <row r="2068" spans="3:9" x14ac:dyDescent="0.2">
      <c r="C2068">
        <f>IF('Source Data'!F2068="successful",'Source Data'!L2068,0)</f>
        <v>65</v>
      </c>
      <c r="F2068">
        <f>IF('Source Data'!F2068="canceled",'Source Data'!L2068,0)</f>
        <v>0</v>
      </c>
      <c r="G2068">
        <f>IF('Source Data'!F2068="failed",'Source Data'!L2068,0)</f>
        <v>0</v>
      </c>
      <c r="I2068">
        <f t="shared" si="32"/>
        <v>0</v>
      </c>
    </row>
    <row r="2069" spans="3:9" x14ac:dyDescent="0.2">
      <c r="C2069">
        <f>IF('Source Data'!F2069="successful",'Source Data'!L2069,0)</f>
        <v>10</v>
      </c>
      <c r="F2069">
        <f>IF('Source Data'!F2069="canceled",'Source Data'!L2069,0)</f>
        <v>0</v>
      </c>
      <c r="G2069">
        <f>IF('Source Data'!F2069="failed",'Source Data'!L2069,0)</f>
        <v>0</v>
      </c>
      <c r="I2069">
        <f t="shared" si="32"/>
        <v>0</v>
      </c>
    </row>
    <row r="2070" spans="3:9" x14ac:dyDescent="0.2">
      <c r="C2070">
        <f>IF('Source Data'!F2070="successful",'Source Data'!L2070,0)</f>
        <v>76</v>
      </c>
      <c r="F2070">
        <f>IF('Source Data'!F2070="canceled",'Source Data'!L2070,0)</f>
        <v>0</v>
      </c>
      <c r="G2070">
        <f>IF('Source Data'!F2070="failed",'Source Data'!L2070,0)</f>
        <v>0</v>
      </c>
      <c r="I2070">
        <f t="shared" si="32"/>
        <v>0</v>
      </c>
    </row>
    <row r="2071" spans="3:9" x14ac:dyDescent="0.2">
      <c r="C2071">
        <f>IF('Source Data'!F2071="successful",'Source Data'!L2071,0)</f>
        <v>263</v>
      </c>
      <c r="F2071">
        <f>IF('Source Data'!F2071="canceled",'Source Data'!L2071,0)</f>
        <v>0</v>
      </c>
      <c r="G2071">
        <f>IF('Source Data'!F2071="failed",'Source Data'!L2071,0)</f>
        <v>0</v>
      </c>
      <c r="I2071">
        <f t="shared" si="32"/>
        <v>0</v>
      </c>
    </row>
    <row r="2072" spans="3:9" x14ac:dyDescent="0.2">
      <c r="C2072">
        <f>IF('Source Data'!F2072="successful",'Source Data'!L2072,0)</f>
        <v>1530</v>
      </c>
      <c r="F2072">
        <f>IF('Source Data'!F2072="canceled",'Source Data'!L2072,0)</f>
        <v>0</v>
      </c>
      <c r="G2072">
        <f>IF('Source Data'!F2072="failed",'Source Data'!L2072,0)</f>
        <v>0</v>
      </c>
      <c r="I2072">
        <f t="shared" si="32"/>
        <v>0</v>
      </c>
    </row>
    <row r="2073" spans="3:9" x14ac:dyDescent="0.2">
      <c r="C2073">
        <f>IF('Source Data'!F2073="successful",'Source Data'!L2073,0)</f>
        <v>278</v>
      </c>
      <c r="F2073">
        <f>IF('Source Data'!F2073="canceled",'Source Data'!L2073,0)</f>
        <v>0</v>
      </c>
      <c r="G2073">
        <f>IF('Source Data'!F2073="failed",'Source Data'!L2073,0)</f>
        <v>0</v>
      </c>
      <c r="I2073">
        <f t="shared" si="32"/>
        <v>0</v>
      </c>
    </row>
    <row r="2074" spans="3:9" x14ac:dyDescent="0.2">
      <c r="C2074">
        <f>IF('Source Data'!F2074="successful",'Source Data'!L2074,0)</f>
        <v>350</v>
      </c>
      <c r="F2074">
        <f>IF('Source Data'!F2074="canceled",'Source Data'!L2074,0)</f>
        <v>0</v>
      </c>
      <c r="G2074">
        <f>IF('Source Data'!F2074="failed",'Source Data'!L2074,0)</f>
        <v>0</v>
      </c>
      <c r="I2074">
        <f t="shared" si="32"/>
        <v>0</v>
      </c>
    </row>
    <row r="2075" spans="3:9" x14ac:dyDescent="0.2">
      <c r="C2075">
        <f>IF('Source Data'!F2075="successful",'Source Data'!L2075,0)</f>
        <v>470</v>
      </c>
      <c r="F2075">
        <f>IF('Source Data'!F2075="canceled",'Source Data'!L2075,0)</f>
        <v>0</v>
      </c>
      <c r="G2075">
        <f>IF('Source Data'!F2075="failed",'Source Data'!L2075,0)</f>
        <v>0</v>
      </c>
      <c r="I2075">
        <f t="shared" si="32"/>
        <v>0</v>
      </c>
    </row>
    <row r="2076" spans="3:9" x14ac:dyDescent="0.2">
      <c r="C2076">
        <f>IF('Source Data'!F2076="successful",'Source Data'!L2076,0)</f>
        <v>3</v>
      </c>
      <c r="F2076">
        <f>IF('Source Data'!F2076="canceled",'Source Data'!L2076,0)</f>
        <v>0</v>
      </c>
      <c r="G2076">
        <f>IF('Source Data'!F2076="failed",'Source Data'!L2076,0)</f>
        <v>0</v>
      </c>
      <c r="I2076">
        <f t="shared" si="32"/>
        <v>0</v>
      </c>
    </row>
    <row r="2077" spans="3:9" x14ac:dyDescent="0.2">
      <c r="C2077">
        <f>IF('Source Data'!F2077="successful",'Source Data'!L2077,0)</f>
        <v>8200</v>
      </c>
      <c r="F2077">
        <f>IF('Source Data'!F2077="canceled",'Source Data'!L2077,0)</f>
        <v>0</v>
      </c>
      <c r="G2077">
        <f>IF('Source Data'!F2077="failed",'Source Data'!L2077,0)</f>
        <v>0</v>
      </c>
      <c r="I2077">
        <f t="shared" si="32"/>
        <v>0</v>
      </c>
    </row>
    <row r="2078" spans="3:9" x14ac:dyDescent="0.2">
      <c r="C2078">
        <f>IF('Source Data'!F2078="successful",'Source Data'!L2078,0)</f>
        <v>8359</v>
      </c>
      <c r="F2078">
        <f>IF('Source Data'!F2078="canceled",'Source Data'!L2078,0)</f>
        <v>0</v>
      </c>
      <c r="G2078">
        <f>IF('Source Data'!F2078="failed",'Source Data'!L2078,0)</f>
        <v>0</v>
      </c>
      <c r="I2078">
        <f t="shared" si="32"/>
        <v>0</v>
      </c>
    </row>
    <row r="2079" spans="3:9" x14ac:dyDescent="0.2">
      <c r="C2079">
        <f>IF('Source Data'!F2079="successful",'Source Data'!L2079,0)</f>
        <v>188</v>
      </c>
      <c r="F2079">
        <f>IF('Source Data'!F2079="canceled",'Source Data'!L2079,0)</f>
        <v>0</v>
      </c>
      <c r="G2079">
        <f>IF('Source Data'!F2079="failed",'Source Data'!L2079,0)</f>
        <v>0</v>
      </c>
      <c r="I2079">
        <f t="shared" si="32"/>
        <v>0</v>
      </c>
    </row>
    <row r="2080" spans="3:9" x14ac:dyDescent="0.2">
      <c r="C2080">
        <f>IF('Source Data'!F2080="successful",'Source Data'!L2080,0)</f>
        <v>48</v>
      </c>
      <c r="F2080">
        <f>IF('Source Data'!F2080="canceled",'Source Data'!L2080,0)</f>
        <v>0</v>
      </c>
      <c r="G2080">
        <f>IF('Source Data'!F2080="failed",'Source Data'!L2080,0)</f>
        <v>0</v>
      </c>
      <c r="I2080">
        <f t="shared" si="32"/>
        <v>0</v>
      </c>
    </row>
    <row r="2081" spans="3:9" x14ac:dyDescent="0.2">
      <c r="C2081">
        <f>IF('Source Data'!F2081="successful",'Source Data'!L2081,0)</f>
        <v>607</v>
      </c>
      <c r="F2081">
        <f>IF('Source Data'!F2081="canceled",'Source Data'!L2081,0)</f>
        <v>0</v>
      </c>
      <c r="G2081">
        <f>IF('Source Data'!F2081="failed",'Source Data'!L2081,0)</f>
        <v>0</v>
      </c>
      <c r="I2081">
        <f t="shared" si="32"/>
        <v>0</v>
      </c>
    </row>
    <row r="2082" spans="3:9" x14ac:dyDescent="0.2">
      <c r="C2082">
        <f>IF('Source Data'!F2082="successful",'Source Data'!L2082,0)</f>
        <v>50</v>
      </c>
      <c r="F2082">
        <f>IF('Source Data'!F2082="canceled",'Source Data'!L2082,0)</f>
        <v>0</v>
      </c>
      <c r="G2082">
        <f>IF('Source Data'!F2082="failed",'Source Data'!L2082,0)</f>
        <v>0</v>
      </c>
      <c r="I2082">
        <f t="shared" si="32"/>
        <v>0</v>
      </c>
    </row>
    <row r="2083" spans="3:9" x14ac:dyDescent="0.2">
      <c r="C2083">
        <f>IF('Source Data'!F2083="successful",'Source Data'!L2083,0)</f>
        <v>55</v>
      </c>
      <c r="F2083">
        <f>IF('Source Data'!F2083="canceled",'Source Data'!L2083,0)</f>
        <v>0</v>
      </c>
      <c r="G2083">
        <f>IF('Source Data'!F2083="failed",'Source Data'!L2083,0)</f>
        <v>0</v>
      </c>
      <c r="I2083">
        <f t="shared" si="32"/>
        <v>0</v>
      </c>
    </row>
    <row r="2084" spans="3:9" x14ac:dyDescent="0.2">
      <c r="C2084">
        <f>IF('Source Data'!F2084="successful",'Source Data'!L2084,0)</f>
        <v>38</v>
      </c>
      <c r="F2084">
        <f>IF('Source Data'!F2084="canceled",'Source Data'!L2084,0)</f>
        <v>0</v>
      </c>
      <c r="G2084">
        <f>IF('Source Data'!F2084="failed",'Source Data'!L2084,0)</f>
        <v>0</v>
      </c>
      <c r="I2084">
        <f t="shared" si="32"/>
        <v>0</v>
      </c>
    </row>
    <row r="2085" spans="3:9" x14ac:dyDescent="0.2">
      <c r="C2085">
        <f>IF('Source Data'!F2085="successful",'Source Data'!L2085,0)</f>
        <v>25</v>
      </c>
      <c r="F2085">
        <f>IF('Source Data'!F2085="canceled",'Source Data'!L2085,0)</f>
        <v>0</v>
      </c>
      <c r="G2085">
        <f>IF('Source Data'!F2085="failed",'Source Data'!L2085,0)</f>
        <v>0</v>
      </c>
      <c r="I2085">
        <f t="shared" si="32"/>
        <v>0</v>
      </c>
    </row>
    <row r="2086" spans="3:9" x14ac:dyDescent="0.2">
      <c r="C2086">
        <f>IF('Source Data'!F2086="successful",'Source Data'!L2086,0)</f>
        <v>46</v>
      </c>
      <c r="F2086">
        <f>IF('Source Data'!F2086="canceled",'Source Data'!L2086,0)</f>
        <v>0</v>
      </c>
      <c r="G2086">
        <f>IF('Source Data'!F2086="failed",'Source Data'!L2086,0)</f>
        <v>0</v>
      </c>
      <c r="I2086">
        <f t="shared" si="32"/>
        <v>0</v>
      </c>
    </row>
    <row r="2087" spans="3:9" x14ac:dyDescent="0.2">
      <c r="C2087">
        <f>IF('Source Data'!F2087="successful",'Source Data'!L2087,0)</f>
        <v>83</v>
      </c>
      <c r="F2087">
        <f>IF('Source Data'!F2087="canceled",'Source Data'!L2087,0)</f>
        <v>0</v>
      </c>
      <c r="G2087">
        <f>IF('Source Data'!F2087="failed",'Source Data'!L2087,0)</f>
        <v>0</v>
      </c>
      <c r="I2087">
        <f t="shared" si="32"/>
        <v>0</v>
      </c>
    </row>
    <row r="2088" spans="3:9" x14ac:dyDescent="0.2">
      <c r="C2088">
        <f>IF('Source Data'!F2088="successful",'Source Data'!L2088,0)</f>
        <v>35</v>
      </c>
      <c r="F2088">
        <f>IF('Source Data'!F2088="canceled",'Source Data'!L2088,0)</f>
        <v>0</v>
      </c>
      <c r="G2088">
        <f>IF('Source Data'!F2088="failed",'Source Data'!L2088,0)</f>
        <v>0</v>
      </c>
      <c r="I2088">
        <f t="shared" si="32"/>
        <v>0</v>
      </c>
    </row>
    <row r="2089" spans="3:9" x14ac:dyDescent="0.2">
      <c r="C2089">
        <f>IF('Source Data'!F2089="successful",'Source Data'!L2089,0)</f>
        <v>25</v>
      </c>
      <c r="F2089">
        <f>IF('Source Data'!F2089="canceled",'Source Data'!L2089,0)</f>
        <v>0</v>
      </c>
      <c r="G2089">
        <f>IF('Source Data'!F2089="failed",'Source Data'!L2089,0)</f>
        <v>0</v>
      </c>
      <c r="I2089">
        <f t="shared" si="32"/>
        <v>0</v>
      </c>
    </row>
    <row r="2090" spans="3:9" x14ac:dyDescent="0.2">
      <c r="C2090">
        <f>IF('Source Data'!F2090="successful",'Source Data'!L2090,0)</f>
        <v>75</v>
      </c>
      <c r="F2090">
        <f>IF('Source Data'!F2090="canceled",'Source Data'!L2090,0)</f>
        <v>0</v>
      </c>
      <c r="G2090">
        <f>IF('Source Data'!F2090="failed",'Source Data'!L2090,0)</f>
        <v>0</v>
      </c>
      <c r="I2090">
        <f t="shared" si="32"/>
        <v>0</v>
      </c>
    </row>
    <row r="2091" spans="3:9" x14ac:dyDescent="0.2">
      <c r="C2091">
        <f>IF('Source Data'!F2091="successful",'Source Data'!L2091,0)</f>
        <v>62</v>
      </c>
      <c r="F2091">
        <f>IF('Source Data'!F2091="canceled",'Source Data'!L2091,0)</f>
        <v>0</v>
      </c>
      <c r="G2091">
        <f>IF('Source Data'!F2091="failed",'Source Data'!L2091,0)</f>
        <v>0</v>
      </c>
      <c r="I2091">
        <f t="shared" si="32"/>
        <v>0</v>
      </c>
    </row>
    <row r="2092" spans="3:9" x14ac:dyDescent="0.2">
      <c r="C2092">
        <f>IF('Source Data'!F2092="successful",'Source Data'!L2092,0)</f>
        <v>160</v>
      </c>
      <c r="F2092">
        <f>IF('Source Data'!F2092="canceled",'Source Data'!L2092,0)</f>
        <v>0</v>
      </c>
      <c r="G2092">
        <f>IF('Source Data'!F2092="failed",'Source Data'!L2092,0)</f>
        <v>0</v>
      </c>
      <c r="I2092">
        <f t="shared" si="32"/>
        <v>0</v>
      </c>
    </row>
    <row r="2093" spans="3:9" x14ac:dyDescent="0.2">
      <c r="C2093">
        <f>IF('Source Data'!F2093="successful",'Source Data'!L2093,0)</f>
        <v>246</v>
      </c>
      <c r="F2093">
        <f>IF('Source Data'!F2093="canceled",'Source Data'!L2093,0)</f>
        <v>0</v>
      </c>
      <c r="G2093">
        <f>IF('Source Data'!F2093="failed",'Source Data'!L2093,0)</f>
        <v>0</v>
      </c>
      <c r="I2093">
        <f t="shared" si="32"/>
        <v>0</v>
      </c>
    </row>
    <row r="2094" spans="3:9" x14ac:dyDescent="0.2">
      <c r="C2094">
        <f>IF('Source Data'!F2094="successful",'Source Data'!L2094,0)</f>
        <v>55</v>
      </c>
      <c r="F2094">
        <f>IF('Source Data'!F2094="canceled",'Source Data'!L2094,0)</f>
        <v>0</v>
      </c>
      <c r="G2094">
        <f>IF('Source Data'!F2094="failed",'Source Data'!L2094,0)</f>
        <v>0</v>
      </c>
      <c r="I2094">
        <f t="shared" si="32"/>
        <v>0</v>
      </c>
    </row>
    <row r="2095" spans="3:9" x14ac:dyDescent="0.2">
      <c r="C2095">
        <f>IF('Source Data'!F2095="successful",'Source Data'!L2095,0)</f>
        <v>23</v>
      </c>
      <c r="F2095">
        <f>IF('Source Data'!F2095="canceled",'Source Data'!L2095,0)</f>
        <v>0</v>
      </c>
      <c r="G2095">
        <f>IF('Source Data'!F2095="failed",'Source Data'!L2095,0)</f>
        <v>0</v>
      </c>
      <c r="I2095">
        <f t="shared" si="32"/>
        <v>0</v>
      </c>
    </row>
    <row r="2096" spans="3:9" x14ac:dyDescent="0.2">
      <c r="C2096">
        <f>IF('Source Data'!F2096="successful",'Source Data'!L2096,0)</f>
        <v>72</v>
      </c>
      <c r="F2096">
        <f>IF('Source Data'!F2096="canceled",'Source Data'!L2096,0)</f>
        <v>0</v>
      </c>
      <c r="G2096">
        <f>IF('Source Data'!F2096="failed",'Source Data'!L2096,0)</f>
        <v>0</v>
      </c>
      <c r="I2096">
        <f t="shared" si="32"/>
        <v>0</v>
      </c>
    </row>
    <row r="2097" spans="3:9" x14ac:dyDescent="0.2">
      <c r="C2097">
        <f>IF('Source Data'!F2097="successful",'Source Data'!L2097,0)</f>
        <v>22</v>
      </c>
      <c r="F2097">
        <f>IF('Source Data'!F2097="canceled",'Source Data'!L2097,0)</f>
        <v>0</v>
      </c>
      <c r="G2097">
        <f>IF('Source Data'!F2097="failed",'Source Data'!L2097,0)</f>
        <v>0</v>
      </c>
      <c r="I2097">
        <f t="shared" si="32"/>
        <v>0</v>
      </c>
    </row>
    <row r="2098" spans="3:9" x14ac:dyDescent="0.2">
      <c r="C2098">
        <f>IF('Source Data'!F2098="successful",'Source Data'!L2098,0)</f>
        <v>14</v>
      </c>
      <c r="F2098">
        <f>IF('Source Data'!F2098="canceled",'Source Data'!L2098,0)</f>
        <v>0</v>
      </c>
      <c r="G2098">
        <f>IF('Source Data'!F2098="failed",'Source Data'!L2098,0)</f>
        <v>0</v>
      </c>
      <c r="I2098">
        <f t="shared" si="32"/>
        <v>0</v>
      </c>
    </row>
    <row r="2099" spans="3:9" x14ac:dyDescent="0.2">
      <c r="C2099">
        <f>IF('Source Data'!F2099="successful",'Source Data'!L2099,0)</f>
        <v>38</v>
      </c>
      <c r="F2099">
        <f>IF('Source Data'!F2099="canceled",'Source Data'!L2099,0)</f>
        <v>0</v>
      </c>
      <c r="G2099">
        <f>IF('Source Data'!F2099="failed",'Source Data'!L2099,0)</f>
        <v>0</v>
      </c>
      <c r="I2099">
        <f t="shared" si="32"/>
        <v>0</v>
      </c>
    </row>
    <row r="2100" spans="3:9" x14ac:dyDescent="0.2">
      <c r="C2100">
        <f>IF('Source Data'!F2100="successful",'Source Data'!L2100,0)</f>
        <v>32</v>
      </c>
      <c r="F2100">
        <f>IF('Source Data'!F2100="canceled",'Source Data'!L2100,0)</f>
        <v>0</v>
      </c>
      <c r="G2100">
        <f>IF('Source Data'!F2100="failed",'Source Data'!L2100,0)</f>
        <v>0</v>
      </c>
      <c r="I2100">
        <f t="shared" si="32"/>
        <v>0</v>
      </c>
    </row>
    <row r="2101" spans="3:9" x14ac:dyDescent="0.2">
      <c r="C2101">
        <f>IF('Source Data'!F2101="successful",'Source Data'!L2101,0)</f>
        <v>63</v>
      </c>
      <c r="F2101">
        <f>IF('Source Data'!F2101="canceled",'Source Data'!L2101,0)</f>
        <v>0</v>
      </c>
      <c r="G2101">
        <f>IF('Source Data'!F2101="failed",'Source Data'!L2101,0)</f>
        <v>0</v>
      </c>
      <c r="I2101">
        <f t="shared" si="32"/>
        <v>0</v>
      </c>
    </row>
    <row r="2102" spans="3:9" x14ac:dyDescent="0.2">
      <c r="C2102">
        <f>IF('Source Data'!F2102="successful",'Source Data'!L2102,0)</f>
        <v>27</v>
      </c>
      <c r="F2102">
        <f>IF('Source Data'!F2102="canceled",'Source Data'!L2102,0)</f>
        <v>0</v>
      </c>
      <c r="G2102">
        <f>IF('Source Data'!F2102="failed",'Source Data'!L2102,0)</f>
        <v>0</v>
      </c>
      <c r="I2102">
        <f t="shared" si="32"/>
        <v>0</v>
      </c>
    </row>
    <row r="2103" spans="3:9" x14ac:dyDescent="0.2">
      <c r="C2103">
        <f>IF('Source Data'!F2103="successful",'Source Data'!L2103,0)</f>
        <v>44</v>
      </c>
      <c r="F2103">
        <f>IF('Source Data'!F2103="canceled",'Source Data'!L2103,0)</f>
        <v>0</v>
      </c>
      <c r="G2103">
        <f>IF('Source Data'!F2103="failed",'Source Data'!L2103,0)</f>
        <v>0</v>
      </c>
      <c r="I2103">
        <f t="shared" si="32"/>
        <v>0</v>
      </c>
    </row>
    <row r="2104" spans="3:9" x14ac:dyDescent="0.2">
      <c r="C2104">
        <f>IF('Source Data'!F2104="successful",'Source Data'!L2104,0)</f>
        <v>38</v>
      </c>
      <c r="F2104">
        <f>IF('Source Data'!F2104="canceled",'Source Data'!L2104,0)</f>
        <v>0</v>
      </c>
      <c r="G2104">
        <f>IF('Source Data'!F2104="failed",'Source Data'!L2104,0)</f>
        <v>0</v>
      </c>
      <c r="I2104">
        <f t="shared" si="32"/>
        <v>0</v>
      </c>
    </row>
    <row r="2105" spans="3:9" x14ac:dyDescent="0.2">
      <c r="C2105">
        <f>IF('Source Data'!F2105="successful",'Source Data'!L2105,0)</f>
        <v>115</v>
      </c>
      <c r="F2105">
        <f>IF('Source Data'!F2105="canceled",'Source Data'!L2105,0)</f>
        <v>0</v>
      </c>
      <c r="G2105">
        <f>IF('Source Data'!F2105="failed",'Source Data'!L2105,0)</f>
        <v>0</v>
      </c>
      <c r="I2105">
        <f t="shared" si="32"/>
        <v>0</v>
      </c>
    </row>
    <row r="2106" spans="3:9" x14ac:dyDescent="0.2">
      <c r="C2106">
        <f>IF('Source Data'!F2106="successful",'Source Data'!L2106,0)</f>
        <v>37</v>
      </c>
      <c r="F2106">
        <f>IF('Source Data'!F2106="canceled",'Source Data'!L2106,0)</f>
        <v>0</v>
      </c>
      <c r="G2106">
        <f>IF('Source Data'!F2106="failed",'Source Data'!L2106,0)</f>
        <v>0</v>
      </c>
      <c r="I2106">
        <f t="shared" si="32"/>
        <v>0</v>
      </c>
    </row>
    <row r="2107" spans="3:9" x14ac:dyDescent="0.2">
      <c r="C2107">
        <f>IF('Source Data'!F2107="successful",'Source Data'!L2107,0)</f>
        <v>99</v>
      </c>
      <c r="F2107">
        <f>IF('Source Data'!F2107="canceled",'Source Data'!L2107,0)</f>
        <v>0</v>
      </c>
      <c r="G2107">
        <f>IF('Source Data'!F2107="failed",'Source Data'!L2107,0)</f>
        <v>0</v>
      </c>
      <c r="I2107">
        <f t="shared" si="32"/>
        <v>0</v>
      </c>
    </row>
    <row r="2108" spans="3:9" x14ac:dyDescent="0.2">
      <c r="C2108">
        <f>IF('Source Data'!F2108="successful",'Source Data'!L2108,0)</f>
        <v>44</v>
      </c>
      <c r="F2108">
        <f>IF('Source Data'!F2108="canceled",'Source Data'!L2108,0)</f>
        <v>0</v>
      </c>
      <c r="G2108">
        <f>IF('Source Data'!F2108="failed",'Source Data'!L2108,0)</f>
        <v>0</v>
      </c>
      <c r="I2108">
        <f t="shared" si="32"/>
        <v>0</v>
      </c>
    </row>
    <row r="2109" spans="3:9" x14ac:dyDescent="0.2">
      <c r="C2109">
        <f>IF('Source Data'!F2109="successful",'Source Data'!L2109,0)</f>
        <v>58</v>
      </c>
      <c r="F2109">
        <f>IF('Source Data'!F2109="canceled",'Source Data'!L2109,0)</f>
        <v>0</v>
      </c>
      <c r="G2109">
        <f>IF('Source Data'!F2109="failed",'Source Data'!L2109,0)</f>
        <v>0</v>
      </c>
      <c r="I2109">
        <f t="shared" si="32"/>
        <v>0</v>
      </c>
    </row>
    <row r="2110" spans="3:9" x14ac:dyDescent="0.2">
      <c r="C2110">
        <f>IF('Source Data'!F2110="successful",'Source Data'!L2110,0)</f>
        <v>191</v>
      </c>
      <c r="F2110">
        <f>IF('Source Data'!F2110="canceled",'Source Data'!L2110,0)</f>
        <v>0</v>
      </c>
      <c r="G2110">
        <f>IF('Source Data'!F2110="failed",'Source Data'!L2110,0)</f>
        <v>0</v>
      </c>
      <c r="I2110">
        <f t="shared" si="32"/>
        <v>0</v>
      </c>
    </row>
    <row r="2111" spans="3:9" x14ac:dyDescent="0.2">
      <c r="C2111">
        <f>IF('Source Data'!F2111="successful",'Source Data'!L2111,0)</f>
        <v>40</v>
      </c>
      <c r="F2111">
        <f>IF('Source Data'!F2111="canceled",'Source Data'!L2111,0)</f>
        <v>0</v>
      </c>
      <c r="G2111">
        <f>IF('Source Data'!F2111="failed",'Source Data'!L2111,0)</f>
        <v>0</v>
      </c>
      <c r="I2111">
        <f t="shared" si="32"/>
        <v>0</v>
      </c>
    </row>
    <row r="2112" spans="3:9" x14ac:dyDescent="0.2">
      <c r="C2112">
        <f>IF('Source Data'!F2112="successful",'Source Data'!L2112,0)</f>
        <v>38</v>
      </c>
      <c r="F2112">
        <f>IF('Source Data'!F2112="canceled",'Source Data'!L2112,0)</f>
        <v>0</v>
      </c>
      <c r="G2112">
        <f>IF('Source Data'!F2112="failed",'Source Data'!L2112,0)</f>
        <v>0</v>
      </c>
      <c r="I2112">
        <f t="shared" si="32"/>
        <v>0</v>
      </c>
    </row>
    <row r="2113" spans="3:9" x14ac:dyDescent="0.2">
      <c r="C2113">
        <f>IF('Source Data'!F2113="successful",'Source Data'!L2113,0)</f>
        <v>39</v>
      </c>
      <c r="F2113">
        <f>IF('Source Data'!F2113="canceled",'Source Data'!L2113,0)</f>
        <v>0</v>
      </c>
      <c r="G2113">
        <f>IF('Source Data'!F2113="failed",'Source Data'!L2113,0)</f>
        <v>0</v>
      </c>
      <c r="I2113">
        <f t="shared" si="32"/>
        <v>0</v>
      </c>
    </row>
    <row r="2114" spans="3:9" x14ac:dyDescent="0.2">
      <c r="C2114">
        <f>IF('Source Data'!F2114="successful",'Source Data'!L2114,0)</f>
        <v>11</v>
      </c>
      <c r="F2114">
        <f>IF('Source Data'!F2114="canceled",'Source Data'!L2114,0)</f>
        <v>0</v>
      </c>
      <c r="G2114">
        <f>IF('Source Data'!F2114="failed",'Source Data'!L2114,0)</f>
        <v>0</v>
      </c>
      <c r="I2114">
        <f t="shared" si="32"/>
        <v>0</v>
      </c>
    </row>
    <row r="2115" spans="3:9" x14ac:dyDescent="0.2">
      <c r="C2115">
        <f>IF('Source Data'!F2115="successful",'Source Data'!L2115,0)</f>
        <v>107</v>
      </c>
      <c r="F2115">
        <f>IF('Source Data'!F2115="canceled",'Source Data'!L2115,0)</f>
        <v>0</v>
      </c>
      <c r="G2115">
        <f>IF('Source Data'!F2115="failed",'Source Data'!L2115,0)</f>
        <v>0</v>
      </c>
      <c r="I2115">
        <f t="shared" ref="I2115:I2178" si="33">F2115+G2115</f>
        <v>0</v>
      </c>
    </row>
    <row r="2116" spans="3:9" x14ac:dyDescent="0.2">
      <c r="C2116">
        <f>IF('Source Data'!F2116="successful",'Source Data'!L2116,0)</f>
        <v>147</v>
      </c>
      <c r="F2116">
        <f>IF('Source Data'!F2116="canceled",'Source Data'!L2116,0)</f>
        <v>0</v>
      </c>
      <c r="G2116">
        <f>IF('Source Data'!F2116="failed",'Source Data'!L2116,0)</f>
        <v>0</v>
      </c>
      <c r="I2116">
        <f t="shared" si="33"/>
        <v>0</v>
      </c>
    </row>
    <row r="2117" spans="3:9" x14ac:dyDescent="0.2">
      <c r="C2117">
        <f>IF('Source Data'!F2117="successful",'Source Data'!L2117,0)</f>
        <v>36</v>
      </c>
      <c r="F2117">
        <f>IF('Source Data'!F2117="canceled",'Source Data'!L2117,0)</f>
        <v>0</v>
      </c>
      <c r="G2117">
        <f>IF('Source Data'!F2117="failed",'Source Data'!L2117,0)</f>
        <v>0</v>
      </c>
      <c r="I2117">
        <f t="shared" si="33"/>
        <v>0</v>
      </c>
    </row>
    <row r="2118" spans="3:9" x14ac:dyDescent="0.2">
      <c r="C2118">
        <f>IF('Source Data'!F2118="successful",'Source Data'!L2118,0)</f>
        <v>92</v>
      </c>
      <c r="F2118">
        <f>IF('Source Data'!F2118="canceled",'Source Data'!L2118,0)</f>
        <v>0</v>
      </c>
      <c r="G2118">
        <f>IF('Source Data'!F2118="failed",'Source Data'!L2118,0)</f>
        <v>0</v>
      </c>
      <c r="I2118">
        <f t="shared" si="33"/>
        <v>0</v>
      </c>
    </row>
    <row r="2119" spans="3:9" x14ac:dyDescent="0.2">
      <c r="C2119">
        <f>IF('Source Data'!F2119="successful",'Source Data'!L2119,0)</f>
        <v>35</v>
      </c>
      <c r="F2119">
        <f>IF('Source Data'!F2119="canceled",'Source Data'!L2119,0)</f>
        <v>0</v>
      </c>
      <c r="G2119">
        <f>IF('Source Data'!F2119="failed",'Source Data'!L2119,0)</f>
        <v>0</v>
      </c>
      <c r="I2119">
        <f t="shared" si="33"/>
        <v>0</v>
      </c>
    </row>
    <row r="2120" spans="3:9" x14ac:dyDescent="0.2">
      <c r="C2120">
        <f>IF('Source Data'!F2120="successful",'Source Data'!L2120,0)</f>
        <v>17</v>
      </c>
      <c r="F2120">
        <f>IF('Source Data'!F2120="canceled",'Source Data'!L2120,0)</f>
        <v>0</v>
      </c>
      <c r="G2120">
        <f>IF('Source Data'!F2120="failed",'Source Data'!L2120,0)</f>
        <v>0</v>
      </c>
      <c r="I2120">
        <f t="shared" si="33"/>
        <v>0</v>
      </c>
    </row>
    <row r="2121" spans="3:9" x14ac:dyDescent="0.2">
      <c r="C2121">
        <f>IF('Source Data'!F2121="successful",'Source Data'!L2121,0)</f>
        <v>22</v>
      </c>
      <c r="F2121">
        <f>IF('Source Data'!F2121="canceled",'Source Data'!L2121,0)</f>
        <v>0</v>
      </c>
      <c r="G2121">
        <f>IF('Source Data'!F2121="failed",'Source Data'!L2121,0)</f>
        <v>0</v>
      </c>
      <c r="I2121">
        <f t="shared" si="33"/>
        <v>0</v>
      </c>
    </row>
    <row r="2122" spans="3:9" x14ac:dyDescent="0.2">
      <c r="C2122">
        <f>IF('Source Data'!F2122="successful",'Source Data'!L2122,0)</f>
        <v>69</v>
      </c>
      <c r="F2122">
        <f>IF('Source Data'!F2122="canceled",'Source Data'!L2122,0)</f>
        <v>0</v>
      </c>
      <c r="G2122">
        <f>IF('Source Data'!F2122="failed",'Source Data'!L2122,0)</f>
        <v>0</v>
      </c>
      <c r="I2122">
        <f t="shared" si="33"/>
        <v>0</v>
      </c>
    </row>
    <row r="2123" spans="3:9" x14ac:dyDescent="0.2">
      <c r="C2123">
        <f>IF('Source Data'!F2123="successful",'Source Data'!L2123,0)</f>
        <v>0</v>
      </c>
      <c r="F2123">
        <f>IF('Source Data'!F2123="canceled",'Source Data'!L2123,0)</f>
        <v>0</v>
      </c>
      <c r="G2123">
        <f>IF('Source Data'!F2123="failed",'Source Data'!L2123,0)</f>
        <v>10</v>
      </c>
      <c r="I2123">
        <f t="shared" si="33"/>
        <v>10</v>
      </c>
    </row>
    <row r="2124" spans="3:9" x14ac:dyDescent="0.2">
      <c r="C2124">
        <f>IF('Source Data'!F2124="successful",'Source Data'!L2124,0)</f>
        <v>0</v>
      </c>
      <c r="F2124">
        <f>IF('Source Data'!F2124="canceled",'Source Data'!L2124,0)</f>
        <v>0</v>
      </c>
      <c r="G2124">
        <f>IF('Source Data'!F2124="failed",'Source Data'!L2124,0)</f>
        <v>3</v>
      </c>
      <c r="I2124">
        <f t="shared" si="33"/>
        <v>3</v>
      </c>
    </row>
    <row r="2125" spans="3:9" x14ac:dyDescent="0.2">
      <c r="C2125">
        <f>IF('Source Data'!F2125="successful",'Source Data'!L2125,0)</f>
        <v>0</v>
      </c>
      <c r="F2125">
        <f>IF('Source Data'!F2125="canceled",'Source Data'!L2125,0)</f>
        <v>0</v>
      </c>
      <c r="G2125">
        <f>IF('Source Data'!F2125="failed",'Source Data'!L2125,0)</f>
        <v>5</v>
      </c>
      <c r="I2125">
        <f t="shared" si="33"/>
        <v>5</v>
      </c>
    </row>
    <row r="2126" spans="3:9" x14ac:dyDescent="0.2">
      <c r="C2126">
        <f>IF('Source Data'!F2126="successful",'Source Data'!L2126,0)</f>
        <v>0</v>
      </c>
      <c r="F2126">
        <f>IF('Source Data'!F2126="canceled",'Source Data'!L2126,0)</f>
        <v>0</v>
      </c>
      <c r="G2126">
        <f>IF('Source Data'!F2126="failed",'Source Data'!L2126,0)</f>
        <v>5</v>
      </c>
      <c r="I2126">
        <f t="shared" si="33"/>
        <v>5</v>
      </c>
    </row>
    <row r="2127" spans="3:9" x14ac:dyDescent="0.2">
      <c r="C2127">
        <f>IF('Source Data'!F2127="successful",'Source Data'!L2127,0)</f>
        <v>0</v>
      </c>
      <c r="F2127">
        <f>IF('Source Data'!F2127="canceled",'Source Data'!L2127,0)</f>
        <v>0</v>
      </c>
      <c r="G2127">
        <f>IF('Source Data'!F2127="failed",'Source Data'!L2127,0)</f>
        <v>27</v>
      </c>
      <c r="I2127">
        <f t="shared" si="33"/>
        <v>27</v>
      </c>
    </row>
    <row r="2128" spans="3:9" x14ac:dyDescent="0.2">
      <c r="C2128">
        <f>IF('Source Data'!F2128="successful",'Source Data'!L2128,0)</f>
        <v>0</v>
      </c>
      <c r="F2128">
        <f>IF('Source Data'!F2128="canceled",'Source Data'!L2128,0)</f>
        <v>0</v>
      </c>
      <c r="G2128">
        <f>IF('Source Data'!F2128="failed",'Source Data'!L2128,0)</f>
        <v>2</v>
      </c>
      <c r="I2128">
        <f t="shared" si="33"/>
        <v>2</v>
      </c>
    </row>
    <row r="2129" spans="3:9" x14ac:dyDescent="0.2">
      <c r="C2129">
        <f>IF('Source Data'!F2129="successful",'Source Data'!L2129,0)</f>
        <v>0</v>
      </c>
      <c r="F2129">
        <f>IF('Source Data'!F2129="canceled",'Source Data'!L2129,0)</f>
        <v>0</v>
      </c>
      <c r="G2129">
        <f>IF('Source Data'!F2129="failed",'Source Data'!L2129,0)</f>
        <v>236</v>
      </c>
      <c r="I2129">
        <f t="shared" si="33"/>
        <v>236</v>
      </c>
    </row>
    <row r="2130" spans="3:9" x14ac:dyDescent="0.2">
      <c r="C2130">
        <f>IF('Source Data'!F2130="successful",'Source Data'!L2130,0)</f>
        <v>0</v>
      </c>
      <c r="F2130">
        <f>IF('Source Data'!F2130="canceled",'Source Data'!L2130,0)</f>
        <v>0</v>
      </c>
      <c r="G2130">
        <f>IF('Source Data'!F2130="failed",'Source Data'!L2130,0)</f>
        <v>1</v>
      </c>
      <c r="I2130">
        <f t="shared" si="33"/>
        <v>1</v>
      </c>
    </row>
    <row r="2131" spans="3:9" x14ac:dyDescent="0.2">
      <c r="C2131">
        <f>IF('Source Data'!F2131="successful",'Source Data'!L2131,0)</f>
        <v>0</v>
      </c>
      <c r="F2131">
        <f>IF('Source Data'!F2131="canceled",'Source Data'!L2131,0)</f>
        <v>0</v>
      </c>
      <c r="G2131">
        <f>IF('Source Data'!F2131="failed",'Source Data'!L2131,0)</f>
        <v>12</v>
      </c>
      <c r="I2131">
        <f t="shared" si="33"/>
        <v>12</v>
      </c>
    </row>
    <row r="2132" spans="3:9" x14ac:dyDescent="0.2">
      <c r="C2132">
        <f>IF('Source Data'!F2132="successful",'Source Data'!L2132,0)</f>
        <v>0</v>
      </c>
      <c r="F2132">
        <f>IF('Source Data'!F2132="canceled",'Source Data'!L2132,0)</f>
        <v>0</v>
      </c>
      <c r="G2132">
        <f>IF('Source Data'!F2132="failed",'Source Data'!L2132,0)</f>
        <v>4</v>
      </c>
      <c r="I2132">
        <f t="shared" si="33"/>
        <v>4</v>
      </c>
    </row>
    <row r="2133" spans="3:9" x14ac:dyDescent="0.2">
      <c r="C2133">
        <f>IF('Source Data'!F2133="successful",'Source Data'!L2133,0)</f>
        <v>0</v>
      </c>
      <c r="F2133">
        <f>IF('Source Data'!F2133="canceled",'Source Data'!L2133,0)</f>
        <v>0</v>
      </c>
      <c r="G2133">
        <f>IF('Source Data'!F2133="failed",'Source Data'!L2133,0)</f>
        <v>3</v>
      </c>
      <c r="I2133">
        <f t="shared" si="33"/>
        <v>3</v>
      </c>
    </row>
    <row r="2134" spans="3:9" x14ac:dyDescent="0.2">
      <c r="C2134">
        <f>IF('Source Data'!F2134="successful",'Source Data'!L2134,0)</f>
        <v>0</v>
      </c>
      <c r="F2134">
        <f>IF('Source Data'!F2134="canceled",'Source Data'!L2134,0)</f>
        <v>0</v>
      </c>
      <c r="G2134">
        <f>IF('Source Data'!F2134="failed",'Source Data'!L2134,0)</f>
        <v>99</v>
      </c>
      <c r="I2134">
        <f t="shared" si="33"/>
        <v>99</v>
      </c>
    </row>
    <row r="2135" spans="3:9" x14ac:dyDescent="0.2">
      <c r="C2135">
        <f>IF('Source Data'!F2135="successful",'Source Data'!L2135,0)</f>
        <v>0</v>
      </c>
      <c r="F2135">
        <f>IF('Source Data'!F2135="canceled",'Source Data'!L2135,0)</f>
        <v>0</v>
      </c>
      <c r="G2135">
        <f>IF('Source Data'!F2135="failed",'Source Data'!L2135,0)</f>
        <v>3</v>
      </c>
      <c r="I2135">
        <f t="shared" si="33"/>
        <v>3</v>
      </c>
    </row>
    <row r="2136" spans="3:9" x14ac:dyDescent="0.2">
      <c r="C2136">
        <f>IF('Source Data'!F2136="successful",'Source Data'!L2136,0)</f>
        <v>0</v>
      </c>
      <c r="F2136">
        <f>IF('Source Data'!F2136="canceled",'Source Data'!L2136,0)</f>
        <v>0</v>
      </c>
      <c r="G2136">
        <f>IF('Source Data'!F2136="failed",'Source Data'!L2136,0)</f>
        <v>3</v>
      </c>
      <c r="I2136">
        <f t="shared" si="33"/>
        <v>3</v>
      </c>
    </row>
    <row r="2137" spans="3:9" x14ac:dyDescent="0.2">
      <c r="C2137">
        <f>IF('Source Data'!F2137="successful",'Source Data'!L2137,0)</f>
        <v>0</v>
      </c>
      <c r="F2137">
        <f>IF('Source Data'!F2137="canceled",'Source Data'!L2137,0)</f>
        <v>0</v>
      </c>
      <c r="G2137">
        <f>IF('Source Data'!F2137="failed",'Source Data'!L2137,0)</f>
        <v>22</v>
      </c>
      <c r="I2137">
        <f t="shared" si="33"/>
        <v>22</v>
      </c>
    </row>
    <row r="2138" spans="3:9" x14ac:dyDescent="0.2">
      <c r="C2138">
        <f>IF('Source Data'!F2138="successful",'Source Data'!L2138,0)</f>
        <v>0</v>
      </c>
      <c r="F2138">
        <f>IF('Source Data'!F2138="canceled",'Source Data'!L2138,0)</f>
        <v>0</v>
      </c>
      <c r="G2138">
        <f>IF('Source Data'!F2138="failed",'Source Data'!L2138,0)</f>
        <v>4</v>
      </c>
      <c r="I2138">
        <f t="shared" si="33"/>
        <v>4</v>
      </c>
    </row>
    <row r="2139" spans="3:9" x14ac:dyDescent="0.2">
      <c r="C2139">
        <f>IF('Source Data'!F2139="successful",'Source Data'!L2139,0)</f>
        <v>0</v>
      </c>
      <c r="F2139">
        <f>IF('Source Data'!F2139="canceled",'Source Data'!L2139,0)</f>
        <v>0</v>
      </c>
      <c r="G2139">
        <f>IF('Source Data'!F2139="failed",'Source Data'!L2139,0)</f>
        <v>534</v>
      </c>
      <c r="I2139">
        <f t="shared" si="33"/>
        <v>534</v>
      </c>
    </row>
    <row r="2140" spans="3:9" x14ac:dyDescent="0.2">
      <c r="C2140">
        <f>IF('Source Data'!F2140="successful",'Source Data'!L2140,0)</f>
        <v>0</v>
      </c>
      <c r="F2140">
        <f>IF('Source Data'!F2140="canceled",'Source Data'!L2140,0)</f>
        <v>0</v>
      </c>
      <c r="G2140">
        <f>IF('Source Data'!F2140="failed",'Source Data'!L2140,0)</f>
        <v>12</v>
      </c>
      <c r="I2140">
        <f t="shared" si="33"/>
        <v>12</v>
      </c>
    </row>
    <row r="2141" spans="3:9" x14ac:dyDescent="0.2">
      <c r="C2141">
        <f>IF('Source Data'!F2141="successful",'Source Data'!L2141,0)</f>
        <v>0</v>
      </c>
      <c r="F2141">
        <f>IF('Source Data'!F2141="canceled",'Source Data'!L2141,0)</f>
        <v>0</v>
      </c>
      <c r="G2141">
        <f>IF('Source Data'!F2141="failed",'Source Data'!L2141,0)</f>
        <v>56</v>
      </c>
      <c r="I2141">
        <f t="shared" si="33"/>
        <v>56</v>
      </c>
    </row>
    <row r="2142" spans="3:9" x14ac:dyDescent="0.2">
      <c r="C2142">
        <f>IF('Source Data'!F2142="successful",'Source Data'!L2142,0)</f>
        <v>0</v>
      </c>
      <c r="F2142">
        <f>IF('Source Data'!F2142="canceled",'Source Data'!L2142,0)</f>
        <v>0</v>
      </c>
      <c r="G2142">
        <f>IF('Source Data'!F2142="failed",'Source Data'!L2142,0)</f>
        <v>11</v>
      </c>
      <c r="I2142">
        <f t="shared" si="33"/>
        <v>11</v>
      </c>
    </row>
    <row r="2143" spans="3:9" x14ac:dyDescent="0.2">
      <c r="C2143">
        <f>IF('Source Data'!F2143="successful",'Source Data'!L2143,0)</f>
        <v>0</v>
      </c>
      <c r="F2143">
        <f>IF('Source Data'!F2143="canceled",'Source Data'!L2143,0)</f>
        <v>0</v>
      </c>
      <c r="G2143">
        <f>IF('Source Data'!F2143="failed",'Source Data'!L2143,0)</f>
        <v>0</v>
      </c>
      <c r="I2143">
        <f t="shared" si="33"/>
        <v>0</v>
      </c>
    </row>
    <row r="2144" spans="3:9" x14ac:dyDescent="0.2">
      <c r="C2144">
        <f>IF('Source Data'!F2144="successful",'Source Data'!L2144,0)</f>
        <v>0</v>
      </c>
      <c r="F2144">
        <f>IF('Source Data'!F2144="canceled",'Source Data'!L2144,0)</f>
        <v>0</v>
      </c>
      <c r="G2144">
        <f>IF('Source Data'!F2144="failed",'Source Data'!L2144,0)</f>
        <v>12</v>
      </c>
      <c r="I2144">
        <f t="shared" si="33"/>
        <v>12</v>
      </c>
    </row>
    <row r="2145" spans="3:9" x14ac:dyDescent="0.2">
      <c r="C2145">
        <f>IF('Source Data'!F2145="successful",'Source Data'!L2145,0)</f>
        <v>0</v>
      </c>
      <c r="F2145">
        <f>IF('Source Data'!F2145="canceled",'Source Data'!L2145,0)</f>
        <v>0</v>
      </c>
      <c r="G2145">
        <f>IF('Source Data'!F2145="failed",'Source Data'!L2145,0)</f>
        <v>5</v>
      </c>
      <c r="I2145">
        <f t="shared" si="33"/>
        <v>5</v>
      </c>
    </row>
    <row r="2146" spans="3:9" x14ac:dyDescent="0.2">
      <c r="C2146">
        <f>IF('Source Data'!F2146="successful",'Source Data'!L2146,0)</f>
        <v>0</v>
      </c>
      <c r="F2146">
        <f>IF('Source Data'!F2146="canceled",'Source Data'!L2146,0)</f>
        <v>0</v>
      </c>
      <c r="G2146">
        <f>IF('Source Data'!F2146="failed",'Source Data'!L2146,0)</f>
        <v>24</v>
      </c>
      <c r="I2146">
        <f t="shared" si="33"/>
        <v>24</v>
      </c>
    </row>
    <row r="2147" spans="3:9" x14ac:dyDescent="0.2">
      <c r="C2147">
        <f>IF('Source Data'!F2147="successful",'Source Data'!L2147,0)</f>
        <v>0</v>
      </c>
      <c r="F2147">
        <f>IF('Source Data'!F2147="canceled",'Source Data'!L2147,0)</f>
        <v>0</v>
      </c>
      <c r="G2147">
        <f>IF('Source Data'!F2147="failed",'Source Data'!L2147,0)</f>
        <v>89</v>
      </c>
      <c r="I2147">
        <f t="shared" si="33"/>
        <v>89</v>
      </c>
    </row>
    <row r="2148" spans="3:9" x14ac:dyDescent="0.2">
      <c r="C2148">
        <f>IF('Source Data'!F2148="successful",'Source Data'!L2148,0)</f>
        <v>0</v>
      </c>
      <c r="F2148">
        <f>IF('Source Data'!F2148="canceled",'Source Data'!L2148,0)</f>
        <v>0</v>
      </c>
      <c r="G2148">
        <f>IF('Source Data'!F2148="failed",'Source Data'!L2148,0)</f>
        <v>1</v>
      </c>
      <c r="I2148">
        <f t="shared" si="33"/>
        <v>1</v>
      </c>
    </row>
    <row r="2149" spans="3:9" x14ac:dyDescent="0.2">
      <c r="C2149">
        <f>IF('Source Data'!F2149="successful",'Source Data'!L2149,0)</f>
        <v>0</v>
      </c>
      <c r="F2149">
        <f>IF('Source Data'!F2149="canceled",'Source Data'!L2149,0)</f>
        <v>0</v>
      </c>
      <c r="G2149">
        <f>IF('Source Data'!F2149="failed",'Source Data'!L2149,0)</f>
        <v>55</v>
      </c>
      <c r="I2149">
        <f t="shared" si="33"/>
        <v>55</v>
      </c>
    </row>
    <row r="2150" spans="3:9" x14ac:dyDescent="0.2">
      <c r="C2150">
        <f>IF('Source Data'!F2150="successful",'Source Data'!L2150,0)</f>
        <v>0</v>
      </c>
      <c r="F2150">
        <f>IF('Source Data'!F2150="canceled",'Source Data'!L2150,0)</f>
        <v>0</v>
      </c>
      <c r="G2150">
        <f>IF('Source Data'!F2150="failed",'Source Data'!L2150,0)</f>
        <v>2</v>
      </c>
      <c r="I2150">
        <f t="shared" si="33"/>
        <v>2</v>
      </c>
    </row>
    <row r="2151" spans="3:9" x14ac:dyDescent="0.2">
      <c r="C2151">
        <f>IF('Source Data'!F2151="successful",'Source Data'!L2151,0)</f>
        <v>0</v>
      </c>
      <c r="F2151">
        <f>IF('Source Data'!F2151="canceled",'Source Data'!L2151,0)</f>
        <v>0</v>
      </c>
      <c r="G2151">
        <f>IF('Source Data'!F2151="failed",'Source Data'!L2151,0)</f>
        <v>0</v>
      </c>
      <c r="I2151">
        <f t="shared" si="33"/>
        <v>0</v>
      </c>
    </row>
    <row r="2152" spans="3:9" x14ac:dyDescent="0.2">
      <c r="C2152">
        <f>IF('Source Data'!F2152="successful",'Source Data'!L2152,0)</f>
        <v>0</v>
      </c>
      <c r="F2152">
        <f>IF('Source Data'!F2152="canceled",'Source Data'!L2152,0)</f>
        <v>0</v>
      </c>
      <c r="G2152">
        <f>IF('Source Data'!F2152="failed",'Source Data'!L2152,0)</f>
        <v>4</v>
      </c>
      <c r="I2152">
        <f t="shared" si="33"/>
        <v>4</v>
      </c>
    </row>
    <row r="2153" spans="3:9" x14ac:dyDescent="0.2">
      <c r="C2153">
        <f>IF('Source Data'!F2153="successful",'Source Data'!L2153,0)</f>
        <v>0</v>
      </c>
      <c r="F2153">
        <f>IF('Source Data'!F2153="canceled",'Source Data'!L2153,0)</f>
        <v>0</v>
      </c>
      <c r="G2153">
        <f>IF('Source Data'!F2153="failed",'Source Data'!L2153,0)</f>
        <v>6</v>
      </c>
      <c r="I2153">
        <f t="shared" si="33"/>
        <v>6</v>
      </c>
    </row>
    <row r="2154" spans="3:9" x14ac:dyDescent="0.2">
      <c r="C2154">
        <f>IF('Source Data'!F2154="successful",'Source Data'!L2154,0)</f>
        <v>0</v>
      </c>
      <c r="F2154">
        <f>IF('Source Data'!F2154="canceled",'Source Data'!L2154,0)</f>
        <v>0</v>
      </c>
      <c r="G2154">
        <f>IF('Source Data'!F2154="failed",'Source Data'!L2154,0)</f>
        <v>4</v>
      </c>
      <c r="I2154">
        <f t="shared" si="33"/>
        <v>4</v>
      </c>
    </row>
    <row r="2155" spans="3:9" x14ac:dyDescent="0.2">
      <c r="C2155">
        <f>IF('Source Data'!F2155="successful",'Source Data'!L2155,0)</f>
        <v>0</v>
      </c>
      <c r="F2155">
        <f>IF('Source Data'!F2155="canceled",'Source Data'!L2155,0)</f>
        <v>0</v>
      </c>
      <c r="G2155">
        <f>IF('Source Data'!F2155="failed",'Source Data'!L2155,0)</f>
        <v>4</v>
      </c>
      <c r="I2155">
        <f t="shared" si="33"/>
        <v>4</v>
      </c>
    </row>
    <row r="2156" spans="3:9" x14ac:dyDescent="0.2">
      <c r="C2156">
        <f>IF('Source Data'!F2156="successful",'Source Data'!L2156,0)</f>
        <v>0</v>
      </c>
      <c r="F2156">
        <f>IF('Source Data'!F2156="canceled",'Source Data'!L2156,0)</f>
        <v>0</v>
      </c>
      <c r="G2156">
        <f>IF('Source Data'!F2156="failed",'Source Data'!L2156,0)</f>
        <v>2</v>
      </c>
      <c r="I2156">
        <f t="shared" si="33"/>
        <v>2</v>
      </c>
    </row>
    <row r="2157" spans="3:9" x14ac:dyDescent="0.2">
      <c r="C2157">
        <f>IF('Source Data'!F2157="successful",'Source Data'!L2157,0)</f>
        <v>0</v>
      </c>
      <c r="F2157">
        <f>IF('Source Data'!F2157="canceled",'Source Data'!L2157,0)</f>
        <v>0</v>
      </c>
      <c r="G2157">
        <f>IF('Source Data'!F2157="failed",'Source Data'!L2157,0)</f>
        <v>5</v>
      </c>
      <c r="I2157">
        <f t="shared" si="33"/>
        <v>5</v>
      </c>
    </row>
    <row r="2158" spans="3:9" x14ac:dyDescent="0.2">
      <c r="C2158">
        <f>IF('Source Data'!F2158="successful",'Source Data'!L2158,0)</f>
        <v>0</v>
      </c>
      <c r="F2158">
        <f>IF('Source Data'!F2158="canceled",'Source Data'!L2158,0)</f>
        <v>0</v>
      </c>
      <c r="G2158">
        <f>IF('Source Data'!F2158="failed",'Source Data'!L2158,0)</f>
        <v>83</v>
      </c>
      <c r="I2158">
        <f t="shared" si="33"/>
        <v>83</v>
      </c>
    </row>
    <row r="2159" spans="3:9" x14ac:dyDescent="0.2">
      <c r="C2159">
        <f>IF('Source Data'!F2159="successful",'Source Data'!L2159,0)</f>
        <v>0</v>
      </c>
      <c r="F2159">
        <f>IF('Source Data'!F2159="canceled",'Source Data'!L2159,0)</f>
        <v>0</v>
      </c>
      <c r="G2159">
        <f>IF('Source Data'!F2159="failed",'Source Data'!L2159,0)</f>
        <v>57</v>
      </c>
      <c r="I2159">
        <f t="shared" si="33"/>
        <v>57</v>
      </c>
    </row>
    <row r="2160" spans="3:9" x14ac:dyDescent="0.2">
      <c r="C2160">
        <f>IF('Source Data'!F2160="successful",'Source Data'!L2160,0)</f>
        <v>0</v>
      </c>
      <c r="F2160">
        <f>IF('Source Data'!F2160="canceled",'Source Data'!L2160,0)</f>
        <v>0</v>
      </c>
      <c r="G2160">
        <f>IF('Source Data'!F2160="failed",'Source Data'!L2160,0)</f>
        <v>311</v>
      </c>
      <c r="I2160">
        <f t="shared" si="33"/>
        <v>311</v>
      </c>
    </row>
    <row r="2161" spans="3:9" x14ac:dyDescent="0.2">
      <c r="C2161">
        <f>IF('Source Data'!F2161="successful",'Source Data'!L2161,0)</f>
        <v>0</v>
      </c>
      <c r="F2161">
        <f>IF('Source Data'!F2161="canceled",'Source Data'!L2161,0)</f>
        <v>0</v>
      </c>
      <c r="G2161">
        <f>IF('Source Data'!F2161="failed",'Source Data'!L2161,0)</f>
        <v>2</v>
      </c>
      <c r="I2161">
        <f t="shared" si="33"/>
        <v>2</v>
      </c>
    </row>
    <row r="2162" spans="3:9" x14ac:dyDescent="0.2">
      <c r="C2162">
        <f>IF('Source Data'!F2162="successful",'Source Data'!L2162,0)</f>
        <v>0</v>
      </c>
      <c r="F2162">
        <f>IF('Source Data'!F2162="canceled",'Source Data'!L2162,0)</f>
        <v>0</v>
      </c>
      <c r="G2162">
        <f>IF('Source Data'!F2162="failed",'Source Data'!L2162,0)</f>
        <v>16</v>
      </c>
      <c r="I2162">
        <f t="shared" si="33"/>
        <v>16</v>
      </c>
    </row>
    <row r="2163" spans="3:9" x14ac:dyDescent="0.2">
      <c r="C2163">
        <f>IF('Source Data'!F2163="successful",'Source Data'!L2163,0)</f>
        <v>13</v>
      </c>
      <c r="F2163">
        <f>IF('Source Data'!F2163="canceled",'Source Data'!L2163,0)</f>
        <v>0</v>
      </c>
      <c r="G2163">
        <f>IF('Source Data'!F2163="failed",'Source Data'!L2163,0)</f>
        <v>0</v>
      </c>
      <c r="I2163">
        <f t="shared" si="33"/>
        <v>0</v>
      </c>
    </row>
    <row r="2164" spans="3:9" x14ac:dyDescent="0.2">
      <c r="C2164">
        <f>IF('Source Data'!F2164="successful",'Source Data'!L2164,0)</f>
        <v>58</v>
      </c>
      <c r="F2164">
        <f>IF('Source Data'!F2164="canceled",'Source Data'!L2164,0)</f>
        <v>0</v>
      </c>
      <c r="G2164">
        <f>IF('Source Data'!F2164="failed",'Source Data'!L2164,0)</f>
        <v>0</v>
      </c>
      <c r="I2164">
        <f t="shared" si="33"/>
        <v>0</v>
      </c>
    </row>
    <row r="2165" spans="3:9" x14ac:dyDescent="0.2">
      <c r="C2165">
        <f>IF('Source Data'!F2165="successful",'Source Data'!L2165,0)</f>
        <v>44</v>
      </c>
      <c r="F2165">
        <f>IF('Source Data'!F2165="canceled",'Source Data'!L2165,0)</f>
        <v>0</v>
      </c>
      <c r="G2165">
        <f>IF('Source Data'!F2165="failed",'Source Data'!L2165,0)</f>
        <v>0</v>
      </c>
      <c r="I2165">
        <f t="shared" si="33"/>
        <v>0</v>
      </c>
    </row>
    <row r="2166" spans="3:9" x14ac:dyDescent="0.2">
      <c r="C2166">
        <f>IF('Source Data'!F2166="successful",'Source Data'!L2166,0)</f>
        <v>83</v>
      </c>
      <c r="F2166">
        <f>IF('Source Data'!F2166="canceled",'Source Data'!L2166,0)</f>
        <v>0</v>
      </c>
      <c r="G2166">
        <f>IF('Source Data'!F2166="failed",'Source Data'!L2166,0)</f>
        <v>0</v>
      </c>
      <c r="I2166">
        <f t="shared" si="33"/>
        <v>0</v>
      </c>
    </row>
    <row r="2167" spans="3:9" x14ac:dyDescent="0.2">
      <c r="C2167">
        <f>IF('Source Data'!F2167="successful",'Source Data'!L2167,0)</f>
        <v>117</v>
      </c>
      <c r="F2167">
        <f>IF('Source Data'!F2167="canceled",'Source Data'!L2167,0)</f>
        <v>0</v>
      </c>
      <c r="G2167">
        <f>IF('Source Data'!F2167="failed",'Source Data'!L2167,0)</f>
        <v>0</v>
      </c>
      <c r="I2167">
        <f t="shared" si="33"/>
        <v>0</v>
      </c>
    </row>
    <row r="2168" spans="3:9" x14ac:dyDescent="0.2">
      <c r="C2168">
        <f>IF('Source Data'!F2168="successful",'Source Data'!L2168,0)</f>
        <v>32</v>
      </c>
      <c r="F2168">
        <f>IF('Source Data'!F2168="canceled",'Source Data'!L2168,0)</f>
        <v>0</v>
      </c>
      <c r="G2168">
        <f>IF('Source Data'!F2168="failed",'Source Data'!L2168,0)</f>
        <v>0</v>
      </c>
      <c r="I2168">
        <f t="shared" si="33"/>
        <v>0</v>
      </c>
    </row>
    <row r="2169" spans="3:9" x14ac:dyDescent="0.2">
      <c r="C2169">
        <f>IF('Source Data'!F2169="successful",'Source Data'!L2169,0)</f>
        <v>8</v>
      </c>
      <c r="F2169">
        <f>IF('Source Data'!F2169="canceled",'Source Data'!L2169,0)</f>
        <v>0</v>
      </c>
      <c r="G2169">
        <f>IF('Source Data'!F2169="failed",'Source Data'!L2169,0)</f>
        <v>0</v>
      </c>
      <c r="I2169">
        <f t="shared" si="33"/>
        <v>0</v>
      </c>
    </row>
    <row r="2170" spans="3:9" x14ac:dyDescent="0.2">
      <c r="C2170">
        <f>IF('Source Data'!F2170="successful",'Source Data'!L2170,0)</f>
        <v>340</v>
      </c>
      <c r="F2170">
        <f>IF('Source Data'!F2170="canceled",'Source Data'!L2170,0)</f>
        <v>0</v>
      </c>
      <c r="G2170">
        <f>IF('Source Data'!F2170="failed",'Source Data'!L2170,0)</f>
        <v>0</v>
      </c>
      <c r="I2170">
        <f t="shared" si="33"/>
        <v>0</v>
      </c>
    </row>
    <row r="2171" spans="3:9" x14ac:dyDescent="0.2">
      <c r="C2171">
        <f>IF('Source Data'!F2171="successful",'Source Data'!L2171,0)</f>
        <v>7</v>
      </c>
      <c r="F2171">
        <f>IF('Source Data'!F2171="canceled",'Source Data'!L2171,0)</f>
        <v>0</v>
      </c>
      <c r="G2171">
        <f>IF('Source Data'!F2171="failed",'Source Data'!L2171,0)</f>
        <v>0</v>
      </c>
      <c r="I2171">
        <f t="shared" si="33"/>
        <v>0</v>
      </c>
    </row>
    <row r="2172" spans="3:9" x14ac:dyDescent="0.2">
      <c r="C2172">
        <f>IF('Source Data'!F2172="successful",'Source Data'!L2172,0)</f>
        <v>19</v>
      </c>
      <c r="F2172">
        <f>IF('Source Data'!F2172="canceled",'Source Data'!L2172,0)</f>
        <v>0</v>
      </c>
      <c r="G2172">
        <f>IF('Source Data'!F2172="failed",'Source Data'!L2172,0)</f>
        <v>0</v>
      </c>
      <c r="I2172">
        <f t="shared" si="33"/>
        <v>0</v>
      </c>
    </row>
    <row r="2173" spans="3:9" x14ac:dyDescent="0.2">
      <c r="C2173">
        <f>IF('Source Data'!F2173="successful",'Source Data'!L2173,0)</f>
        <v>47</v>
      </c>
      <c r="F2173">
        <f>IF('Source Data'!F2173="canceled",'Source Data'!L2173,0)</f>
        <v>0</v>
      </c>
      <c r="G2173">
        <f>IF('Source Data'!F2173="failed",'Source Data'!L2173,0)</f>
        <v>0</v>
      </c>
      <c r="I2173">
        <f t="shared" si="33"/>
        <v>0</v>
      </c>
    </row>
    <row r="2174" spans="3:9" x14ac:dyDescent="0.2">
      <c r="C2174">
        <f>IF('Source Data'!F2174="successful",'Source Data'!L2174,0)</f>
        <v>13</v>
      </c>
      <c r="F2174">
        <f>IF('Source Data'!F2174="canceled",'Source Data'!L2174,0)</f>
        <v>0</v>
      </c>
      <c r="G2174">
        <f>IF('Source Data'!F2174="failed",'Source Data'!L2174,0)</f>
        <v>0</v>
      </c>
      <c r="I2174">
        <f t="shared" si="33"/>
        <v>0</v>
      </c>
    </row>
    <row r="2175" spans="3:9" x14ac:dyDescent="0.2">
      <c r="C2175">
        <f>IF('Source Data'!F2175="successful",'Source Data'!L2175,0)</f>
        <v>90</v>
      </c>
      <c r="F2175">
        <f>IF('Source Data'!F2175="canceled",'Source Data'!L2175,0)</f>
        <v>0</v>
      </c>
      <c r="G2175">
        <f>IF('Source Data'!F2175="failed",'Source Data'!L2175,0)</f>
        <v>0</v>
      </c>
      <c r="I2175">
        <f t="shared" si="33"/>
        <v>0</v>
      </c>
    </row>
    <row r="2176" spans="3:9" x14ac:dyDescent="0.2">
      <c r="C2176">
        <f>IF('Source Data'!F2176="successful",'Source Data'!L2176,0)</f>
        <v>63</v>
      </c>
      <c r="F2176">
        <f>IF('Source Data'!F2176="canceled",'Source Data'!L2176,0)</f>
        <v>0</v>
      </c>
      <c r="G2176">
        <f>IF('Source Data'!F2176="failed",'Source Data'!L2176,0)</f>
        <v>0</v>
      </c>
      <c r="I2176">
        <f t="shared" si="33"/>
        <v>0</v>
      </c>
    </row>
    <row r="2177" spans="3:9" x14ac:dyDescent="0.2">
      <c r="C2177">
        <f>IF('Source Data'!F2177="successful",'Source Data'!L2177,0)</f>
        <v>26</v>
      </c>
      <c r="F2177">
        <f>IF('Source Data'!F2177="canceled",'Source Data'!L2177,0)</f>
        <v>0</v>
      </c>
      <c r="G2177">
        <f>IF('Source Data'!F2177="failed",'Source Data'!L2177,0)</f>
        <v>0</v>
      </c>
      <c r="I2177">
        <f t="shared" si="33"/>
        <v>0</v>
      </c>
    </row>
    <row r="2178" spans="3:9" x14ac:dyDescent="0.2">
      <c r="C2178">
        <f>IF('Source Data'!F2178="successful",'Source Data'!L2178,0)</f>
        <v>71</v>
      </c>
      <c r="F2178">
        <f>IF('Source Data'!F2178="canceled",'Source Data'!L2178,0)</f>
        <v>0</v>
      </c>
      <c r="G2178">
        <f>IF('Source Data'!F2178="failed",'Source Data'!L2178,0)</f>
        <v>0</v>
      </c>
      <c r="I2178">
        <f t="shared" si="33"/>
        <v>0</v>
      </c>
    </row>
    <row r="2179" spans="3:9" x14ac:dyDescent="0.2">
      <c r="C2179">
        <f>IF('Source Data'!F2179="successful",'Source Data'!L2179,0)</f>
        <v>38</v>
      </c>
      <c r="F2179">
        <f>IF('Source Data'!F2179="canceled",'Source Data'!L2179,0)</f>
        <v>0</v>
      </c>
      <c r="G2179">
        <f>IF('Source Data'!F2179="failed",'Source Data'!L2179,0)</f>
        <v>0</v>
      </c>
      <c r="I2179">
        <f t="shared" ref="I2179:I2242" si="34">F2179+G2179</f>
        <v>0</v>
      </c>
    </row>
    <row r="2180" spans="3:9" x14ac:dyDescent="0.2">
      <c r="C2180">
        <f>IF('Source Data'!F2180="successful",'Source Data'!L2180,0)</f>
        <v>859</v>
      </c>
      <c r="F2180">
        <f>IF('Source Data'!F2180="canceled",'Source Data'!L2180,0)</f>
        <v>0</v>
      </c>
      <c r="G2180">
        <f>IF('Source Data'!F2180="failed",'Source Data'!L2180,0)</f>
        <v>0</v>
      </c>
      <c r="I2180">
        <f t="shared" si="34"/>
        <v>0</v>
      </c>
    </row>
    <row r="2181" spans="3:9" x14ac:dyDescent="0.2">
      <c r="C2181">
        <f>IF('Source Data'!F2181="successful",'Source Data'!L2181,0)</f>
        <v>21</v>
      </c>
      <c r="F2181">
        <f>IF('Source Data'!F2181="canceled",'Source Data'!L2181,0)</f>
        <v>0</v>
      </c>
      <c r="G2181">
        <f>IF('Source Data'!F2181="failed",'Source Data'!L2181,0)</f>
        <v>0</v>
      </c>
      <c r="I2181">
        <f t="shared" si="34"/>
        <v>0</v>
      </c>
    </row>
    <row r="2182" spans="3:9" x14ac:dyDescent="0.2">
      <c r="C2182">
        <f>IF('Source Data'!F2182="successful",'Source Data'!L2182,0)</f>
        <v>78</v>
      </c>
      <c r="F2182">
        <f>IF('Source Data'!F2182="canceled",'Source Data'!L2182,0)</f>
        <v>0</v>
      </c>
      <c r="G2182">
        <f>IF('Source Data'!F2182="failed",'Source Data'!L2182,0)</f>
        <v>0</v>
      </c>
      <c r="I2182">
        <f t="shared" si="34"/>
        <v>0</v>
      </c>
    </row>
    <row r="2183" spans="3:9" x14ac:dyDescent="0.2">
      <c r="C2183">
        <f>IF('Source Data'!F2183="successful",'Source Data'!L2183,0)</f>
        <v>53</v>
      </c>
      <c r="F2183">
        <f>IF('Source Data'!F2183="canceled",'Source Data'!L2183,0)</f>
        <v>0</v>
      </c>
      <c r="G2183">
        <f>IF('Source Data'!F2183="failed",'Source Data'!L2183,0)</f>
        <v>0</v>
      </c>
      <c r="I2183">
        <f t="shared" si="34"/>
        <v>0</v>
      </c>
    </row>
    <row r="2184" spans="3:9" x14ac:dyDescent="0.2">
      <c r="C2184">
        <f>IF('Source Data'!F2184="successful",'Source Data'!L2184,0)</f>
        <v>356</v>
      </c>
      <c r="F2184">
        <f>IF('Source Data'!F2184="canceled",'Source Data'!L2184,0)</f>
        <v>0</v>
      </c>
      <c r="G2184">
        <f>IF('Source Data'!F2184="failed",'Source Data'!L2184,0)</f>
        <v>0</v>
      </c>
      <c r="I2184">
        <f t="shared" si="34"/>
        <v>0</v>
      </c>
    </row>
    <row r="2185" spans="3:9" x14ac:dyDescent="0.2">
      <c r="C2185">
        <f>IF('Source Data'!F2185="successful",'Source Data'!L2185,0)</f>
        <v>279</v>
      </c>
      <c r="F2185">
        <f>IF('Source Data'!F2185="canceled",'Source Data'!L2185,0)</f>
        <v>0</v>
      </c>
      <c r="G2185">
        <f>IF('Source Data'!F2185="failed",'Source Data'!L2185,0)</f>
        <v>0</v>
      </c>
      <c r="I2185">
        <f t="shared" si="34"/>
        <v>0</v>
      </c>
    </row>
    <row r="2186" spans="3:9" x14ac:dyDescent="0.2">
      <c r="C2186">
        <f>IF('Source Data'!F2186="successful",'Source Data'!L2186,0)</f>
        <v>266</v>
      </c>
      <c r="F2186">
        <f>IF('Source Data'!F2186="canceled",'Source Data'!L2186,0)</f>
        <v>0</v>
      </c>
      <c r="G2186">
        <f>IF('Source Data'!F2186="failed",'Source Data'!L2186,0)</f>
        <v>0</v>
      </c>
      <c r="I2186">
        <f t="shared" si="34"/>
        <v>0</v>
      </c>
    </row>
    <row r="2187" spans="3:9" x14ac:dyDescent="0.2">
      <c r="C2187">
        <f>IF('Source Data'!F2187="successful",'Source Data'!L2187,0)</f>
        <v>623</v>
      </c>
      <c r="F2187">
        <f>IF('Source Data'!F2187="canceled",'Source Data'!L2187,0)</f>
        <v>0</v>
      </c>
      <c r="G2187">
        <f>IF('Source Data'!F2187="failed",'Source Data'!L2187,0)</f>
        <v>0</v>
      </c>
      <c r="I2187">
        <f t="shared" si="34"/>
        <v>0</v>
      </c>
    </row>
    <row r="2188" spans="3:9" x14ac:dyDescent="0.2">
      <c r="C2188">
        <f>IF('Source Data'!F2188="successful",'Source Data'!L2188,0)</f>
        <v>392</v>
      </c>
      <c r="F2188">
        <f>IF('Source Data'!F2188="canceled",'Source Data'!L2188,0)</f>
        <v>0</v>
      </c>
      <c r="G2188">
        <f>IF('Source Data'!F2188="failed",'Source Data'!L2188,0)</f>
        <v>0</v>
      </c>
      <c r="I2188">
        <f t="shared" si="34"/>
        <v>0</v>
      </c>
    </row>
    <row r="2189" spans="3:9" x14ac:dyDescent="0.2">
      <c r="C2189">
        <f>IF('Source Data'!F2189="successful",'Source Data'!L2189,0)</f>
        <v>3562</v>
      </c>
      <c r="F2189">
        <f>IF('Source Data'!F2189="canceled",'Source Data'!L2189,0)</f>
        <v>0</v>
      </c>
      <c r="G2189">
        <f>IF('Source Data'!F2189="failed",'Source Data'!L2189,0)</f>
        <v>0</v>
      </c>
      <c r="I2189">
        <f t="shared" si="34"/>
        <v>0</v>
      </c>
    </row>
    <row r="2190" spans="3:9" x14ac:dyDescent="0.2">
      <c r="C2190">
        <f>IF('Source Data'!F2190="successful",'Source Data'!L2190,0)</f>
        <v>514</v>
      </c>
      <c r="F2190">
        <f>IF('Source Data'!F2190="canceled",'Source Data'!L2190,0)</f>
        <v>0</v>
      </c>
      <c r="G2190">
        <f>IF('Source Data'!F2190="failed",'Source Data'!L2190,0)</f>
        <v>0</v>
      </c>
      <c r="I2190">
        <f t="shared" si="34"/>
        <v>0</v>
      </c>
    </row>
    <row r="2191" spans="3:9" x14ac:dyDescent="0.2">
      <c r="C2191">
        <f>IF('Source Data'!F2191="successful",'Source Data'!L2191,0)</f>
        <v>88</v>
      </c>
      <c r="F2191">
        <f>IF('Source Data'!F2191="canceled",'Source Data'!L2191,0)</f>
        <v>0</v>
      </c>
      <c r="G2191">
        <f>IF('Source Data'!F2191="failed",'Source Data'!L2191,0)</f>
        <v>0</v>
      </c>
      <c r="I2191">
        <f t="shared" si="34"/>
        <v>0</v>
      </c>
    </row>
    <row r="2192" spans="3:9" x14ac:dyDescent="0.2">
      <c r="C2192">
        <f>IF('Source Data'!F2192="successful",'Source Data'!L2192,0)</f>
        <v>537</v>
      </c>
      <c r="F2192">
        <f>IF('Source Data'!F2192="canceled",'Source Data'!L2192,0)</f>
        <v>0</v>
      </c>
      <c r="G2192">
        <f>IF('Source Data'!F2192="failed",'Source Data'!L2192,0)</f>
        <v>0</v>
      </c>
      <c r="I2192">
        <f t="shared" si="34"/>
        <v>0</v>
      </c>
    </row>
    <row r="2193" spans="3:9" x14ac:dyDescent="0.2">
      <c r="C2193">
        <f>IF('Source Data'!F2193="successful",'Source Data'!L2193,0)</f>
        <v>25</v>
      </c>
      <c r="F2193">
        <f>IF('Source Data'!F2193="canceled",'Source Data'!L2193,0)</f>
        <v>0</v>
      </c>
      <c r="G2193">
        <f>IF('Source Data'!F2193="failed",'Source Data'!L2193,0)</f>
        <v>0</v>
      </c>
      <c r="I2193">
        <f t="shared" si="34"/>
        <v>0</v>
      </c>
    </row>
    <row r="2194" spans="3:9" x14ac:dyDescent="0.2">
      <c r="C2194">
        <f>IF('Source Data'!F2194="successful",'Source Data'!L2194,0)</f>
        <v>3238</v>
      </c>
      <c r="F2194">
        <f>IF('Source Data'!F2194="canceled",'Source Data'!L2194,0)</f>
        <v>0</v>
      </c>
      <c r="G2194">
        <f>IF('Source Data'!F2194="failed",'Source Data'!L2194,0)</f>
        <v>0</v>
      </c>
      <c r="I2194">
        <f t="shared" si="34"/>
        <v>0</v>
      </c>
    </row>
    <row r="2195" spans="3:9" x14ac:dyDescent="0.2">
      <c r="C2195">
        <f>IF('Source Data'!F2195="successful",'Source Data'!L2195,0)</f>
        <v>897</v>
      </c>
      <c r="F2195">
        <f>IF('Source Data'!F2195="canceled",'Source Data'!L2195,0)</f>
        <v>0</v>
      </c>
      <c r="G2195">
        <f>IF('Source Data'!F2195="failed",'Source Data'!L2195,0)</f>
        <v>0</v>
      </c>
      <c r="I2195">
        <f t="shared" si="34"/>
        <v>0</v>
      </c>
    </row>
    <row r="2196" spans="3:9" x14ac:dyDescent="0.2">
      <c r="C2196">
        <f>IF('Source Data'!F2196="successful",'Source Data'!L2196,0)</f>
        <v>878</v>
      </c>
      <c r="F2196">
        <f>IF('Source Data'!F2196="canceled",'Source Data'!L2196,0)</f>
        <v>0</v>
      </c>
      <c r="G2196">
        <f>IF('Source Data'!F2196="failed",'Source Data'!L2196,0)</f>
        <v>0</v>
      </c>
      <c r="I2196">
        <f t="shared" si="34"/>
        <v>0</v>
      </c>
    </row>
    <row r="2197" spans="3:9" x14ac:dyDescent="0.2">
      <c r="C2197">
        <f>IF('Source Data'!F2197="successful",'Source Data'!L2197,0)</f>
        <v>115</v>
      </c>
      <c r="F2197">
        <f>IF('Source Data'!F2197="canceled",'Source Data'!L2197,0)</f>
        <v>0</v>
      </c>
      <c r="G2197">
        <f>IF('Source Data'!F2197="failed",'Source Data'!L2197,0)</f>
        <v>0</v>
      </c>
      <c r="I2197">
        <f t="shared" si="34"/>
        <v>0</v>
      </c>
    </row>
    <row r="2198" spans="3:9" x14ac:dyDescent="0.2">
      <c r="C2198">
        <f>IF('Source Data'!F2198="successful",'Source Data'!L2198,0)</f>
        <v>234</v>
      </c>
      <c r="F2198">
        <f>IF('Source Data'!F2198="canceled",'Source Data'!L2198,0)</f>
        <v>0</v>
      </c>
      <c r="G2198">
        <f>IF('Source Data'!F2198="failed",'Source Data'!L2198,0)</f>
        <v>0</v>
      </c>
      <c r="I2198">
        <f t="shared" si="34"/>
        <v>0</v>
      </c>
    </row>
    <row r="2199" spans="3:9" x14ac:dyDescent="0.2">
      <c r="C2199">
        <f>IF('Source Data'!F2199="successful",'Source Data'!L2199,0)</f>
        <v>4330</v>
      </c>
      <c r="F2199">
        <f>IF('Source Data'!F2199="canceled",'Source Data'!L2199,0)</f>
        <v>0</v>
      </c>
      <c r="G2199">
        <f>IF('Source Data'!F2199="failed",'Source Data'!L2199,0)</f>
        <v>0</v>
      </c>
      <c r="I2199">
        <f t="shared" si="34"/>
        <v>0</v>
      </c>
    </row>
    <row r="2200" spans="3:9" x14ac:dyDescent="0.2">
      <c r="C2200">
        <f>IF('Source Data'!F2200="successful",'Source Data'!L2200,0)</f>
        <v>651</v>
      </c>
      <c r="F2200">
        <f>IF('Source Data'!F2200="canceled",'Source Data'!L2200,0)</f>
        <v>0</v>
      </c>
      <c r="G2200">
        <f>IF('Source Data'!F2200="failed",'Source Data'!L2200,0)</f>
        <v>0</v>
      </c>
      <c r="I2200">
        <f t="shared" si="34"/>
        <v>0</v>
      </c>
    </row>
    <row r="2201" spans="3:9" x14ac:dyDescent="0.2">
      <c r="C2201">
        <f>IF('Source Data'!F2201="successful",'Source Data'!L2201,0)</f>
        <v>251</v>
      </c>
      <c r="F2201">
        <f>IF('Source Data'!F2201="canceled",'Source Data'!L2201,0)</f>
        <v>0</v>
      </c>
      <c r="G2201">
        <f>IF('Source Data'!F2201="failed",'Source Data'!L2201,0)</f>
        <v>0</v>
      </c>
      <c r="I2201">
        <f t="shared" si="34"/>
        <v>0</v>
      </c>
    </row>
    <row r="2202" spans="3:9" x14ac:dyDescent="0.2">
      <c r="C2202">
        <f>IF('Source Data'!F2202="successful",'Source Data'!L2202,0)</f>
        <v>263</v>
      </c>
      <c r="F2202">
        <f>IF('Source Data'!F2202="canceled",'Source Data'!L2202,0)</f>
        <v>0</v>
      </c>
      <c r="G2202">
        <f>IF('Source Data'!F2202="failed",'Source Data'!L2202,0)</f>
        <v>0</v>
      </c>
      <c r="I2202">
        <f t="shared" si="34"/>
        <v>0</v>
      </c>
    </row>
    <row r="2203" spans="3:9" x14ac:dyDescent="0.2">
      <c r="C2203">
        <f>IF('Source Data'!F2203="successful",'Source Data'!L2203,0)</f>
        <v>28</v>
      </c>
      <c r="F2203">
        <f>IF('Source Data'!F2203="canceled",'Source Data'!L2203,0)</f>
        <v>0</v>
      </c>
      <c r="G2203">
        <f>IF('Source Data'!F2203="failed",'Source Data'!L2203,0)</f>
        <v>0</v>
      </c>
      <c r="I2203">
        <f t="shared" si="34"/>
        <v>0</v>
      </c>
    </row>
    <row r="2204" spans="3:9" x14ac:dyDescent="0.2">
      <c r="C2204">
        <f>IF('Source Data'!F2204="successful",'Source Data'!L2204,0)</f>
        <v>721</v>
      </c>
      <c r="F2204">
        <f>IF('Source Data'!F2204="canceled",'Source Data'!L2204,0)</f>
        <v>0</v>
      </c>
      <c r="G2204">
        <f>IF('Source Data'!F2204="failed",'Source Data'!L2204,0)</f>
        <v>0</v>
      </c>
      <c r="I2204">
        <f t="shared" si="34"/>
        <v>0</v>
      </c>
    </row>
    <row r="2205" spans="3:9" x14ac:dyDescent="0.2">
      <c r="C2205">
        <f>IF('Source Data'!F2205="successful",'Source Data'!L2205,0)</f>
        <v>50</v>
      </c>
      <c r="F2205">
        <f>IF('Source Data'!F2205="canceled",'Source Data'!L2205,0)</f>
        <v>0</v>
      </c>
      <c r="G2205">
        <f>IF('Source Data'!F2205="failed",'Source Data'!L2205,0)</f>
        <v>0</v>
      </c>
      <c r="I2205">
        <f t="shared" si="34"/>
        <v>0</v>
      </c>
    </row>
    <row r="2206" spans="3:9" x14ac:dyDescent="0.2">
      <c r="C2206">
        <f>IF('Source Data'!F2206="successful",'Source Data'!L2206,0)</f>
        <v>73</v>
      </c>
      <c r="F2206">
        <f>IF('Source Data'!F2206="canceled",'Source Data'!L2206,0)</f>
        <v>0</v>
      </c>
      <c r="G2206">
        <f>IF('Source Data'!F2206="failed",'Source Data'!L2206,0)</f>
        <v>0</v>
      </c>
      <c r="I2206">
        <f t="shared" si="34"/>
        <v>0</v>
      </c>
    </row>
    <row r="2207" spans="3:9" x14ac:dyDescent="0.2">
      <c r="C2207">
        <f>IF('Source Data'!F2207="successful",'Source Data'!L2207,0)</f>
        <v>27</v>
      </c>
      <c r="F2207">
        <f>IF('Source Data'!F2207="canceled",'Source Data'!L2207,0)</f>
        <v>0</v>
      </c>
      <c r="G2207">
        <f>IF('Source Data'!F2207="failed",'Source Data'!L2207,0)</f>
        <v>0</v>
      </c>
      <c r="I2207">
        <f t="shared" si="34"/>
        <v>0</v>
      </c>
    </row>
    <row r="2208" spans="3:9" x14ac:dyDescent="0.2">
      <c r="C2208">
        <f>IF('Source Data'!F2208="successful",'Source Data'!L2208,0)</f>
        <v>34</v>
      </c>
      <c r="F2208">
        <f>IF('Source Data'!F2208="canceled",'Source Data'!L2208,0)</f>
        <v>0</v>
      </c>
      <c r="G2208">
        <f>IF('Source Data'!F2208="failed",'Source Data'!L2208,0)</f>
        <v>0</v>
      </c>
      <c r="I2208">
        <f t="shared" si="34"/>
        <v>0</v>
      </c>
    </row>
    <row r="2209" spans="3:9" x14ac:dyDescent="0.2">
      <c r="C2209">
        <f>IF('Source Data'!F2209="successful",'Source Data'!L2209,0)</f>
        <v>7</v>
      </c>
      <c r="F2209">
        <f>IF('Source Data'!F2209="canceled",'Source Data'!L2209,0)</f>
        <v>0</v>
      </c>
      <c r="G2209">
        <f>IF('Source Data'!F2209="failed",'Source Data'!L2209,0)</f>
        <v>0</v>
      </c>
      <c r="I2209">
        <f t="shared" si="34"/>
        <v>0</v>
      </c>
    </row>
    <row r="2210" spans="3:9" x14ac:dyDescent="0.2">
      <c r="C2210">
        <f>IF('Source Data'!F2210="successful",'Source Data'!L2210,0)</f>
        <v>24</v>
      </c>
      <c r="F2210">
        <f>IF('Source Data'!F2210="canceled",'Source Data'!L2210,0)</f>
        <v>0</v>
      </c>
      <c r="G2210">
        <f>IF('Source Data'!F2210="failed",'Source Data'!L2210,0)</f>
        <v>0</v>
      </c>
      <c r="I2210">
        <f t="shared" si="34"/>
        <v>0</v>
      </c>
    </row>
    <row r="2211" spans="3:9" x14ac:dyDescent="0.2">
      <c r="C2211">
        <f>IF('Source Data'!F2211="successful",'Source Data'!L2211,0)</f>
        <v>15</v>
      </c>
      <c r="F2211">
        <f>IF('Source Data'!F2211="canceled",'Source Data'!L2211,0)</f>
        <v>0</v>
      </c>
      <c r="G2211">
        <f>IF('Source Data'!F2211="failed",'Source Data'!L2211,0)</f>
        <v>0</v>
      </c>
      <c r="I2211">
        <f t="shared" si="34"/>
        <v>0</v>
      </c>
    </row>
    <row r="2212" spans="3:9" x14ac:dyDescent="0.2">
      <c r="C2212">
        <f>IF('Source Data'!F2212="successful",'Source Data'!L2212,0)</f>
        <v>72</v>
      </c>
      <c r="F2212">
        <f>IF('Source Data'!F2212="canceled",'Source Data'!L2212,0)</f>
        <v>0</v>
      </c>
      <c r="G2212">
        <f>IF('Source Data'!F2212="failed",'Source Data'!L2212,0)</f>
        <v>0</v>
      </c>
      <c r="I2212">
        <f t="shared" si="34"/>
        <v>0</v>
      </c>
    </row>
    <row r="2213" spans="3:9" x14ac:dyDescent="0.2">
      <c r="C2213">
        <f>IF('Source Data'!F2213="successful",'Source Data'!L2213,0)</f>
        <v>120</v>
      </c>
      <c r="F2213">
        <f>IF('Source Data'!F2213="canceled",'Source Data'!L2213,0)</f>
        <v>0</v>
      </c>
      <c r="G2213">
        <f>IF('Source Data'!F2213="failed",'Source Data'!L2213,0)</f>
        <v>0</v>
      </c>
      <c r="I2213">
        <f t="shared" si="34"/>
        <v>0</v>
      </c>
    </row>
    <row r="2214" spans="3:9" x14ac:dyDescent="0.2">
      <c r="C2214">
        <f>IF('Source Data'!F2214="successful",'Source Data'!L2214,0)</f>
        <v>123</v>
      </c>
      <c r="F2214">
        <f>IF('Source Data'!F2214="canceled",'Source Data'!L2214,0)</f>
        <v>0</v>
      </c>
      <c r="G2214">
        <f>IF('Source Data'!F2214="failed",'Source Data'!L2214,0)</f>
        <v>0</v>
      </c>
      <c r="I2214">
        <f t="shared" si="34"/>
        <v>0</v>
      </c>
    </row>
    <row r="2215" spans="3:9" x14ac:dyDescent="0.2">
      <c r="C2215">
        <f>IF('Source Data'!F2215="successful",'Source Data'!L2215,0)</f>
        <v>1</v>
      </c>
      <c r="F2215">
        <f>IF('Source Data'!F2215="canceled",'Source Data'!L2215,0)</f>
        <v>0</v>
      </c>
      <c r="G2215">
        <f>IF('Source Data'!F2215="failed",'Source Data'!L2215,0)</f>
        <v>0</v>
      </c>
      <c r="I2215">
        <f t="shared" si="34"/>
        <v>0</v>
      </c>
    </row>
    <row r="2216" spans="3:9" x14ac:dyDescent="0.2">
      <c r="C2216">
        <f>IF('Source Data'!F2216="successful",'Source Data'!L2216,0)</f>
        <v>24</v>
      </c>
      <c r="F2216">
        <f>IF('Source Data'!F2216="canceled",'Source Data'!L2216,0)</f>
        <v>0</v>
      </c>
      <c r="G2216">
        <f>IF('Source Data'!F2216="failed",'Source Data'!L2216,0)</f>
        <v>0</v>
      </c>
      <c r="I2216">
        <f t="shared" si="34"/>
        <v>0</v>
      </c>
    </row>
    <row r="2217" spans="3:9" x14ac:dyDescent="0.2">
      <c r="C2217">
        <f>IF('Source Data'!F2217="successful",'Source Data'!L2217,0)</f>
        <v>33</v>
      </c>
      <c r="F2217">
        <f>IF('Source Data'!F2217="canceled",'Source Data'!L2217,0)</f>
        <v>0</v>
      </c>
      <c r="G2217">
        <f>IF('Source Data'!F2217="failed",'Source Data'!L2217,0)</f>
        <v>0</v>
      </c>
      <c r="I2217">
        <f t="shared" si="34"/>
        <v>0</v>
      </c>
    </row>
    <row r="2218" spans="3:9" x14ac:dyDescent="0.2">
      <c r="C2218">
        <f>IF('Source Data'!F2218="successful",'Source Data'!L2218,0)</f>
        <v>14</v>
      </c>
      <c r="F2218">
        <f>IF('Source Data'!F2218="canceled",'Source Data'!L2218,0)</f>
        <v>0</v>
      </c>
      <c r="G2218">
        <f>IF('Source Data'!F2218="failed",'Source Data'!L2218,0)</f>
        <v>0</v>
      </c>
      <c r="I2218">
        <f t="shared" si="34"/>
        <v>0</v>
      </c>
    </row>
    <row r="2219" spans="3:9" x14ac:dyDescent="0.2">
      <c r="C2219">
        <f>IF('Source Data'!F2219="successful",'Source Data'!L2219,0)</f>
        <v>9</v>
      </c>
      <c r="F2219">
        <f>IF('Source Data'!F2219="canceled",'Source Data'!L2219,0)</f>
        <v>0</v>
      </c>
      <c r="G2219">
        <f>IF('Source Data'!F2219="failed",'Source Data'!L2219,0)</f>
        <v>0</v>
      </c>
      <c r="I2219">
        <f t="shared" si="34"/>
        <v>0</v>
      </c>
    </row>
    <row r="2220" spans="3:9" x14ac:dyDescent="0.2">
      <c r="C2220">
        <f>IF('Source Data'!F2220="successful",'Source Data'!L2220,0)</f>
        <v>76</v>
      </c>
      <c r="F2220">
        <f>IF('Source Data'!F2220="canceled",'Source Data'!L2220,0)</f>
        <v>0</v>
      </c>
      <c r="G2220">
        <f>IF('Source Data'!F2220="failed",'Source Data'!L2220,0)</f>
        <v>0</v>
      </c>
      <c r="I2220">
        <f t="shared" si="34"/>
        <v>0</v>
      </c>
    </row>
    <row r="2221" spans="3:9" x14ac:dyDescent="0.2">
      <c r="C2221">
        <f>IF('Source Data'!F2221="successful",'Source Data'!L2221,0)</f>
        <v>19</v>
      </c>
      <c r="F2221">
        <f>IF('Source Data'!F2221="canceled",'Source Data'!L2221,0)</f>
        <v>0</v>
      </c>
      <c r="G2221">
        <f>IF('Source Data'!F2221="failed",'Source Data'!L2221,0)</f>
        <v>0</v>
      </c>
      <c r="I2221">
        <f t="shared" si="34"/>
        <v>0</v>
      </c>
    </row>
    <row r="2222" spans="3:9" x14ac:dyDescent="0.2">
      <c r="C2222">
        <f>IF('Source Data'!F2222="successful",'Source Data'!L2222,0)</f>
        <v>69</v>
      </c>
      <c r="F2222">
        <f>IF('Source Data'!F2222="canceled",'Source Data'!L2222,0)</f>
        <v>0</v>
      </c>
      <c r="G2222">
        <f>IF('Source Data'!F2222="failed",'Source Data'!L2222,0)</f>
        <v>0</v>
      </c>
      <c r="I2222">
        <f t="shared" si="34"/>
        <v>0</v>
      </c>
    </row>
    <row r="2223" spans="3:9" x14ac:dyDescent="0.2">
      <c r="C2223">
        <f>IF('Source Data'!F2223="successful",'Source Data'!L2223,0)</f>
        <v>218</v>
      </c>
      <c r="F2223">
        <f>IF('Source Data'!F2223="canceled",'Source Data'!L2223,0)</f>
        <v>0</v>
      </c>
      <c r="G2223">
        <f>IF('Source Data'!F2223="failed",'Source Data'!L2223,0)</f>
        <v>0</v>
      </c>
      <c r="I2223">
        <f t="shared" si="34"/>
        <v>0</v>
      </c>
    </row>
    <row r="2224" spans="3:9" x14ac:dyDescent="0.2">
      <c r="C2224">
        <f>IF('Source Data'!F2224="successful",'Source Data'!L2224,0)</f>
        <v>30</v>
      </c>
      <c r="F2224">
        <f>IF('Source Data'!F2224="canceled",'Source Data'!L2224,0)</f>
        <v>0</v>
      </c>
      <c r="G2224">
        <f>IF('Source Data'!F2224="failed",'Source Data'!L2224,0)</f>
        <v>0</v>
      </c>
      <c r="I2224">
        <f t="shared" si="34"/>
        <v>0</v>
      </c>
    </row>
    <row r="2225" spans="3:9" x14ac:dyDescent="0.2">
      <c r="C2225">
        <f>IF('Source Data'!F2225="successful",'Source Data'!L2225,0)</f>
        <v>100</v>
      </c>
      <c r="F2225">
        <f>IF('Source Data'!F2225="canceled",'Source Data'!L2225,0)</f>
        <v>0</v>
      </c>
      <c r="G2225">
        <f>IF('Source Data'!F2225="failed",'Source Data'!L2225,0)</f>
        <v>0</v>
      </c>
      <c r="I2225">
        <f t="shared" si="34"/>
        <v>0</v>
      </c>
    </row>
    <row r="2226" spans="3:9" x14ac:dyDescent="0.2">
      <c r="C2226">
        <f>IF('Source Data'!F2226="successful",'Source Data'!L2226,0)</f>
        <v>296</v>
      </c>
      <c r="F2226">
        <f>IF('Source Data'!F2226="canceled",'Source Data'!L2226,0)</f>
        <v>0</v>
      </c>
      <c r="G2226">
        <f>IF('Source Data'!F2226="failed",'Source Data'!L2226,0)</f>
        <v>0</v>
      </c>
      <c r="I2226">
        <f t="shared" si="34"/>
        <v>0</v>
      </c>
    </row>
    <row r="2227" spans="3:9" x14ac:dyDescent="0.2">
      <c r="C2227">
        <f>IF('Source Data'!F2227="successful",'Source Data'!L2227,0)</f>
        <v>1204</v>
      </c>
      <c r="F2227">
        <f>IF('Source Data'!F2227="canceled",'Source Data'!L2227,0)</f>
        <v>0</v>
      </c>
      <c r="G2227">
        <f>IF('Source Data'!F2227="failed",'Source Data'!L2227,0)</f>
        <v>0</v>
      </c>
      <c r="I2227">
        <f t="shared" si="34"/>
        <v>0</v>
      </c>
    </row>
    <row r="2228" spans="3:9" x14ac:dyDescent="0.2">
      <c r="C2228">
        <f>IF('Source Data'!F2228="successful",'Source Data'!L2228,0)</f>
        <v>321</v>
      </c>
      <c r="F2228">
        <f>IF('Source Data'!F2228="canceled",'Source Data'!L2228,0)</f>
        <v>0</v>
      </c>
      <c r="G2228">
        <f>IF('Source Data'!F2228="failed",'Source Data'!L2228,0)</f>
        <v>0</v>
      </c>
      <c r="I2228">
        <f t="shared" si="34"/>
        <v>0</v>
      </c>
    </row>
    <row r="2229" spans="3:9" x14ac:dyDescent="0.2">
      <c r="C2229">
        <f>IF('Source Data'!F2229="successful",'Source Data'!L2229,0)</f>
        <v>301</v>
      </c>
      <c r="F2229">
        <f>IF('Source Data'!F2229="canceled",'Source Data'!L2229,0)</f>
        <v>0</v>
      </c>
      <c r="G2229">
        <f>IF('Source Data'!F2229="failed",'Source Data'!L2229,0)</f>
        <v>0</v>
      </c>
      <c r="I2229">
        <f t="shared" si="34"/>
        <v>0</v>
      </c>
    </row>
    <row r="2230" spans="3:9" x14ac:dyDescent="0.2">
      <c r="C2230">
        <f>IF('Source Data'!F2230="successful",'Source Data'!L2230,0)</f>
        <v>144</v>
      </c>
      <c r="F2230">
        <f>IF('Source Data'!F2230="canceled",'Source Data'!L2230,0)</f>
        <v>0</v>
      </c>
      <c r="G2230">
        <f>IF('Source Data'!F2230="failed",'Source Data'!L2230,0)</f>
        <v>0</v>
      </c>
      <c r="I2230">
        <f t="shared" si="34"/>
        <v>0</v>
      </c>
    </row>
    <row r="2231" spans="3:9" x14ac:dyDescent="0.2">
      <c r="C2231">
        <f>IF('Source Data'!F2231="successful",'Source Data'!L2231,0)</f>
        <v>539</v>
      </c>
      <c r="F2231">
        <f>IF('Source Data'!F2231="canceled",'Source Data'!L2231,0)</f>
        <v>0</v>
      </c>
      <c r="G2231">
        <f>IF('Source Data'!F2231="failed",'Source Data'!L2231,0)</f>
        <v>0</v>
      </c>
      <c r="I2231">
        <f t="shared" si="34"/>
        <v>0</v>
      </c>
    </row>
    <row r="2232" spans="3:9" x14ac:dyDescent="0.2">
      <c r="C2232">
        <f>IF('Source Data'!F2232="successful",'Source Data'!L2232,0)</f>
        <v>498</v>
      </c>
      <c r="F2232">
        <f>IF('Source Data'!F2232="canceled",'Source Data'!L2232,0)</f>
        <v>0</v>
      </c>
      <c r="G2232">
        <f>IF('Source Data'!F2232="failed",'Source Data'!L2232,0)</f>
        <v>0</v>
      </c>
      <c r="I2232">
        <f t="shared" si="34"/>
        <v>0</v>
      </c>
    </row>
    <row r="2233" spans="3:9" x14ac:dyDescent="0.2">
      <c r="C2233">
        <f>IF('Source Data'!F2233="successful",'Source Data'!L2233,0)</f>
        <v>1113</v>
      </c>
      <c r="F2233">
        <f>IF('Source Data'!F2233="canceled",'Source Data'!L2233,0)</f>
        <v>0</v>
      </c>
      <c r="G2233">
        <f>IF('Source Data'!F2233="failed",'Source Data'!L2233,0)</f>
        <v>0</v>
      </c>
      <c r="I2233">
        <f t="shared" si="34"/>
        <v>0</v>
      </c>
    </row>
    <row r="2234" spans="3:9" x14ac:dyDescent="0.2">
      <c r="C2234">
        <f>IF('Source Data'!F2234="successful",'Source Data'!L2234,0)</f>
        <v>988</v>
      </c>
      <c r="F2234">
        <f>IF('Source Data'!F2234="canceled",'Source Data'!L2234,0)</f>
        <v>0</v>
      </c>
      <c r="G2234">
        <f>IF('Source Data'!F2234="failed",'Source Data'!L2234,0)</f>
        <v>0</v>
      </c>
      <c r="I2234">
        <f t="shared" si="34"/>
        <v>0</v>
      </c>
    </row>
    <row r="2235" spans="3:9" x14ac:dyDescent="0.2">
      <c r="C2235">
        <f>IF('Source Data'!F2235="successful",'Source Data'!L2235,0)</f>
        <v>391</v>
      </c>
      <c r="F2235">
        <f>IF('Source Data'!F2235="canceled",'Source Data'!L2235,0)</f>
        <v>0</v>
      </c>
      <c r="G2235">
        <f>IF('Source Data'!F2235="failed",'Source Data'!L2235,0)</f>
        <v>0</v>
      </c>
      <c r="I2235">
        <f t="shared" si="34"/>
        <v>0</v>
      </c>
    </row>
    <row r="2236" spans="3:9" x14ac:dyDescent="0.2">
      <c r="C2236">
        <f>IF('Source Data'!F2236="successful",'Source Data'!L2236,0)</f>
        <v>28</v>
      </c>
      <c r="F2236">
        <f>IF('Source Data'!F2236="canceled",'Source Data'!L2236,0)</f>
        <v>0</v>
      </c>
      <c r="G2236">
        <f>IF('Source Data'!F2236="failed",'Source Data'!L2236,0)</f>
        <v>0</v>
      </c>
      <c r="I2236">
        <f t="shared" si="34"/>
        <v>0</v>
      </c>
    </row>
    <row r="2237" spans="3:9" x14ac:dyDescent="0.2">
      <c r="C2237">
        <f>IF('Source Data'!F2237="successful",'Source Data'!L2237,0)</f>
        <v>147</v>
      </c>
      <c r="F2237">
        <f>IF('Source Data'!F2237="canceled",'Source Data'!L2237,0)</f>
        <v>0</v>
      </c>
      <c r="G2237">
        <f>IF('Source Data'!F2237="failed",'Source Data'!L2237,0)</f>
        <v>0</v>
      </c>
      <c r="I2237">
        <f t="shared" si="34"/>
        <v>0</v>
      </c>
    </row>
    <row r="2238" spans="3:9" x14ac:dyDescent="0.2">
      <c r="C2238">
        <f>IF('Source Data'!F2238="successful",'Source Data'!L2238,0)</f>
        <v>680</v>
      </c>
      <c r="F2238">
        <f>IF('Source Data'!F2238="canceled",'Source Data'!L2238,0)</f>
        <v>0</v>
      </c>
      <c r="G2238">
        <f>IF('Source Data'!F2238="failed",'Source Data'!L2238,0)</f>
        <v>0</v>
      </c>
      <c r="I2238">
        <f t="shared" si="34"/>
        <v>0</v>
      </c>
    </row>
    <row r="2239" spans="3:9" x14ac:dyDescent="0.2">
      <c r="C2239">
        <f>IF('Source Data'!F2239="successful",'Source Data'!L2239,0)</f>
        <v>983</v>
      </c>
      <c r="F2239">
        <f>IF('Source Data'!F2239="canceled",'Source Data'!L2239,0)</f>
        <v>0</v>
      </c>
      <c r="G2239">
        <f>IF('Source Data'!F2239="failed",'Source Data'!L2239,0)</f>
        <v>0</v>
      </c>
      <c r="I2239">
        <f t="shared" si="34"/>
        <v>0</v>
      </c>
    </row>
    <row r="2240" spans="3:9" x14ac:dyDescent="0.2">
      <c r="C2240">
        <f>IF('Source Data'!F2240="successful",'Source Data'!L2240,0)</f>
        <v>79</v>
      </c>
      <c r="F2240">
        <f>IF('Source Data'!F2240="canceled",'Source Data'!L2240,0)</f>
        <v>0</v>
      </c>
      <c r="G2240">
        <f>IF('Source Data'!F2240="failed",'Source Data'!L2240,0)</f>
        <v>0</v>
      </c>
      <c r="I2240">
        <f t="shared" si="34"/>
        <v>0</v>
      </c>
    </row>
    <row r="2241" spans="3:9" x14ac:dyDescent="0.2">
      <c r="C2241">
        <f>IF('Source Data'!F2241="successful",'Source Data'!L2241,0)</f>
        <v>426</v>
      </c>
      <c r="F2241">
        <f>IF('Source Data'!F2241="canceled",'Source Data'!L2241,0)</f>
        <v>0</v>
      </c>
      <c r="G2241">
        <f>IF('Source Data'!F2241="failed",'Source Data'!L2241,0)</f>
        <v>0</v>
      </c>
      <c r="I2241">
        <f t="shared" si="34"/>
        <v>0</v>
      </c>
    </row>
    <row r="2242" spans="3:9" x14ac:dyDescent="0.2">
      <c r="C2242">
        <f>IF('Source Data'!F2242="successful",'Source Data'!L2242,0)</f>
        <v>96</v>
      </c>
      <c r="F2242">
        <f>IF('Source Data'!F2242="canceled",'Source Data'!L2242,0)</f>
        <v>0</v>
      </c>
      <c r="G2242">
        <f>IF('Source Data'!F2242="failed",'Source Data'!L2242,0)</f>
        <v>0</v>
      </c>
      <c r="I2242">
        <f t="shared" si="34"/>
        <v>0</v>
      </c>
    </row>
    <row r="2243" spans="3:9" x14ac:dyDescent="0.2">
      <c r="C2243">
        <f>IF('Source Data'!F2243="successful",'Source Data'!L2243,0)</f>
        <v>163</v>
      </c>
      <c r="F2243">
        <f>IF('Source Data'!F2243="canceled",'Source Data'!L2243,0)</f>
        <v>0</v>
      </c>
      <c r="G2243">
        <f>IF('Source Data'!F2243="failed",'Source Data'!L2243,0)</f>
        <v>0</v>
      </c>
      <c r="I2243">
        <f t="shared" ref="I2243:I2306" si="35">F2243+G2243</f>
        <v>0</v>
      </c>
    </row>
    <row r="2244" spans="3:9" x14ac:dyDescent="0.2">
      <c r="C2244">
        <f>IF('Source Data'!F2244="successful",'Source Data'!L2244,0)</f>
        <v>2525</v>
      </c>
      <c r="F2244">
        <f>IF('Source Data'!F2244="canceled",'Source Data'!L2244,0)</f>
        <v>0</v>
      </c>
      <c r="G2244">
        <f>IF('Source Data'!F2244="failed",'Source Data'!L2244,0)</f>
        <v>0</v>
      </c>
      <c r="I2244">
        <f t="shared" si="35"/>
        <v>0</v>
      </c>
    </row>
    <row r="2245" spans="3:9" x14ac:dyDescent="0.2">
      <c r="C2245">
        <f>IF('Source Data'!F2245="successful",'Source Data'!L2245,0)</f>
        <v>2035</v>
      </c>
      <c r="F2245">
        <f>IF('Source Data'!F2245="canceled",'Source Data'!L2245,0)</f>
        <v>0</v>
      </c>
      <c r="G2245">
        <f>IF('Source Data'!F2245="failed",'Source Data'!L2245,0)</f>
        <v>0</v>
      </c>
      <c r="I2245">
        <f t="shared" si="35"/>
        <v>0</v>
      </c>
    </row>
    <row r="2246" spans="3:9" x14ac:dyDescent="0.2">
      <c r="C2246">
        <f>IF('Source Data'!F2246="successful",'Source Data'!L2246,0)</f>
        <v>290</v>
      </c>
      <c r="F2246">
        <f>IF('Source Data'!F2246="canceled",'Source Data'!L2246,0)</f>
        <v>0</v>
      </c>
      <c r="G2246">
        <f>IF('Source Data'!F2246="failed",'Source Data'!L2246,0)</f>
        <v>0</v>
      </c>
      <c r="I2246">
        <f t="shared" si="35"/>
        <v>0</v>
      </c>
    </row>
    <row r="2247" spans="3:9" x14ac:dyDescent="0.2">
      <c r="C2247">
        <f>IF('Source Data'!F2247="successful",'Source Data'!L2247,0)</f>
        <v>1980</v>
      </c>
      <c r="F2247">
        <f>IF('Source Data'!F2247="canceled",'Source Data'!L2247,0)</f>
        <v>0</v>
      </c>
      <c r="G2247">
        <f>IF('Source Data'!F2247="failed",'Source Data'!L2247,0)</f>
        <v>0</v>
      </c>
      <c r="I2247">
        <f t="shared" si="35"/>
        <v>0</v>
      </c>
    </row>
    <row r="2248" spans="3:9" x14ac:dyDescent="0.2">
      <c r="C2248">
        <f>IF('Source Data'!F2248="successful",'Source Data'!L2248,0)</f>
        <v>57</v>
      </c>
      <c r="F2248">
        <f>IF('Source Data'!F2248="canceled",'Source Data'!L2248,0)</f>
        <v>0</v>
      </c>
      <c r="G2248">
        <f>IF('Source Data'!F2248="failed",'Source Data'!L2248,0)</f>
        <v>0</v>
      </c>
      <c r="I2248">
        <f t="shared" si="35"/>
        <v>0</v>
      </c>
    </row>
    <row r="2249" spans="3:9" x14ac:dyDescent="0.2">
      <c r="C2249">
        <f>IF('Source Data'!F2249="successful",'Source Data'!L2249,0)</f>
        <v>380</v>
      </c>
      <c r="F2249">
        <f>IF('Source Data'!F2249="canceled",'Source Data'!L2249,0)</f>
        <v>0</v>
      </c>
      <c r="G2249">
        <f>IF('Source Data'!F2249="failed",'Source Data'!L2249,0)</f>
        <v>0</v>
      </c>
      <c r="I2249">
        <f t="shared" si="35"/>
        <v>0</v>
      </c>
    </row>
    <row r="2250" spans="3:9" x14ac:dyDescent="0.2">
      <c r="C2250">
        <f>IF('Source Data'!F2250="successful",'Source Data'!L2250,0)</f>
        <v>128</v>
      </c>
      <c r="F2250">
        <f>IF('Source Data'!F2250="canceled",'Source Data'!L2250,0)</f>
        <v>0</v>
      </c>
      <c r="G2250">
        <f>IF('Source Data'!F2250="failed",'Source Data'!L2250,0)</f>
        <v>0</v>
      </c>
      <c r="I2250">
        <f t="shared" si="35"/>
        <v>0</v>
      </c>
    </row>
    <row r="2251" spans="3:9" x14ac:dyDescent="0.2">
      <c r="C2251">
        <f>IF('Source Data'!F2251="successful",'Source Data'!L2251,0)</f>
        <v>180</v>
      </c>
      <c r="F2251">
        <f>IF('Source Data'!F2251="canceled",'Source Data'!L2251,0)</f>
        <v>0</v>
      </c>
      <c r="G2251">
        <f>IF('Source Data'!F2251="failed",'Source Data'!L2251,0)</f>
        <v>0</v>
      </c>
      <c r="I2251">
        <f t="shared" si="35"/>
        <v>0</v>
      </c>
    </row>
    <row r="2252" spans="3:9" x14ac:dyDescent="0.2">
      <c r="C2252">
        <f>IF('Source Data'!F2252="successful",'Source Data'!L2252,0)</f>
        <v>571</v>
      </c>
      <c r="F2252">
        <f>IF('Source Data'!F2252="canceled",'Source Data'!L2252,0)</f>
        <v>0</v>
      </c>
      <c r="G2252">
        <f>IF('Source Data'!F2252="failed",'Source Data'!L2252,0)</f>
        <v>0</v>
      </c>
      <c r="I2252">
        <f t="shared" si="35"/>
        <v>0</v>
      </c>
    </row>
    <row r="2253" spans="3:9" x14ac:dyDescent="0.2">
      <c r="C2253">
        <f>IF('Source Data'!F2253="successful",'Source Data'!L2253,0)</f>
        <v>480</v>
      </c>
      <c r="F2253">
        <f>IF('Source Data'!F2253="canceled",'Source Data'!L2253,0)</f>
        <v>0</v>
      </c>
      <c r="G2253">
        <f>IF('Source Data'!F2253="failed",'Source Data'!L2253,0)</f>
        <v>0</v>
      </c>
      <c r="I2253">
        <f t="shared" si="35"/>
        <v>0</v>
      </c>
    </row>
    <row r="2254" spans="3:9" x14ac:dyDescent="0.2">
      <c r="C2254">
        <f>IF('Source Data'!F2254="successful",'Source Data'!L2254,0)</f>
        <v>249</v>
      </c>
      <c r="F2254">
        <f>IF('Source Data'!F2254="canceled",'Source Data'!L2254,0)</f>
        <v>0</v>
      </c>
      <c r="G2254">
        <f>IF('Source Data'!F2254="failed",'Source Data'!L2254,0)</f>
        <v>0</v>
      </c>
      <c r="I2254">
        <f t="shared" si="35"/>
        <v>0</v>
      </c>
    </row>
    <row r="2255" spans="3:9" x14ac:dyDescent="0.2">
      <c r="C2255">
        <f>IF('Source Data'!F2255="successful",'Source Data'!L2255,0)</f>
        <v>84</v>
      </c>
      <c r="F2255">
        <f>IF('Source Data'!F2255="canceled",'Source Data'!L2255,0)</f>
        <v>0</v>
      </c>
      <c r="G2255">
        <f>IF('Source Data'!F2255="failed",'Source Data'!L2255,0)</f>
        <v>0</v>
      </c>
      <c r="I2255">
        <f t="shared" si="35"/>
        <v>0</v>
      </c>
    </row>
    <row r="2256" spans="3:9" x14ac:dyDescent="0.2">
      <c r="C2256">
        <f>IF('Source Data'!F2256="successful",'Source Data'!L2256,0)</f>
        <v>197</v>
      </c>
      <c r="F2256">
        <f>IF('Source Data'!F2256="canceled",'Source Data'!L2256,0)</f>
        <v>0</v>
      </c>
      <c r="G2256">
        <f>IF('Source Data'!F2256="failed",'Source Data'!L2256,0)</f>
        <v>0</v>
      </c>
      <c r="I2256">
        <f t="shared" si="35"/>
        <v>0</v>
      </c>
    </row>
    <row r="2257" spans="3:9" x14ac:dyDescent="0.2">
      <c r="C2257">
        <f>IF('Source Data'!F2257="successful",'Source Data'!L2257,0)</f>
        <v>271</v>
      </c>
      <c r="F2257">
        <f>IF('Source Data'!F2257="canceled",'Source Data'!L2257,0)</f>
        <v>0</v>
      </c>
      <c r="G2257">
        <f>IF('Source Data'!F2257="failed",'Source Data'!L2257,0)</f>
        <v>0</v>
      </c>
      <c r="I2257">
        <f t="shared" si="35"/>
        <v>0</v>
      </c>
    </row>
    <row r="2258" spans="3:9" x14ac:dyDescent="0.2">
      <c r="C2258">
        <f>IF('Source Data'!F2258="successful",'Source Data'!L2258,0)</f>
        <v>50</v>
      </c>
      <c r="F2258">
        <f>IF('Source Data'!F2258="canceled",'Source Data'!L2258,0)</f>
        <v>0</v>
      </c>
      <c r="G2258">
        <f>IF('Source Data'!F2258="failed",'Source Data'!L2258,0)</f>
        <v>0</v>
      </c>
      <c r="I2258">
        <f t="shared" si="35"/>
        <v>0</v>
      </c>
    </row>
    <row r="2259" spans="3:9" x14ac:dyDescent="0.2">
      <c r="C2259">
        <f>IF('Source Data'!F2259="successful",'Source Data'!L2259,0)</f>
        <v>169</v>
      </c>
      <c r="F2259">
        <f>IF('Source Data'!F2259="canceled",'Source Data'!L2259,0)</f>
        <v>0</v>
      </c>
      <c r="G2259">
        <f>IF('Source Data'!F2259="failed",'Source Data'!L2259,0)</f>
        <v>0</v>
      </c>
      <c r="I2259">
        <f t="shared" si="35"/>
        <v>0</v>
      </c>
    </row>
    <row r="2260" spans="3:9" x14ac:dyDescent="0.2">
      <c r="C2260">
        <f>IF('Source Data'!F2260="successful",'Source Data'!L2260,0)</f>
        <v>205</v>
      </c>
      <c r="F2260">
        <f>IF('Source Data'!F2260="canceled",'Source Data'!L2260,0)</f>
        <v>0</v>
      </c>
      <c r="G2260">
        <f>IF('Source Data'!F2260="failed",'Source Data'!L2260,0)</f>
        <v>0</v>
      </c>
      <c r="I2260">
        <f t="shared" si="35"/>
        <v>0</v>
      </c>
    </row>
    <row r="2261" spans="3:9" x14ac:dyDescent="0.2">
      <c r="C2261">
        <f>IF('Source Data'!F2261="successful",'Source Data'!L2261,0)</f>
        <v>206</v>
      </c>
      <c r="F2261">
        <f>IF('Source Data'!F2261="canceled",'Source Data'!L2261,0)</f>
        <v>0</v>
      </c>
      <c r="G2261">
        <f>IF('Source Data'!F2261="failed",'Source Data'!L2261,0)</f>
        <v>0</v>
      </c>
      <c r="I2261">
        <f t="shared" si="35"/>
        <v>0</v>
      </c>
    </row>
    <row r="2262" spans="3:9" x14ac:dyDescent="0.2">
      <c r="C2262">
        <f>IF('Source Data'!F2262="successful",'Source Data'!L2262,0)</f>
        <v>84</v>
      </c>
      <c r="F2262">
        <f>IF('Source Data'!F2262="canceled",'Source Data'!L2262,0)</f>
        <v>0</v>
      </c>
      <c r="G2262">
        <f>IF('Source Data'!F2262="failed",'Source Data'!L2262,0)</f>
        <v>0</v>
      </c>
      <c r="I2262">
        <f t="shared" si="35"/>
        <v>0</v>
      </c>
    </row>
    <row r="2263" spans="3:9" x14ac:dyDescent="0.2">
      <c r="C2263">
        <f>IF('Source Data'!F2263="successful",'Source Data'!L2263,0)</f>
        <v>210</v>
      </c>
      <c r="F2263">
        <f>IF('Source Data'!F2263="canceled",'Source Data'!L2263,0)</f>
        <v>0</v>
      </c>
      <c r="G2263">
        <f>IF('Source Data'!F2263="failed",'Source Data'!L2263,0)</f>
        <v>0</v>
      </c>
      <c r="I2263">
        <f t="shared" si="35"/>
        <v>0</v>
      </c>
    </row>
    <row r="2264" spans="3:9" x14ac:dyDescent="0.2">
      <c r="C2264">
        <f>IF('Source Data'!F2264="successful",'Source Data'!L2264,0)</f>
        <v>181</v>
      </c>
      <c r="F2264">
        <f>IF('Source Data'!F2264="canceled",'Source Data'!L2264,0)</f>
        <v>0</v>
      </c>
      <c r="G2264">
        <f>IF('Source Data'!F2264="failed",'Source Data'!L2264,0)</f>
        <v>0</v>
      </c>
      <c r="I2264">
        <f t="shared" si="35"/>
        <v>0</v>
      </c>
    </row>
    <row r="2265" spans="3:9" x14ac:dyDescent="0.2">
      <c r="C2265">
        <f>IF('Source Data'!F2265="successful",'Source Data'!L2265,0)</f>
        <v>60</v>
      </c>
      <c r="F2265">
        <f>IF('Source Data'!F2265="canceled",'Source Data'!L2265,0)</f>
        <v>0</v>
      </c>
      <c r="G2265">
        <f>IF('Source Data'!F2265="failed",'Source Data'!L2265,0)</f>
        <v>0</v>
      </c>
      <c r="I2265">
        <f t="shared" si="35"/>
        <v>0</v>
      </c>
    </row>
    <row r="2266" spans="3:9" x14ac:dyDescent="0.2">
      <c r="C2266">
        <f>IF('Source Data'!F2266="successful",'Source Data'!L2266,0)</f>
        <v>445</v>
      </c>
      <c r="F2266">
        <f>IF('Source Data'!F2266="canceled",'Source Data'!L2266,0)</f>
        <v>0</v>
      </c>
      <c r="G2266">
        <f>IF('Source Data'!F2266="failed",'Source Data'!L2266,0)</f>
        <v>0</v>
      </c>
      <c r="I2266">
        <f t="shared" si="35"/>
        <v>0</v>
      </c>
    </row>
    <row r="2267" spans="3:9" x14ac:dyDescent="0.2">
      <c r="C2267">
        <f>IF('Source Data'!F2267="successful",'Source Data'!L2267,0)</f>
        <v>17</v>
      </c>
      <c r="F2267">
        <f>IF('Source Data'!F2267="canceled",'Source Data'!L2267,0)</f>
        <v>0</v>
      </c>
      <c r="G2267">
        <f>IF('Source Data'!F2267="failed",'Source Data'!L2267,0)</f>
        <v>0</v>
      </c>
      <c r="I2267">
        <f t="shared" si="35"/>
        <v>0</v>
      </c>
    </row>
    <row r="2268" spans="3:9" x14ac:dyDescent="0.2">
      <c r="C2268">
        <f>IF('Source Data'!F2268="successful",'Source Data'!L2268,0)</f>
        <v>194</v>
      </c>
      <c r="F2268">
        <f>IF('Source Data'!F2268="canceled",'Source Data'!L2268,0)</f>
        <v>0</v>
      </c>
      <c r="G2268">
        <f>IF('Source Data'!F2268="failed",'Source Data'!L2268,0)</f>
        <v>0</v>
      </c>
      <c r="I2268">
        <f t="shared" si="35"/>
        <v>0</v>
      </c>
    </row>
    <row r="2269" spans="3:9" x14ac:dyDescent="0.2">
      <c r="C2269">
        <f>IF('Source Data'!F2269="successful",'Source Data'!L2269,0)</f>
        <v>404</v>
      </c>
      <c r="F2269">
        <f>IF('Source Data'!F2269="canceled",'Source Data'!L2269,0)</f>
        <v>0</v>
      </c>
      <c r="G2269">
        <f>IF('Source Data'!F2269="failed",'Source Data'!L2269,0)</f>
        <v>0</v>
      </c>
      <c r="I2269">
        <f t="shared" si="35"/>
        <v>0</v>
      </c>
    </row>
    <row r="2270" spans="3:9" x14ac:dyDescent="0.2">
      <c r="C2270">
        <f>IF('Source Data'!F2270="successful",'Source Data'!L2270,0)</f>
        <v>194</v>
      </c>
      <c r="F2270">
        <f>IF('Source Data'!F2270="canceled",'Source Data'!L2270,0)</f>
        <v>0</v>
      </c>
      <c r="G2270">
        <f>IF('Source Data'!F2270="failed",'Source Data'!L2270,0)</f>
        <v>0</v>
      </c>
      <c r="I2270">
        <f t="shared" si="35"/>
        <v>0</v>
      </c>
    </row>
    <row r="2271" spans="3:9" x14ac:dyDescent="0.2">
      <c r="C2271">
        <f>IF('Source Data'!F2271="successful",'Source Data'!L2271,0)</f>
        <v>902</v>
      </c>
      <c r="F2271">
        <f>IF('Source Data'!F2271="canceled",'Source Data'!L2271,0)</f>
        <v>0</v>
      </c>
      <c r="G2271">
        <f>IF('Source Data'!F2271="failed",'Source Data'!L2271,0)</f>
        <v>0</v>
      </c>
      <c r="I2271">
        <f t="shared" si="35"/>
        <v>0</v>
      </c>
    </row>
    <row r="2272" spans="3:9" x14ac:dyDescent="0.2">
      <c r="C2272">
        <f>IF('Source Data'!F2272="successful",'Source Data'!L2272,0)</f>
        <v>1670</v>
      </c>
      <c r="F2272">
        <f>IF('Source Data'!F2272="canceled",'Source Data'!L2272,0)</f>
        <v>0</v>
      </c>
      <c r="G2272">
        <f>IF('Source Data'!F2272="failed",'Source Data'!L2272,0)</f>
        <v>0</v>
      </c>
      <c r="I2272">
        <f t="shared" si="35"/>
        <v>0</v>
      </c>
    </row>
    <row r="2273" spans="3:9" x14ac:dyDescent="0.2">
      <c r="C2273">
        <f>IF('Source Data'!F2273="successful",'Source Data'!L2273,0)</f>
        <v>1328</v>
      </c>
      <c r="F2273">
        <f>IF('Source Data'!F2273="canceled",'Source Data'!L2273,0)</f>
        <v>0</v>
      </c>
      <c r="G2273">
        <f>IF('Source Data'!F2273="failed",'Source Data'!L2273,0)</f>
        <v>0</v>
      </c>
      <c r="I2273">
        <f t="shared" si="35"/>
        <v>0</v>
      </c>
    </row>
    <row r="2274" spans="3:9" x14ac:dyDescent="0.2">
      <c r="C2274">
        <f>IF('Source Data'!F2274="successful",'Source Data'!L2274,0)</f>
        <v>944</v>
      </c>
      <c r="F2274">
        <f>IF('Source Data'!F2274="canceled",'Source Data'!L2274,0)</f>
        <v>0</v>
      </c>
      <c r="G2274">
        <f>IF('Source Data'!F2274="failed",'Source Data'!L2274,0)</f>
        <v>0</v>
      </c>
      <c r="I2274">
        <f t="shared" si="35"/>
        <v>0</v>
      </c>
    </row>
    <row r="2275" spans="3:9" x14ac:dyDescent="0.2">
      <c r="C2275">
        <f>IF('Source Data'!F2275="successful",'Source Data'!L2275,0)</f>
        <v>147</v>
      </c>
      <c r="F2275">
        <f>IF('Source Data'!F2275="canceled",'Source Data'!L2275,0)</f>
        <v>0</v>
      </c>
      <c r="G2275">
        <f>IF('Source Data'!F2275="failed",'Source Data'!L2275,0)</f>
        <v>0</v>
      </c>
      <c r="I2275">
        <f t="shared" si="35"/>
        <v>0</v>
      </c>
    </row>
    <row r="2276" spans="3:9" x14ac:dyDescent="0.2">
      <c r="C2276">
        <f>IF('Source Data'!F2276="successful",'Source Data'!L2276,0)</f>
        <v>99</v>
      </c>
      <c r="F2276">
        <f>IF('Source Data'!F2276="canceled",'Source Data'!L2276,0)</f>
        <v>0</v>
      </c>
      <c r="G2276">
        <f>IF('Source Data'!F2276="failed",'Source Data'!L2276,0)</f>
        <v>0</v>
      </c>
      <c r="I2276">
        <f t="shared" si="35"/>
        <v>0</v>
      </c>
    </row>
    <row r="2277" spans="3:9" x14ac:dyDescent="0.2">
      <c r="C2277">
        <f>IF('Source Data'!F2277="successful",'Source Data'!L2277,0)</f>
        <v>79</v>
      </c>
      <c r="F2277">
        <f>IF('Source Data'!F2277="canceled",'Source Data'!L2277,0)</f>
        <v>0</v>
      </c>
      <c r="G2277">
        <f>IF('Source Data'!F2277="failed",'Source Data'!L2277,0)</f>
        <v>0</v>
      </c>
      <c r="I2277">
        <f t="shared" si="35"/>
        <v>0</v>
      </c>
    </row>
    <row r="2278" spans="3:9" x14ac:dyDescent="0.2">
      <c r="C2278">
        <f>IF('Source Data'!F2278="successful",'Source Data'!L2278,0)</f>
        <v>75</v>
      </c>
      <c r="F2278">
        <f>IF('Source Data'!F2278="canceled",'Source Data'!L2278,0)</f>
        <v>0</v>
      </c>
      <c r="G2278">
        <f>IF('Source Data'!F2278="failed",'Source Data'!L2278,0)</f>
        <v>0</v>
      </c>
      <c r="I2278">
        <f t="shared" si="35"/>
        <v>0</v>
      </c>
    </row>
    <row r="2279" spans="3:9" x14ac:dyDescent="0.2">
      <c r="C2279">
        <f>IF('Source Data'!F2279="successful",'Source Data'!L2279,0)</f>
        <v>207</v>
      </c>
      <c r="F2279">
        <f>IF('Source Data'!F2279="canceled",'Source Data'!L2279,0)</f>
        <v>0</v>
      </c>
      <c r="G2279">
        <f>IF('Source Data'!F2279="failed",'Source Data'!L2279,0)</f>
        <v>0</v>
      </c>
      <c r="I2279">
        <f t="shared" si="35"/>
        <v>0</v>
      </c>
    </row>
    <row r="2280" spans="3:9" x14ac:dyDescent="0.2">
      <c r="C2280">
        <f>IF('Source Data'!F2280="successful",'Source Data'!L2280,0)</f>
        <v>102</v>
      </c>
      <c r="F2280">
        <f>IF('Source Data'!F2280="canceled",'Source Data'!L2280,0)</f>
        <v>0</v>
      </c>
      <c r="G2280">
        <f>IF('Source Data'!F2280="failed",'Source Data'!L2280,0)</f>
        <v>0</v>
      </c>
      <c r="I2280">
        <f t="shared" si="35"/>
        <v>0</v>
      </c>
    </row>
    <row r="2281" spans="3:9" x14ac:dyDescent="0.2">
      <c r="C2281">
        <f>IF('Source Data'!F2281="successful",'Source Data'!L2281,0)</f>
        <v>32</v>
      </c>
      <c r="F2281">
        <f>IF('Source Data'!F2281="canceled",'Source Data'!L2281,0)</f>
        <v>0</v>
      </c>
      <c r="G2281">
        <f>IF('Source Data'!F2281="failed",'Source Data'!L2281,0)</f>
        <v>0</v>
      </c>
      <c r="I2281">
        <f t="shared" si="35"/>
        <v>0</v>
      </c>
    </row>
    <row r="2282" spans="3:9" x14ac:dyDescent="0.2">
      <c r="C2282">
        <f>IF('Source Data'!F2282="successful",'Source Data'!L2282,0)</f>
        <v>480</v>
      </c>
      <c r="F2282">
        <f>IF('Source Data'!F2282="canceled",'Source Data'!L2282,0)</f>
        <v>0</v>
      </c>
      <c r="G2282">
        <f>IF('Source Data'!F2282="failed",'Source Data'!L2282,0)</f>
        <v>0</v>
      </c>
      <c r="I2282">
        <f t="shared" si="35"/>
        <v>0</v>
      </c>
    </row>
    <row r="2283" spans="3:9" x14ac:dyDescent="0.2">
      <c r="C2283">
        <f>IF('Source Data'!F2283="successful",'Source Data'!L2283,0)</f>
        <v>11</v>
      </c>
      <c r="F2283">
        <f>IF('Source Data'!F2283="canceled",'Source Data'!L2283,0)</f>
        <v>0</v>
      </c>
      <c r="G2283">
        <f>IF('Source Data'!F2283="failed",'Source Data'!L2283,0)</f>
        <v>0</v>
      </c>
      <c r="I2283">
        <f t="shared" si="35"/>
        <v>0</v>
      </c>
    </row>
    <row r="2284" spans="3:9" x14ac:dyDescent="0.2">
      <c r="C2284">
        <f>IF('Source Data'!F2284="successful",'Source Data'!L2284,0)</f>
        <v>12</v>
      </c>
      <c r="F2284">
        <f>IF('Source Data'!F2284="canceled",'Source Data'!L2284,0)</f>
        <v>0</v>
      </c>
      <c r="G2284">
        <f>IF('Source Data'!F2284="failed",'Source Data'!L2284,0)</f>
        <v>0</v>
      </c>
      <c r="I2284">
        <f t="shared" si="35"/>
        <v>0</v>
      </c>
    </row>
    <row r="2285" spans="3:9" x14ac:dyDescent="0.2">
      <c r="C2285">
        <f>IF('Source Data'!F2285="successful",'Source Data'!L2285,0)</f>
        <v>48</v>
      </c>
      <c r="F2285">
        <f>IF('Source Data'!F2285="canceled",'Source Data'!L2285,0)</f>
        <v>0</v>
      </c>
      <c r="G2285">
        <f>IF('Source Data'!F2285="failed",'Source Data'!L2285,0)</f>
        <v>0</v>
      </c>
      <c r="I2285">
        <f t="shared" si="35"/>
        <v>0</v>
      </c>
    </row>
    <row r="2286" spans="3:9" x14ac:dyDescent="0.2">
      <c r="C2286">
        <f>IF('Source Data'!F2286="successful",'Source Data'!L2286,0)</f>
        <v>59</v>
      </c>
      <c r="F2286">
        <f>IF('Source Data'!F2286="canceled",'Source Data'!L2286,0)</f>
        <v>0</v>
      </c>
      <c r="G2286">
        <f>IF('Source Data'!F2286="failed",'Source Data'!L2286,0)</f>
        <v>0</v>
      </c>
      <c r="I2286">
        <f t="shared" si="35"/>
        <v>0</v>
      </c>
    </row>
    <row r="2287" spans="3:9" x14ac:dyDescent="0.2">
      <c r="C2287">
        <f>IF('Source Data'!F2287="successful",'Source Data'!L2287,0)</f>
        <v>79</v>
      </c>
      <c r="F2287">
        <f>IF('Source Data'!F2287="canceled",'Source Data'!L2287,0)</f>
        <v>0</v>
      </c>
      <c r="G2287">
        <f>IF('Source Data'!F2287="failed",'Source Data'!L2287,0)</f>
        <v>0</v>
      </c>
      <c r="I2287">
        <f t="shared" si="35"/>
        <v>0</v>
      </c>
    </row>
    <row r="2288" spans="3:9" x14ac:dyDescent="0.2">
      <c r="C2288">
        <f>IF('Source Data'!F2288="successful",'Source Data'!L2288,0)</f>
        <v>14</v>
      </c>
      <c r="F2288">
        <f>IF('Source Data'!F2288="canceled",'Source Data'!L2288,0)</f>
        <v>0</v>
      </c>
      <c r="G2288">
        <f>IF('Source Data'!F2288="failed",'Source Data'!L2288,0)</f>
        <v>0</v>
      </c>
      <c r="I2288">
        <f t="shared" si="35"/>
        <v>0</v>
      </c>
    </row>
    <row r="2289" spans="3:9" x14ac:dyDescent="0.2">
      <c r="C2289">
        <f>IF('Source Data'!F2289="successful",'Source Data'!L2289,0)</f>
        <v>106</v>
      </c>
      <c r="F2289">
        <f>IF('Source Data'!F2289="canceled",'Source Data'!L2289,0)</f>
        <v>0</v>
      </c>
      <c r="G2289">
        <f>IF('Source Data'!F2289="failed",'Source Data'!L2289,0)</f>
        <v>0</v>
      </c>
      <c r="I2289">
        <f t="shared" si="35"/>
        <v>0</v>
      </c>
    </row>
    <row r="2290" spans="3:9" x14ac:dyDescent="0.2">
      <c r="C2290">
        <f>IF('Source Data'!F2290="successful",'Source Data'!L2290,0)</f>
        <v>25</v>
      </c>
      <c r="F2290">
        <f>IF('Source Data'!F2290="canceled",'Source Data'!L2290,0)</f>
        <v>0</v>
      </c>
      <c r="G2290">
        <f>IF('Source Data'!F2290="failed",'Source Data'!L2290,0)</f>
        <v>0</v>
      </c>
      <c r="I2290">
        <f t="shared" si="35"/>
        <v>0</v>
      </c>
    </row>
    <row r="2291" spans="3:9" x14ac:dyDescent="0.2">
      <c r="C2291">
        <f>IF('Source Data'!F2291="successful",'Source Data'!L2291,0)</f>
        <v>25</v>
      </c>
      <c r="F2291">
        <f>IF('Source Data'!F2291="canceled",'Source Data'!L2291,0)</f>
        <v>0</v>
      </c>
      <c r="G2291">
        <f>IF('Source Data'!F2291="failed",'Source Data'!L2291,0)</f>
        <v>0</v>
      </c>
      <c r="I2291">
        <f t="shared" si="35"/>
        <v>0</v>
      </c>
    </row>
    <row r="2292" spans="3:9" x14ac:dyDescent="0.2">
      <c r="C2292">
        <f>IF('Source Data'!F2292="successful",'Source Data'!L2292,0)</f>
        <v>29</v>
      </c>
      <c r="F2292">
        <f>IF('Source Data'!F2292="canceled",'Source Data'!L2292,0)</f>
        <v>0</v>
      </c>
      <c r="G2292">
        <f>IF('Source Data'!F2292="failed",'Source Data'!L2292,0)</f>
        <v>0</v>
      </c>
      <c r="I2292">
        <f t="shared" si="35"/>
        <v>0</v>
      </c>
    </row>
    <row r="2293" spans="3:9" x14ac:dyDescent="0.2">
      <c r="C2293">
        <f>IF('Source Data'!F2293="successful",'Source Data'!L2293,0)</f>
        <v>43</v>
      </c>
      <c r="F2293">
        <f>IF('Source Data'!F2293="canceled",'Source Data'!L2293,0)</f>
        <v>0</v>
      </c>
      <c r="G2293">
        <f>IF('Source Data'!F2293="failed",'Source Data'!L2293,0)</f>
        <v>0</v>
      </c>
      <c r="I2293">
        <f t="shared" si="35"/>
        <v>0</v>
      </c>
    </row>
    <row r="2294" spans="3:9" x14ac:dyDescent="0.2">
      <c r="C2294">
        <f>IF('Source Data'!F2294="successful",'Source Data'!L2294,0)</f>
        <v>46</v>
      </c>
      <c r="F2294">
        <f>IF('Source Data'!F2294="canceled",'Source Data'!L2294,0)</f>
        <v>0</v>
      </c>
      <c r="G2294">
        <f>IF('Source Data'!F2294="failed",'Source Data'!L2294,0)</f>
        <v>0</v>
      </c>
      <c r="I2294">
        <f t="shared" si="35"/>
        <v>0</v>
      </c>
    </row>
    <row r="2295" spans="3:9" x14ac:dyDescent="0.2">
      <c r="C2295">
        <f>IF('Source Data'!F2295="successful",'Source Data'!L2295,0)</f>
        <v>27</v>
      </c>
      <c r="F2295">
        <f>IF('Source Data'!F2295="canceled",'Source Data'!L2295,0)</f>
        <v>0</v>
      </c>
      <c r="G2295">
        <f>IF('Source Data'!F2295="failed",'Source Data'!L2295,0)</f>
        <v>0</v>
      </c>
      <c r="I2295">
        <f t="shared" si="35"/>
        <v>0</v>
      </c>
    </row>
    <row r="2296" spans="3:9" x14ac:dyDescent="0.2">
      <c r="C2296">
        <f>IF('Source Data'!F2296="successful",'Source Data'!L2296,0)</f>
        <v>112</v>
      </c>
      <c r="F2296">
        <f>IF('Source Data'!F2296="canceled",'Source Data'!L2296,0)</f>
        <v>0</v>
      </c>
      <c r="G2296">
        <f>IF('Source Data'!F2296="failed",'Source Data'!L2296,0)</f>
        <v>0</v>
      </c>
      <c r="I2296">
        <f t="shared" si="35"/>
        <v>0</v>
      </c>
    </row>
    <row r="2297" spans="3:9" x14ac:dyDescent="0.2">
      <c r="C2297">
        <f>IF('Source Data'!F2297="successful",'Source Data'!L2297,0)</f>
        <v>34</v>
      </c>
      <c r="F2297">
        <f>IF('Source Data'!F2297="canceled",'Source Data'!L2297,0)</f>
        <v>0</v>
      </c>
      <c r="G2297">
        <f>IF('Source Data'!F2297="failed",'Source Data'!L2297,0)</f>
        <v>0</v>
      </c>
      <c r="I2297">
        <f t="shared" si="35"/>
        <v>0</v>
      </c>
    </row>
    <row r="2298" spans="3:9" x14ac:dyDescent="0.2">
      <c r="C2298">
        <f>IF('Source Data'!F2298="successful",'Source Data'!L2298,0)</f>
        <v>145</v>
      </c>
      <c r="F2298">
        <f>IF('Source Data'!F2298="canceled",'Source Data'!L2298,0)</f>
        <v>0</v>
      </c>
      <c r="G2298">
        <f>IF('Source Data'!F2298="failed",'Source Data'!L2298,0)</f>
        <v>0</v>
      </c>
      <c r="I2298">
        <f t="shared" si="35"/>
        <v>0</v>
      </c>
    </row>
    <row r="2299" spans="3:9" x14ac:dyDescent="0.2">
      <c r="C2299">
        <f>IF('Source Data'!F2299="successful",'Source Data'!L2299,0)</f>
        <v>19</v>
      </c>
      <c r="F2299">
        <f>IF('Source Data'!F2299="canceled",'Source Data'!L2299,0)</f>
        <v>0</v>
      </c>
      <c r="G2299">
        <f>IF('Source Data'!F2299="failed",'Source Data'!L2299,0)</f>
        <v>0</v>
      </c>
      <c r="I2299">
        <f t="shared" si="35"/>
        <v>0</v>
      </c>
    </row>
    <row r="2300" spans="3:9" x14ac:dyDescent="0.2">
      <c r="C2300">
        <f>IF('Source Data'!F2300="successful",'Source Data'!L2300,0)</f>
        <v>288</v>
      </c>
      <c r="F2300">
        <f>IF('Source Data'!F2300="canceled",'Source Data'!L2300,0)</f>
        <v>0</v>
      </c>
      <c r="G2300">
        <f>IF('Source Data'!F2300="failed",'Source Data'!L2300,0)</f>
        <v>0</v>
      </c>
      <c r="I2300">
        <f t="shared" si="35"/>
        <v>0</v>
      </c>
    </row>
    <row r="2301" spans="3:9" x14ac:dyDescent="0.2">
      <c r="C2301">
        <f>IF('Source Data'!F2301="successful",'Source Data'!L2301,0)</f>
        <v>14</v>
      </c>
      <c r="F2301">
        <f>IF('Source Data'!F2301="canceled",'Source Data'!L2301,0)</f>
        <v>0</v>
      </c>
      <c r="G2301">
        <f>IF('Source Data'!F2301="failed",'Source Data'!L2301,0)</f>
        <v>0</v>
      </c>
      <c r="I2301">
        <f t="shared" si="35"/>
        <v>0</v>
      </c>
    </row>
    <row r="2302" spans="3:9" x14ac:dyDescent="0.2">
      <c r="C2302">
        <f>IF('Source Data'!F2302="successful",'Source Data'!L2302,0)</f>
        <v>7</v>
      </c>
      <c r="F2302">
        <f>IF('Source Data'!F2302="canceled",'Source Data'!L2302,0)</f>
        <v>0</v>
      </c>
      <c r="G2302">
        <f>IF('Source Data'!F2302="failed",'Source Data'!L2302,0)</f>
        <v>0</v>
      </c>
      <c r="I2302">
        <f t="shared" si="35"/>
        <v>0</v>
      </c>
    </row>
    <row r="2303" spans="3:9" x14ac:dyDescent="0.2">
      <c r="C2303">
        <f>IF('Source Data'!F2303="successful",'Source Data'!L2303,0)</f>
        <v>211</v>
      </c>
      <c r="F2303">
        <f>IF('Source Data'!F2303="canceled",'Source Data'!L2303,0)</f>
        <v>0</v>
      </c>
      <c r="G2303">
        <f>IF('Source Data'!F2303="failed",'Source Data'!L2303,0)</f>
        <v>0</v>
      </c>
      <c r="I2303">
        <f t="shared" si="35"/>
        <v>0</v>
      </c>
    </row>
    <row r="2304" spans="3:9" x14ac:dyDescent="0.2">
      <c r="C2304">
        <f>IF('Source Data'!F2304="successful",'Source Data'!L2304,0)</f>
        <v>85</v>
      </c>
      <c r="F2304">
        <f>IF('Source Data'!F2304="canceled",'Source Data'!L2304,0)</f>
        <v>0</v>
      </c>
      <c r="G2304">
        <f>IF('Source Data'!F2304="failed",'Source Data'!L2304,0)</f>
        <v>0</v>
      </c>
      <c r="I2304">
        <f t="shared" si="35"/>
        <v>0</v>
      </c>
    </row>
    <row r="2305" spans="3:9" x14ac:dyDescent="0.2">
      <c r="C2305">
        <f>IF('Source Data'!F2305="successful",'Source Data'!L2305,0)</f>
        <v>103</v>
      </c>
      <c r="F2305">
        <f>IF('Source Data'!F2305="canceled",'Source Data'!L2305,0)</f>
        <v>0</v>
      </c>
      <c r="G2305">
        <f>IF('Source Data'!F2305="failed",'Source Data'!L2305,0)</f>
        <v>0</v>
      </c>
      <c r="I2305">
        <f t="shared" si="35"/>
        <v>0</v>
      </c>
    </row>
    <row r="2306" spans="3:9" x14ac:dyDescent="0.2">
      <c r="C2306">
        <f>IF('Source Data'!F2306="successful",'Source Data'!L2306,0)</f>
        <v>113</v>
      </c>
      <c r="F2306">
        <f>IF('Source Data'!F2306="canceled",'Source Data'!L2306,0)</f>
        <v>0</v>
      </c>
      <c r="G2306">
        <f>IF('Source Data'!F2306="failed",'Source Data'!L2306,0)</f>
        <v>0</v>
      </c>
      <c r="I2306">
        <f t="shared" si="35"/>
        <v>0</v>
      </c>
    </row>
    <row r="2307" spans="3:9" x14ac:dyDescent="0.2">
      <c r="C2307">
        <f>IF('Source Data'!F2307="successful",'Source Data'!L2307,0)</f>
        <v>167</v>
      </c>
      <c r="F2307">
        <f>IF('Source Data'!F2307="canceled",'Source Data'!L2307,0)</f>
        <v>0</v>
      </c>
      <c r="G2307">
        <f>IF('Source Data'!F2307="failed",'Source Data'!L2307,0)</f>
        <v>0</v>
      </c>
      <c r="I2307">
        <f t="shared" ref="I2307:I2370" si="36">F2307+G2307</f>
        <v>0</v>
      </c>
    </row>
    <row r="2308" spans="3:9" x14ac:dyDescent="0.2">
      <c r="C2308">
        <f>IF('Source Data'!F2308="successful",'Source Data'!L2308,0)</f>
        <v>73</v>
      </c>
      <c r="F2308">
        <f>IF('Source Data'!F2308="canceled",'Source Data'!L2308,0)</f>
        <v>0</v>
      </c>
      <c r="G2308">
        <f>IF('Source Data'!F2308="failed",'Source Data'!L2308,0)</f>
        <v>0</v>
      </c>
      <c r="I2308">
        <f t="shared" si="36"/>
        <v>0</v>
      </c>
    </row>
    <row r="2309" spans="3:9" x14ac:dyDescent="0.2">
      <c r="C2309">
        <f>IF('Source Data'!F2309="successful",'Source Data'!L2309,0)</f>
        <v>75</v>
      </c>
      <c r="F2309">
        <f>IF('Source Data'!F2309="canceled",'Source Data'!L2309,0)</f>
        <v>0</v>
      </c>
      <c r="G2309">
        <f>IF('Source Data'!F2309="failed",'Source Data'!L2309,0)</f>
        <v>0</v>
      </c>
      <c r="I2309">
        <f t="shared" si="36"/>
        <v>0</v>
      </c>
    </row>
    <row r="2310" spans="3:9" x14ac:dyDescent="0.2">
      <c r="C2310">
        <f>IF('Source Data'!F2310="successful",'Source Data'!L2310,0)</f>
        <v>614</v>
      </c>
      <c r="F2310">
        <f>IF('Source Data'!F2310="canceled",'Source Data'!L2310,0)</f>
        <v>0</v>
      </c>
      <c r="G2310">
        <f>IF('Source Data'!F2310="failed",'Source Data'!L2310,0)</f>
        <v>0</v>
      </c>
      <c r="I2310">
        <f t="shared" si="36"/>
        <v>0</v>
      </c>
    </row>
    <row r="2311" spans="3:9" x14ac:dyDescent="0.2">
      <c r="C2311">
        <f>IF('Source Data'!F2311="successful",'Source Data'!L2311,0)</f>
        <v>107</v>
      </c>
      <c r="F2311">
        <f>IF('Source Data'!F2311="canceled",'Source Data'!L2311,0)</f>
        <v>0</v>
      </c>
      <c r="G2311">
        <f>IF('Source Data'!F2311="failed",'Source Data'!L2311,0)</f>
        <v>0</v>
      </c>
      <c r="I2311">
        <f t="shared" si="36"/>
        <v>0</v>
      </c>
    </row>
    <row r="2312" spans="3:9" x14ac:dyDescent="0.2">
      <c r="C2312">
        <f>IF('Source Data'!F2312="successful",'Source Data'!L2312,0)</f>
        <v>1224</v>
      </c>
      <c r="F2312">
        <f>IF('Source Data'!F2312="canceled",'Source Data'!L2312,0)</f>
        <v>0</v>
      </c>
      <c r="G2312">
        <f>IF('Source Data'!F2312="failed",'Source Data'!L2312,0)</f>
        <v>0</v>
      </c>
      <c r="I2312">
        <f t="shared" si="36"/>
        <v>0</v>
      </c>
    </row>
    <row r="2313" spans="3:9" x14ac:dyDescent="0.2">
      <c r="C2313">
        <f>IF('Source Data'!F2313="successful",'Source Data'!L2313,0)</f>
        <v>104</v>
      </c>
      <c r="F2313">
        <f>IF('Source Data'!F2313="canceled",'Source Data'!L2313,0)</f>
        <v>0</v>
      </c>
      <c r="G2313">
        <f>IF('Source Data'!F2313="failed",'Source Data'!L2313,0)</f>
        <v>0</v>
      </c>
      <c r="I2313">
        <f t="shared" si="36"/>
        <v>0</v>
      </c>
    </row>
    <row r="2314" spans="3:9" x14ac:dyDescent="0.2">
      <c r="C2314">
        <f>IF('Source Data'!F2314="successful",'Source Data'!L2314,0)</f>
        <v>79</v>
      </c>
      <c r="F2314">
        <f>IF('Source Data'!F2314="canceled",'Source Data'!L2314,0)</f>
        <v>0</v>
      </c>
      <c r="G2314">
        <f>IF('Source Data'!F2314="failed",'Source Data'!L2314,0)</f>
        <v>0</v>
      </c>
      <c r="I2314">
        <f t="shared" si="36"/>
        <v>0</v>
      </c>
    </row>
    <row r="2315" spans="3:9" x14ac:dyDescent="0.2">
      <c r="C2315">
        <f>IF('Source Data'!F2315="successful",'Source Data'!L2315,0)</f>
        <v>157</v>
      </c>
      <c r="F2315">
        <f>IF('Source Data'!F2315="canceled",'Source Data'!L2315,0)</f>
        <v>0</v>
      </c>
      <c r="G2315">
        <f>IF('Source Data'!F2315="failed",'Source Data'!L2315,0)</f>
        <v>0</v>
      </c>
      <c r="I2315">
        <f t="shared" si="36"/>
        <v>0</v>
      </c>
    </row>
    <row r="2316" spans="3:9" x14ac:dyDescent="0.2">
      <c r="C2316">
        <f>IF('Source Data'!F2316="successful",'Source Data'!L2316,0)</f>
        <v>50</v>
      </c>
      <c r="F2316">
        <f>IF('Source Data'!F2316="canceled",'Source Data'!L2316,0)</f>
        <v>0</v>
      </c>
      <c r="G2316">
        <f>IF('Source Data'!F2316="failed",'Source Data'!L2316,0)</f>
        <v>0</v>
      </c>
      <c r="I2316">
        <f t="shared" si="36"/>
        <v>0</v>
      </c>
    </row>
    <row r="2317" spans="3:9" x14ac:dyDescent="0.2">
      <c r="C2317">
        <f>IF('Source Data'!F2317="successful",'Source Data'!L2317,0)</f>
        <v>64</v>
      </c>
      <c r="F2317">
        <f>IF('Source Data'!F2317="canceled",'Source Data'!L2317,0)</f>
        <v>0</v>
      </c>
      <c r="G2317">
        <f>IF('Source Data'!F2317="failed",'Source Data'!L2317,0)</f>
        <v>0</v>
      </c>
      <c r="I2317">
        <f t="shared" si="36"/>
        <v>0</v>
      </c>
    </row>
    <row r="2318" spans="3:9" x14ac:dyDescent="0.2">
      <c r="C2318">
        <f>IF('Source Data'!F2318="successful",'Source Data'!L2318,0)</f>
        <v>200</v>
      </c>
      <c r="F2318">
        <f>IF('Source Data'!F2318="canceled",'Source Data'!L2318,0)</f>
        <v>0</v>
      </c>
      <c r="G2318">
        <f>IF('Source Data'!F2318="failed",'Source Data'!L2318,0)</f>
        <v>0</v>
      </c>
      <c r="I2318">
        <f t="shared" si="36"/>
        <v>0</v>
      </c>
    </row>
    <row r="2319" spans="3:9" x14ac:dyDescent="0.2">
      <c r="C2319">
        <f>IF('Source Data'!F2319="successful",'Source Data'!L2319,0)</f>
        <v>22</v>
      </c>
      <c r="F2319">
        <f>IF('Source Data'!F2319="canceled",'Source Data'!L2319,0)</f>
        <v>0</v>
      </c>
      <c r="G2319">
        <f>IF('Source Data'!F2319="failed",'Source Data'!L2319,0)</f>
        <v>0</v>
      </c>
      <c r="I2319">
        <f t="shared" si="36"/>
        <v>0</v>
      </c>
    </row>
    <row r="2320" spans="3:9" x14ac:dyDescent="0.2">
      <c r="C2320">
        <f>IF('Source Data'!F2320="successful",'Source Data'!L2320,0)</f>
        <v>163</v>
      </c>
      <c r="F2320">
        <f>IF('Source Data'!F2320="canceled",'Source Data'!L2320,0)</f>
        <v>0</v>
      </c>
      <c r="G2320">
        <f>IF('Source Data'!F2320="failed",'Source Data'!L2320,0)</f>
        <v>0</v>
      </c>
      <c r="I2320">
        <f t="shared" si="36"/>
        <v>0</v>
      </c>
    </row>
    <row r="2321" spans="3:9" x14ac:dyDescent="0.2">
      <c r="C2321">
        <f>IF('Source Data'!F2321="successful",'Source Data'!L2321,0)</f>
        <v>77</v>
      </c>
      <c r="F2321">
        <f>IF('Source Data'!F2321="canceled",'Source Data'!L2321,0)</f>
        <v>0</v>
      </c>
      <c r="G2321">
        <f>IF('Source Data'!F2321="failed",'Source Data'!L2321,0)</f>
        <v>0</v>
      </c>
      <c r="I2321">
        <f t="shared" si="36"/>
        <v>0</v>
      </c>
    </row>
    <row r="2322" spans="3:9" x14ac:dyDescent="0.2">
      <c r="C2322">
        <f>IF('Source Data'!F2322="successful",'Source Data'!L2322,0)</f>
        <v>89</v>
      </c>
      <c r="F2322">
        <f>IF('Source Data'!F2322="canceled",'Source Data'!L2322,0)</f>
        <v>0</v>
      </c>
      <c r="G2322">
        <f>IF('Source Data'!F2322="failed",'Source Data'!L2322,0)</f>
        <v>0</v>
      </c>
      <c r="I2322">
        <f t="shared" si="36"/>
        <v>0</v>
      </c>
    </row>
    <row r="2323" spans="3:9" x14ac:dyDescent="0.2">
      <c r="C2323">
        <f>IF('Source Data'!F2323="successful",'Source Data'!L2323,0)</f>
        <v>0</v>
      </c>
      <c r="F2323">
        <f>IF('Source Data'!F2323="canceled",'Source Data'!L2323,0)</f>
        <v>0</v>
      </c>
      <c r="G2323">
        <f>IF('Source Data'!F2323="failed",'Source Data'!L2323,0)</f>
        <v>0</v>
      </c>
      <c r="I2323">
        <f t="shared" si="36"/>
        <v>0</v>
      </c>
    </row>
    <row r="2324" spans="3:9" x14ac:dyDescent="0.2">
      <c r="C2324">
        <f>IF('Source Data'!F2324="successful",'Source Data'!L2324,0)</f>
        <v>0</v>
      </c>
      <c r="F2324">
        <f>IF('Source Data'!F2324="canceled",'Source Data'!L2324,0)</f>
        <v>0</v>
      </c>
      <c r="G2324">
        <f>IF('Source Data'!F2324="failed",'Source Data'!L2324,0)</f>
        <v>0</v>
      </c>
      <c r="I2324">
        <f t="shared" si="36"/>
        <v>0</v>
      </c>
    </row>
    <row r="2325" spans="3:9" x14ac:dyDescent="0.2">
      <c r="C2325">
        <f>IF('Source Data'!F2325="successful",'Source Data'!L2325,0)</f>
        <v>0</v>
      </c>
      <c r="F2325">
        <f>IF('Source Data'!F2325="canceled",'Source Data'!L2325,0)</f>
        <v>0</v>
      </c>
      <c r="G2325">
        <f>IF('Source Data'!F2325="failed",'Source Data'!L2325,0)</f>
        <v>0</v>
      </c>
      <c r="I2325">
        <f t="shared" si="36"/>
        <v>0</v>
      </c>
    </row>
    <row r="2326" spans="3:9" x14ac:dyDescent="0.2">
      <c r="C2326">
        <f>IF('Source Data'!F2326="successful",'Source Data'!L2326,0)</f>
        <v>0</v>
      </c>
      <c r="F2326">
        <f>IF('Source Data'!F2326="canceled",'Source Data'!L2326,0)</f>
        <v>0</v>
      </c>
      <c r="G2326">
        <f>IF('Source Data'!F2326="failed",'Source Data'!L2326,0)</f>
        <v>0</v>
      </c>
      <c r="I2326">
        <f t="shared" si="36"/>
        <v>0</v>
      </c>
    </row>
    <row r="2327" spans="3:9" x14ac:dyDescent="0.2">
      <c r="C2327">
        <f>IF('Source Data'!F2327="successful",'Source Data'!L2327,0)</f>
        <v>0</v>
      </c>
      <c r="F2327">
        <f>IF('Source Data'!F2327="canceled",'Source Data'!L2327,0)</f>
        <v>0</v>
      </c>
      <c r="G2327">
        <f>IF('Source Data'!F2327="failed",'Source Data'!L2327,0)</f>
        <v>0</v>
      </c>
      <c r="I2327">
        <f t="shared" si="36"/>
        <v>0</v>
      </c>
    </row>
    <row r="2328" spans="3:9" x14ac:dyDescent="0.2">
      <c r="C2328">
        <f>IF('Source Data'!F2328="successful",'Source Data'!L2328,0)</f>
        <v>0</v>
      </c>
      <c r="F2328">
        <f>IF('Source Data'!F2328="canceled",'Source Data'!L2328,0)</f>
        <v>0</v>
      </c>
      <c r="G2328">
        <f>IF('Source Data'!F2328="failed",'Source Data'!L2328,0)</f>
        <v>0</v>
      </c>
      <c r="I2328">
        <f t="shared" si="36"/>
        <v>0</v>
      </c>
    </row>
    <row r="2329" spans="3:9" x14ac:dyDescent="0.2">
      <c r="C2329">
        <f>IF('Source Data'!F2329="successful",'Source Data'!L2329,0)</f>
        <v>3355</v>
      </c>
      <c r="F2329">
        <f>IF('Source Data'!F2329="canceled",'Source Data'!L2329,0)</f>
        <v>0</v>
      </c>
      <c r="G2329">
        <f>IF('Source Data'!F2329="failed",'Source Data'!L2329,0)</f>
        <v>0</v>
      </c>
      <c r="I2329">
        <f t="shared" si="36"/>
        <v>0</v>
      </c>
    </row>
    <row r="2330" spans="3:9" x14ac:dyDescent="0.2">
      <c r="C2330">
        <f>IF('Source Data'!F2330="successful",'Source Data'!L2330,0)</f>
        <v>537</v>
      </c>
      <c r="F2330">
        <f>IF('Source Data'!F2330="canceled",'Source Data'!L2330,0)</f>
        <v>0</v>
      </c>
      <c r="G2330">
        <f>IF('Source Data'!F2330="failed",'Source Data'!L2330,0)</f>
        <v>0</v>
      </c>
      <c r="I2330">
        <f t="shared" si="36"/>
        <v>0</v>
      </c>
    </row>
    <row r="2331" spans="3:9" x14ac:dyDescent="0.2">
      <c r="C2331">
        <f>IF('Source Data'!F2331="successful",'Source Data'!L2331,0)</f>
        <v>125</v>
      </c>
      <c r="F2331">
        <f>IF('Source Data'!F2331="canceled",'Source Data'!L2331,0)</f>
        <v>0</v>
      </c>
      <c r="G2331">
        <f>IF('Source Data'!F2331="failed",'Source Data'!L2331,0)</f>
        <v>0</v>
      </c>
      <c r="I2331">
        <f t="shared" si="36"/>
        <v>0</v>
      </c>
    </row>
    <row r="2332" spans="3:9" x14ac:dyDescent="0.2">
      <c r="C2332">
        <f>IF('Source Data'!F2332="successful",'Source Data'!L2332,0)</f>
        <v>163</v>
      </c>
      <c r="F2332">
        <f>IF('Source Data'!F2332="canceled",'Source Data'!L2332,0)</f>
        <v>0</v>
      </c>
      <c r="G2332">
        <f>IF('Source Data'!F2332="failed",'Source Data'!L2332,0)</f>
        <v>0</v>
      </c>
      <c r="I2332">
        <f t="shared" si="36"/>
        <v>0</v>
      </c>
    </row>
    <row r="2333" spans="3:9" x14ac:dyDescent="0.2">
      <c r="C2333">
        <f>IF('Source Data'!F2333="successful",'Source Data'!L2333,0)</f>
        <v>283</v>
      </c>
      <c r="F2333">
        <f>IF('Source Data'!F2333="canceled",'Source Data'!L2333,0)</f>
        <v>0</v>
      </c>
      <c r="G2333">
        <f>IF('Source Data'!F2333="failed",'Source Data'!L2333,0)</f>
        <v>0</v>
      </c>
      <c r="I2333">
        <f t="shared" si="36"/>
        <v>0</v>
      </c>
    </row>
    <row r="2334" spans="3:9" x14ac:dyDescent="0.2">
      <c r="C2334">
        <f>IF('Source Data'!F2334="successful",'Source Data'!L2334,0)</f>
        <v>352</v>
      </c>
      <c r="F2334">
        <f>IF('Source Data'!F2334="canceled",'Source Data'!L2334,0)</f>
        <v>0</v>
      </c>
      <c r="G2334">
        <f>IF('Source Data'!F2334="failed",'Source Data'!L2334,0)</f>
        <v>0</v>
      </c>
      <c r="I2334">
        <f t="shared" si="36"/>
        <v>0</v>
      </c>
    </row>
    <row r="2335" spans="3:9" x14ac:dyDescent="0.2">
      <c r="C2335">
        <f>IF('Source Data'!F2335="successful",'Source Data'!L2335,0)</f>
        <v>94</v>
      </c>
      <c r="F2335">
        <f>IF('Source Data'!F2335="canceled",'Source Data'!L2335,0)</f>
        <v>0</v>
      </c>
      <c r="G2335">
        <f>IF('Source Data'!F2335="failed",'Source Data'!L2335,0)</f>
        <v>0</v>
      </c>
      <c r="I2335">
        <f t="shared" si="36"/>
        <v>0</v>
      </c>
    </row>
    <row r="2336" spans="3:9" x14ac:dyDescent="0.2">
      <c r="C2336">
        <f>IF('Source Data'!F2336="successful",'Source Data'!L2336,0)</f>
        <v>67</v>
      </c>
      <c r="F2336">
        <f>IF('Source Data'!F2336="canceled",'Source Data'!L2336,0)</f>
        <v>0</v>
      </c>
      <c r="G2336">
        <f>IF('Source Data'!F2336="failed",'Source Data'!L2336,0)</f>
        <v>0</v>
      </c>
      <c r="I2336">
        <f t="shared" si="36"/>
        <v>0</v>
      </c>
    </row>
    <row r="2337" spans="3:9" x14ac:dyDescent="0.2">
      <c r="C2337">
        <f>IF('Source Data'!F2337="successful",'Source Data'!L2337,0)</f>
        <v>221</v>
      </c>
      <c r="F2337">
        <f>IF('Source Data'!F2337="canceled",'Source Data'!L2337,0)</f>
        <v>0</v>
      </c>
      <c r="G2337">
        <f>IF('Source Data'!F2337="failed",'Source Data'!L2337,0)</f>
        <v>0</v>
      </c>
      <c r="I2337">
        <f t="shared" si="36"/>
        <v>0</v>
      </c>
    </row>
    <row r="2338" spans="3:9" x14ac:dyDescent="0.2">
      <c r="C2338">
        <f>IF('Source Data'!F2338="successful",'Source Data'!L2338,0)</f>
        <v>2165</v>
      </c>
      <c r="F2338">
        <f>IF('Source Data'!F2338="canceled",'Source Data'!L2338,0)</f>
        <v>0</v>
      </c>
      <c r="G2338">
        <f>IF('Source Data'!F2338="failed",'Source Data'!L2338,0)</f>
        <v>0</v>
      </c>
      <c r="I2338">
        <f t="shared" si="36"/>
        <v>0</v>
      </c>
    </row>
    <row r="2339" spans="3:9" x14ac:dyDescent="0.2">
      <c r="C2339">
        <f>IF('Source Data'!F2339="successful",'Source Data'!L2339,0)</f>
        <v>179</v>
      </c>
      <c r="F2339">
        <f>IF('Source Data'!F2339="canceled",'Source Data'!L2339,0)</f>
        <v>0</v>
      </c>
      <c r="G2339">
        <f>IF('Source Data'!F2339="failed",'Source Data'!L2339,0)</f>
        <v>0</v>
      </c>
      <c r="I2339">
        <f t="shared" si="36"/>
        <v>0</v>
      </c>
    </row>
    <row r="2340" spans="3:9" x14ac:dyDescent="0.2">
      <c r="C2340">
        <f>IF('Source Data'!F2340="successful",'Source Data'!L2340,0)</f>
        <v>123</v>
      </c>
      <c r="F2340">
        <f>IF('Source Data'!F2340="canceled",'Source Data'!L2340,0)</f>
        <v>0</v>
      </c>
      <c r="G2340">
        <f>IF('Source Data'!F2340="failed",'Source Data'!L2340,0)</f>
        <v>0</v>
      </c>
      <c r="I2340">
        <f t="shared" si="36"/>
        <v>0</v>
      </c>
    </row>
    <row r="2341" spans="3:9" x14ac:dyDescent="0.2">
      <c r="C2341">
        <f>IF('Source Data'!F2341="successful",'Source Data'!L2341,0)</f>
        <v>1104</v>
      </c>
      <c r="F2341">
        <f>IF('Source Data'!F2341="canceled",'Source Data'!L2341,0)</f>
        <v>0</v>
      </c>
      <c r="G2341">
        <f>IF('Source Data'!F2341="failed",'Source Data'!L2341,0)</f>
        <v>0</v>
      </c>
      <c r="I2341">
        <f t="shared" si="36"/>
        <v>0</v>
      </c>
    </row>
    <row r="2342" spans="3:9" x14ac:dyDescent="0.2">
      <c r="C2342">
        <f>IF('Source Data'!F2342="successful",'Source Data'!L2342,0)</f>
        <v>403</v>
      </c>
      <c r="F2342">
        <f>IF('Source Data'!F2342="canceled",'Source Data'!L2342,0)</f>
        <v>0</v>
      </c>
      <c r="G2342">
        <f>IF('Source Data'!F2342="failed",'Source Data'!L2342,0)</f>
        <v>0</v>
      </c>
      <c r="I2342">
        <f t="shared" si="36"/>
        <v>0</v>
      </c>
    </row>
    <row r="2343" spans="3:9" x14ac:dyDescent="0.2">
      <c r="C2343">
        <f>IF('Source Data'!F2343="successful",'Source Data'!L2343,0)</f>
        <v>0</v>
      </c>
      <c r="F2343">
        <f>IF('Source Data'!F2343="canceled",'Source Data'!L2343,0)</f>
        <v>0</v>
      </c>
      <c r="G2343">
        <f>IF('Source Data'!F2343="failed",'Source Data'!L2343,0)</f>
        <v>0</v>
      </c>
      <c r="I2343">
        <f t="shared" si="36"/>
        <v>0</v>
      </c>
    </row>
    <row r="2344" spans="3:9" x14ac:dyDescent="0.2">
      <c r="C2344">
        <f>IF('Source Data'!F2344="successful",'Source Data'!L2344,0)</f>
        <v>0</v>
      </c>
      <c r="F2344">
        <f>IF('Source Data'!F2344="canceled",'Source Data'!L2344,0)</f>
        <v>0</v>
      </c>
      <c r="G2344">
        <f>IF('Source Data'!F2344="failed",'Source Data'!L2344,0)</f>
        <v>0</v>
      </c>
      <c r="I2344">
        <f t="shared" si="36"/>
        <v>0</v>
      </c>
    </row>
    <row r="2345" spans="3:9" x14ac:dyDescent="0.2">
      <c r="C2345">
        <f>IF('Source Data'!F2345="successful",'Source Data'!L2345,0)</f>
        <v>0</v>
      </c>
      <c r="F2345">
        <f>IF('Source Data'!F2345="canceled",'Source Data'!L2345,0)</f>
        <v>1</v>
      </c>
      <c r="G2345">
        <f>IF('Source Data'!F2345="failed",'Source Data'!L2345,0)</f>
        <v>0</v>
      </c>
      <c r="I2345">
        <f t="shared" si="36"/>
        <v>1</v>
      </c>
    </row>
    <row r="2346" spans="3:9" x14ac:dyDescent="0.2">
      <c r="C2346">
        <f>IF('Source Data'!F2346="successful",'Source Data'!L2346,0)</f>
        <v>0</v>
      </c>
      <c r="F2346">
        <f>IF('Source Data'!F2346="canceled",'Source Data'!L2346,0)</f>
        <v>1</v>
      </c>
      <c r="G2346">
        <f>IF('Source Data'!F2346="failed",'Source Data'!L2346,0)</f>
        <v>0</v>
      </c>
      <c r="I2346">
        <f t="shared" si="36"/>
        <v>1</v>
      </c>
    </row>
    <row r="2347" spans="3:9" x14ac:dyDescent="0.2">
      <c r="C2347">
        <f>IF('Source Data'!F2347="successful",'Source Data'!L2347,0)</f>
        <v>0</v>
      </c>
      <c r="F2347">
        <f>IF('Source Data'!F2347="canceled",'Source Data'!L2347,0)</f>
        <v>0</v>
      </c>
      <c r="G2347">
        <f>IF('Source Data'!F2347="failed",'Source Data'!L2347,0)</f>
        <v>0</v>
      </c>
      <c r="I2347">
        <f t="shared" si="36"/>
        <v>0</v>
      </c>
    </row>
    <row r="2348" spans="3:9" x14ac:dyDescent="0.2">
      <c r="C2348">
        <f>IF('Source Data'!F2348="successful",'Source Data'!L2348,0)</f>
        <v>0</v>
      </c>
      <c r="F2348">
        <f>IF('Source Data'!F2348="canceled",'Source Data'!L2348,0)</f>
        <v>3</v>
      </c>
      <c r="G2348">
        <f>IF('Source Data'!F2348="failed",'Source Data'!L2348,0)</f>
        <v>0</v>
      </c>
      <c r="I2348">
        <f t="shared" si="36"/>
        <v>3</v>
      </c>
    </row>
    <row r="2349" spans="3:9" x14ac:dyDescent="0.2">
      <c r="C2349">
        <f>IF('Source Data'!F2349="successful",'Source Data'!L2349,0)</f>
        <v>0</v>
      </c>
      <c r="F2349">
        <f>IF('Source Data'!F2349="canceled",'Source Data'!L2349,0)</f>
        <v>1</v>
      </c>
      <c r="G2349">
        <f>IF('Source Data'!F2349="failed",'Source Data'!L2349,0)</f>
        <v>0</v>
      </c>
      <c r="I2349">
        <f t="shared" si="36"/>
        <v>1</v>
      </c>
    </row>
    <row r="2350" spans="3:9" x14ac:dyDescent="0.2">
      <c r="C2350">
        <f>IF('Source Data'!F2350="successful",'Source Data'!L2350,0)</f>
        <v>0</v>
      </c>
      <c r="F2350">
        <f>IF('Source Data'!F2350="canceled",'Source Data'!L2350,0)</f>
        <v>5</v>
      </c>
      <c r="G2350">
        <f>IF('Source Data'!F2350="failed",'Source Data'!L2350,0)</f>
        <v>0</v>
      </c>
      <c r="I2350">
        <f t="shared" si="36"/>
        <v>5</v>
      </c>
    </row>
    <row r="2351" spans="3:9" x14ac:dyDescent="0.2">
      <c r="C2351">
        <f>IF('Source Data'!F2351="successful",'Source Data'!L2351,0)</f>
        <v>0</v>
      </c>
      <c r="F2351">
        <f>IF('Source Data'!F2351="canceled",'Source Data'!L2351,0)</f>
        <v>0</v>
      </c>
      <c r="G2351">
        <f>IF('Source Data'!F2351="failed",'Source Data'!L2351,0)</f>
        <v>0</v>
      </c>
      <c r="I2351">
        <f t="shared" si="36"/>
        <v>0</v>
      </c>
    </row>
    <row r="2352" spans="3:9" x14ac:dyDescent="0.2">
      <c r="C2352">
        <f>IF('Source Data'!F2352="successful",'Source Data'!L2352,0)</f>
        <v>0</v>
      </c>
      <c r="F2352">
        <f>IF('Source Data'!F2352="canceled",'Source Data'!L2352,0)</f>
        <v>0</v>
      </c>
      <c r="G2352">
        <f>IF('Source Data'!F2352="failed",'Source Data'!L2352,0)</f>
        <v>0</v>
      </c>
      <c r="I2352">
        <f t="shared" si="36"/>
        <v>0</v>
      </c>
    </row>
    <row r="2353" spans="3:9" x14ac:dyDescent="0.2">
      <c r="C2353">
        <f>IF('Source Data'!F2353="successful",'Source Data'!L2353,0)</f>
        <v>0</v>
      </c>
      <c r="F2353">
        <f>IF('Source Data'!F2353="canceled",'Source Data'!L2353,0)</f>
        <v>7</v>
      </c>
      <c r="G2353">
        <f>IF('Source Data'!F2353="failed",'Source Data'!L2353,0)</f>
        <v>0</v>
      </c>
      <c r="I2353">
        <f t="shared" si="36"/>
        <v>7</v>
      </c>
    </row>
    <row r="2354" spans="3:9" x14ac:dyDescent="0.2">
      <c r="C2354">
        <f>IF('Source Data'!F2354="successful",'Source Data'!L2354,0)</f>
        <v>0</v>
      </c>
      <c r="F2354">
        <f>IF('Source Data'!F2354="canceled",'Source Data'!L2354,0)</f>
        <v>0</v>
      </c>
      <c r="G2354">
        <f>IF('Source Data'!F2354="failed",'Source Data'!L2354,0)</f>
        <v>0</v>
      </c>
      <c r="I2354">
        <f t="shared" si="36"/>
        <v>0</v>
      </c>
    </row>
    <row r="2355" spans="3:9" x14ac:dyDescent="0.2">
      <c r="C2355">
        <f>IF('Source Data'!F2355="successful",'Source Data'!L2355,0)</f>
        <v>0</v>
      </c>
      <c r="F2355">
        <f>IF('Source Data'!F2355="canceled",'Source Data'!L2355,0)</f>
        <v>0</v>
      </c>
      <c r="G2355">
        <f>IF('Source Data'!F2355="failed",'Source Data'!L2355,0)</f>
        <v>0</v>
      </c>
      <c r="I2355">
        <f t="shared" si="36"/>
        <v>0</v>
      </c>
    </row>
    <row r="2356" spans="3:9" x14ac:dyDescent="0.2">
      <c r="C2356">
        <f>IF('Source Data'!F2356="successful",'Source Data'!L2356,0)</f>
        <v>0</v>
      </c>
      <c r="F2356">
        <f>IF('Source Data'!F2356="canceled",'Source Data'!L2356,0)</f>
        <v>1</v>
      </c>
      <c r="G2356">
        <f>IF('Source Data'!F2356="failed",'Source Data'!L2356,0)</f>
        <v>0</v>
      </c>
      <c r="I2356">
        <f t="shared" si="36"/>
        <v>1</v>
      </c>
    </row>
    <row r="2357" spans="3:9" x14ac:dyDescent="0.2">
      <c r="C2357">
        <f>IF('Source Data'!F2357="successful",'Source Data'!L2357,0)</f>
        <v>0</v>
      </c>
      <c r="F2357">
        <f>IF('Source Data'!F2357="canceled",'Source Data'!L2357,0)</f>
        <v>2</v>
      </c>
      <c r="G2357">
        <f>IF('Source Data'!F2357="failed",'Source Data'!L2357,0)</f>
        <v>0</v>
      </c>
      <c r="I2357">
        <f t="shared" si="36"/>
        <v>2</v>
      </c>
    </row>
    <row r="2358" spans="3:9" x14ac:dyDescent="0.2">
      <c r="C2358">
        <f>IF('Source Data'!F2358="successful",'Source Data'!L2358,0)</f>
        <v>0</v>
      </c>
      <c r="F2358">
        <f>IF('Source Data'!F2358="canceled",'Source Data'!L2358,0)</f>
        <v>0</v>
      </c>
      <c r="G2358">
        <f>IF('Source Data'!F2358="failed",'Source Data'!L2358,0)</f>
        <v>0</v>
      </c>
      <c r="I2358">
        <f t="shared" si="36"/>
        <v>0</v>
      </c>
    </row>
    <row r="2359" spans="3:9" x14ac:dyDescent="0.2">
      <c r="C2359">
        <f>IF('Source Data'!F2359="successful",'Source Data'!L2359,0)</f>
        <v>0</v>
      </c>
      <c r="F2359">
        <f>IF('Source Data'!F2359="canceled",'Source Data'!L2359,0)</f>
        <v>0</v>
      </c>
      <c r="G2359">
        <f>IF('Source Data'!F2359="failed",'Source Data'!L2359,0)</f>
        <v>0</v>
      </c>
      <c r="I2359">
        <f t="shared" si="36"/>
        <v>0</v>
      </c>
    </row>
    <row r="2360" spans="3:9" x14ac:dyDescent="0.2">
      <c r="C2360">
        <f>IF('Source Data'!F2360="successful",'Source Data'!L2360,0)</f>
        <v>0</v>
      </c>
      <c r="F2360">
        <f>IF('Source Data'!F2360="canceled",'Source Data'!L2360,0)</f>
        <v>0</v>
      </c>
      <c r="G2360">
        <f>IF('Source Data'!F2360="failed",'Source Data'!L2360,0)</f>
        <v>0</v>
      </c>
      <c r="I2360">
        <f t="shared" si="36"/>
        <v>0</v>
      </c>
    </row>
    <row r="2361" spans="3:9" x14ac:dyDescent="0.2">
      <c r="C2361">
        <f>IF('Source Data'!F2361="successful",'Source Data'!L2361,0)</f>
        <v>0</v>
      </c>
      <c r="F2361">
        <f>IF('Source Data'!F2361="canceled",'Source Data'!L2361,0)</f>
        <v>3</v>
      </c>
      <c r="G2361">
        <f>IF('Source Data'!F2361="failed",'Source Data'!L2361,0)</f>
        <v>0</v>
      </c>
      <c r="I2361">
        <f t="shared" si="36"/>
        <v>3</v>
      </c>
    </row>
    <row r="2362" spans="3:9" x14ac:dyDescent="0.2">
      <c r="C2362">
        <f>IF('Source Data'!F2362="successful",'Source Data'!L2362,0)</f>
        <v>0</v>
      </c>
      <c r="F2362">
        <f>IF('Source Data'!F2362="canceled",'Source Data'!L2362,0)</f>
        <v>1</v>
      </c>
      <c r="G2362">
        <f>IF('Source Data'!F2362="failed",'Source Data'!L2362,0)</f>
        <v>0</v>
      </c>
      <c r="I2362">
        <f t="shared" si="36"/>
        <v>1</v>
      </c>
    </row>
    <row r="2363" spans="3:9" x14ac:dyDescent="0.2">
      <c r="C2363">
        <f>IF('Source Data'!F2363="successful",'Source Data'!L2363,0)</f>
        <v>0</v>
      </c>
      <c r="F2363">
        <f>IF('Source Data'!F2363="canceled",'Source Data'!L2363,0)</f>
        <v>0</v>
      </c>
      <c r="G2363">
        <f>IF('Source Data'!F2363="failed",'Source Data'!L2363,0)</f>
        <v>0</v>
      </c>
      <c r="I2363">
        <f t="shared" si="36"/>
        <v>0</v>
      </c>
    </row>
    <row r="2364" spans="3:9" x14ac:dyDescent="0.2">
      <c r="C2364">
        <f>IF('Source Data'!F2364="successful",'Source Data'!L2364,0)</f>
        <v>0</v>
      </c>
      <c r="F2364">
        <f>IF('Source Data'!F2364="canceled",'Source Data'!L2364,0)</f>
        <v>2</v>
      </c>
      <c r="G2364">
        <f>IF('Source Data'!F2364="failed",'Source Data'!L2364,0)</f>
        <v>0</v>
      </c>
      <c r="I2364">
        <f t="shared" si="36"/>
        <v>2</v>
      </c>
    </row>
    <row r="2365" spans="3:9" x14ac:dyDescent="0.2">
      <c r="C2365">
        <f>IF('Source Data'!F2365="successful",'Source Data'!L2365,0)</f>
        <v>0</v>
      </c>
      <c r="F2365">
        <f>IF('Source Data'!F2365="canceled",'Source Data'!L2365,0)</f>
        <v>0</v>
      </c>
      <c r="G2365">
        <f>IF('Source Data'!F2365="failed",'Source Data'!L2365,0)</f>
        <v>0</v>
      </c>
      <c r="I2365">
        <f t="shared" si="36"/>
        <v>0</v>
      </c>
    </row>
    <row r="2366" spans="3:9" x14ac:dyDescent="0.2">
      <c r="C2366">
        <f>IF('Source Data'!F2366="successful",'Source Data'!L2366,0)</f>
        <v>0</v>
      </c>
      <c r="F2366">
        <f>IF('Source Data'!F2366="canceled",'Source Data'!L2366,0)</f>
        <v>0</v>
      </c>
      <c r="G2366">
        <f>IF('Source Data'!F2366="failed",'Source Data'!L2366,0)</f>
        <v>0</v>
      </c>
      <c r="I2366">
        <f t="shared" si="36"/>
        <v>0</v>
      </c>
    </row>
    <row r="2367" spans="3:9" x14ac:dyDescent="0.2">
      <c r="C2367">
        <f>IF('Source Data'!F2367="successful",'Source Data'!L2367,0)</f>
        <v>0</v>
      </c>
      <c r="F2367">
        <f>IF('Source Data'!F2367="canceled",'Source Data'!L2367,0)</f>
        <v>0</v>
      </c>
      <c r="G2367">
        <f>IF('Source Data'!F2367="failed",'Source Data'!L2367,0)</f>
        <v>0</v>
      </c>
      <c r="I2367">
        <f t="shared" si="36"/>
        <v>0</v>
      </c>
    </row>
    <row r="2368" spans="3:9" x14ac:dyDescent="0.2">
      <c r="C2368">
        <f>IF('Source Data'!F2368="successful",'Source Data'!L2368,0)</f>
        <v>0</v>
      </c>
      <c r="F2368">
        <f>IF('Source Data'!F2368="canceled",'Source Data'!L2368,0)</f>
        <v>27</v>
      </c>
      <c r="G2368">
        <f>IF('Source Data'!F2368="failed",'Source Data'!L2368,0)</f>
        <v>0</v>
      </c>
      <c r="I2368">
        <f t="shared" si="36"/>
        <v>27</v>
      </c>
    </row>
    <row r="2369" spans="3:9" x14ac:dyDescent="0.2">
      <c r="C2369">
        <f>IF('Source Data'!F2369="successful",'Source Data'!L2369,0)</f>
        <v>0</v>
      </c>
      <c r="F2369">
        <f>IF('Source Data'!F2369="canceled",'Source Data'!L2369,0)</f>
        <v>14</v>
      </c>
      <c r="G2369">
        <f>IF('Source Data'!F2369="failed",'Source Data'!L2369,0)</f>
        <v>0</v>
      </c>
      <c r="I2369">
        <f t="shared" si="36"/>
        <v>14</v>
      </c>
    </row>
    <row r="2370" spans="3:9" x14ac:dyDescent="0.2">
      <c r="C2370">
        <f>IF('Source Data'!F2370="successful",'Source Data'!L2370,0)</f>
        <v>0</v>
      </c>
      <c r="F2370">
        <f>IF('Source Data'!F2370="canceled",'Source Data'!L2370,0)</f>
        <v>2</v>
      </c>
      <c r="G2370">
        <f>IF('Source Data'!F2370="failed",'Source Data'!L2370,0)</f>
        <v>0</v>
      </c>
      <c r="I2370">
        <f t="shared" si="36"/>
        <v>2</v>
      </c>
    </row>
    <row r="2371" spans="3:9" x14ac:dyDescent="0.2">
      <c r="C2371">
        <f>IF('Source Data'!F2371="successful",'Source Data'!L2371,0)</f>
        <v>0</v>
      </c>
      <c r="F2371">
        <f>IF('Source Data'!F2371="canceled",'Source Data'!L2371,0)</f>
        <v>0</v>
      </c>
      <c r="G2371">
        <f>IF('Source Data'!F2371="failed",'Source Data'!L2371,0)</f>
        <v>0</v>
      </c>
      <c r="I2371">
        <f t="shared" ref="I2371:I2434" si="37">F2371+G2371</f>
        <v>0</v>
      </c>
    </row>
    <row r="2372" spans="3:9" x14ac:dyDescent="0.2">
      <c r="C2372">
        <f>IF('Source Data'!F2372="successful",'Source Data'!L2372,0)</f>
        <v>0</v>
      </c>
      <c r="F2372">
        <f>IF('Source Data'!F2372="canceled",'Source Data'!L2372,0)</f>
        <v>4</v>
      </c>
      <c r="G2372">
        <f>IF('Source Data'!F2372="failed",'Source Data'!L2372,0)</f>
        <v>0</v>
      </c>
      <c r="I2372">
        <f t="shared" si="37"/>
        <v>4</v>
      </c>
    </row>
    <row r="2373" spans="3:9" x14ac:dyDescent="0.2">
      <c r="C2373">
        <f>IF('Source Data'!F2373="successful",'Source Data'!L2373,0)</f>
        <v>0</v>
      </c>
      <c r="F2373">
        <f>IF('Source Data'!F2373="canceled",'Source Data'!L2373,0)</f>
        <v>0</v>
      </c>
      <c r="G2373">
        <f>IF('Source Data'!F2373="failed",'Source Data'!L2373,0)</f>
        <v>0</v>
      </c>
      <c r="I2373">
        <f t="shared" si="37"/>
        <v>0</v>
      </c>
    </row>
    <row r="2374" spans="3:9" x14ac:dyDescent="0.2">
      <c r="C2374">
        <f>IF('Source Data'!F2374="successful",'Source Data'!L2374,0)</f>
        <v>0</v>
      </c>
      <c r="F2374">
        <f>IF('Source Data'!F2374="canceled",'Source Data'!L2374,0)</f>
        <v>6</v>
      </c>
      <c r="G2374">
        <f>IF('Source Data'!F2374="failed",'Source Data'!L2374,0)</f>
        <v>0</v>
      </c>
      <c r="I2374">
        <f t="shared" si="37"/>
        <v>6</v>
      </c>
    </row>
    <row r="2375" spans="3:9" x14ac:dyDescent="0.2">
      <c r="C2375">
        <f>IF('Source Data'!F2375="successful",'Source Data'!L2375,0)</f>
        <v>0</v>
      </c>
      <c r="F2375">
        <f>IF('Source Data'!F2375="canceled",'Source Data'!L2375,0)</f>
        <v>1</v>
      </c>
      <c r="G2375">
        <f>IF('Source Data'!F2375="failed",'Source Data'!L2375,0)</f>
        <v>0</v>
      </c>
      <c r="I2375">
        <f t="shared" si="37"/>
        <v>1</v>
      </c>
    </row>
    <row r="2376" spans="3:9" x14ac:dyDescent="0.2">
      <c r="C2376">
        <f>IF('Source Data'!F2376="successful",'Source Data'!L2376,0)</f>
        <v>0</v>
      </c>
      <c r="F2376">
        <f>IF('Source Data'!F2376="canceled",'Source Data'!L2376,0)</f>
        <v>1</v>
      </c>
      <c r="G2376">
        <f>IF('Source Data'!F2376="failed",'Source Data'!L2376,0)</f>
        <v>0</v>
      </c>
      <c r="I2376">
        <f t="shared" si="37"/>
        <v>1</v>
      </c>
    </row>
    <row r="2377" spans="3:9" x14ac:dyDescent="0.2">
      <c r="C2377">
        <f>IF('Source Data'!F2377="successful",'Source Data'!L2377,0)</f>
        <v>0</v>
      </c>
      <c r="F2377">
        <f>IF('Source Data'!F2377="canceled",'Source Data'!L2377,0)</f>
        <v>0</v>
      </c>
      <c r="G2377">
        <f>IF('Source Data'!F2377="failed",'Source Data'!L2377,0)</f>
        <v>0</v>
      </c>
      <c r="I2377">
        <f t="shared" si="37"/>
        <v>0</v>
      </c>
    </row>
    <row r="2378" spans="3:9" x14ac:dyDescent="0.2">
      <c r="C2378">
        <f>IF('Source Data'!F2378="successful",'Source Data'!L2378,0)</f>
        <v>0</v>
      </c>
      <c r="F2378">
        <f>IF('Source Data'!F2378="canceled",'Source Data'!L2378,0)</f>
        <v>4</v>
      </c>
      <c r="G2378">
        <f>IF('Source Data'!F2378="failed",'Source Data'!L2378,0)</f>
        <v>0</v>
      </c>
      <c r="I2378">
        <f t="shared" si="37"/>
        <v>4</v>
      </c>
    </row>
    <row r="2379" spans="3:9" x14ac:dyDescent="0.2">
      <c r="C2379">
        <f>IF('Source Data'!F2379="successful",'Source Data'!L2379,0)</f>
        <v>0</v>
      </c>
      <c r="F2379">
        <f>IF('Source Data'!F2379="canceled",'Source Data'!L2379,0)</f>
        <v>0</v>
      </c>
      <c r="G2379">
        <f>IF('Source Data'!F2379="failed",'Source Data'!L2379,0)</f>
        <v>0</v>
      </c>
      <c r="I2379">
        <f t="shared" si="37"/>
        <v>0</v>
      </c>
    </row>
    <row r="2380" spans="3:9" x14ac:dyDescent="0.2">
      <c r="C2380">
        <f>IF('Source Data'!F2380="successful",'Source Data'!L2380,0)</f>
        <v>0</v>
      </c>
      <c r="F2380">
        <f>IF('Source Data'!F2380="canceled",'Source Data'!L2380,0)</f>
        <v>0</v>
      </c>
      <c r="G2380">
        <f>IF('Source Data'!F2380="failed",'Source Data'!L2380,0)</f>
        <v>0</v>
      </c>
      <c r="I2380">
        <f t="shared" si="37"/>
        <v>0</v>
      </c>
    </row>
    <row r="2381" spans="3:9" x14ac:dyDescent="0.2">
      <c r="C2381">
        <f>IF('Source Data'!F2381="successful",'Source Data'!L2381,0)</f>
        <v>0</v>
      </c>
      <c r="F2381">
        <f>IF('Source Data'!F2381="canceled",'Source Data'!L2381,0)</f>
        <v>0</v>
      </c>
      <c r="G2381">
        <f>IF('Source Data'!F2381="failed",'Source Data'!L2381,0)</f>
        <v>0</v>
      </c>
      <c r="I2381">
        <f t="shared" si="37"/>
        <v>0</v>
      </c>
    </row>
    <row r="2382" spans="3:9" x14ac:dyDescent="0.2">
      <c r="C2382">
        <f>IF('Source Data'!F2382="successful",'Source Data'!L2382,0)</f>
        <v>0</v>
      </c>
      <c r="F2382">
        <f>IF('Source Data'!F2382="canceled",'Source Data'!L2382,0)</f>
        <v>3</v>
      </c>
      <c r="G2382">
        <f>IF('Source Data'!F2382="failed",'Source Data'!L2382,0)</f>
        <v>0</v>
      </c>
      <c r="I2382">
        <f t="shared" si="37"/>
        <v>3</v>
      </c>
    </row>
    <row r="2383" spans="3:9" x14ac:dyDescent="0.2">
      <c r="C2383">
        <f>IF('Source Data'!F2383="successful",'Source Data'!L2383,0)</f>
        <v>0</v>
      </c>
      <c r="F2383">
        <f>IF('Source Data'!F2383="canceled",'Source Data'!L2383,0)</f>
        <v>7</v>
      </c>
      <c r="G2383">
        <f>IF('Source Data'!F2383="failed",'Source Data'!L2383,0)</f>
        <v>0</v>
      </c>
      <c r="I2383">
        <f t="shared" si="37"/>
        <v>7</v>
      </c>
    </row>
    <row r="2384" spans="3:9" x14ac:dyDescent="0.2">
      <c r="C2384">
        <f>IF('Source Data'!F2384="successful",'Source Data'!L2384,0)</f>
        <v>0</v>
      </c>
      <c r="F2384">
        <f>IF('Source Data'!F2384="canceled",'Source Data'!L2384,0)</f>
        <v>2</v>
      </c>
      <c r="G2384">
        <f>IF('Source Data'!F2384="failed",'Source Data'!L2384,0)</f>
        <v>0</v>
      </c>
      <c r="I2384">
        <f t="shared" si="37"/>
        <v>2</v>
      </c>
    </row>
    <row r="2385" spans="3:9" x14ac:dyDescent="0.2">
      <c r="C2385">
        <f>IF('Source Data'!F2385="successful",'Source Data'!L2385,0)</f>
        <v>0</v>
      </c>
      <c r="F2385">
        <f>IF('Source Data'!F2385="canceled",'Source Data'!L2385,0)</f>
        <v>3</v>
      </c>
      <c r="G2385">
        <f>IF('Source Data'!F2385="failed",'Source Data'!L2385,0)</f>
        <v>0</v>
      </c>
      <c r="I2385">
        <f t="shared" si="37"/>
        <v>3</v>
      </c>
    </row>
    <row r="2386" spans="3:9" x14ac:dyDescent="0.2">
      <c r="C2386">
        <f>IF('Source Data'!F2386="successful",'Source Data'!L2386,0)</f>
        <v>0</v>
      </c>
      <c r="F2386">
        <f>IF('Source Data'!F2386="canceled",'Source Data'!L2386,0)</f>
        <v>8</v>
      </c>
      <c r="G2386">
        <f>IF('Source Data'!F2386="failed",'Source Data'!L2386,0)</f>
        <v>0</v>
      </c>
      <c r="I2386">
        <f t="shared" si="37"/>
        <v>8</v>
      </c>
    </row>
    <row r="2387" spans="3:9" x14ac:dyDescent="0.2">
      <c r="C2387">
        <f>IF('Source Data'!F2387="successful",'Source Data'!L2387,0)</f>
        <v>0</v>
      </c>
      <c r="F2387">
        <f>IF('Source Data'!F2387="canceled",'Source Data'!L2387,0)</f>
        <v>7</v>
      </c>
      <c r="G2387">
        <f>IF('Source Data'!F2387="failed",'Source Data'!L2387,0)</f>
        <v>0</v>
      </c>
      <c r="I2387">
        <f t="shared" si="37"/>
        <v>7</v>
      </c>
    </row>
    <row r="2388" spans="3:9" x14ac:dyDescent="0.2">
      <c r="C2388">
        <f>IF('Source Data'!F2388="successful",'Source Data'!L2388,0)</f>
        <v>0</v>
      </c>
      <c r="F2388">
        <f>IF('Source Data'!F2388="canceled",'Source Data'!L2388,0)</f>
        <v>0</v>
      </c>
      <c r="G2388">
        <f>IF('Source Data'!F2388="failed",'Source Data'!L2388,0)</f>
        <v>0</v>
      </c>
      <c r="I2388">
        <f t="shared" si="37"/>
        <v>0</v>
      </c>
    </row>
    <row r="2389" spans="3:9" x14ac:dyDescent="0.2">
      <c r="C2389">
        <f>IF('Source Data'!F2389="successful",'Source Data'!L2389,0)</f>
        <v>0</v>
      </c>
      <c r="F2389">
        <f>IF('Source Data'!F2389="canceled",'Source Data'!L2389,0)</f>
        <v>3</v>
      </c>
      <c r="G2389">
        <f>IF('Source Data'!F2389="failed",'Source Data'!L2389,0)</f>
        <v>0</v>
      </c>
      <c r="I2389">
        <f t="shared" si="37"/>
        <v>3</v>
      </c>
    </row>
    <row r="2390" spans="3:9" x14ac:dyDescent="0.2">
      <c r="C2390">
        <f>IF('Source Data'!F2390="successful",'Source Data'!L2390,0)</f>
        <v>0</v>
      </c>
      <c r="F2390">
        <f>IF('Source Data'!F2390="canceled",'Source Data'!L2390,0)</f>
        <v>8</v>
      </c>
      <c r="G2390">
        <f>IF('Source Data'!F2390="failed",'Source Data'!L2390,0)</f>
        <v>0</v>
      </c>
      <c r="I2390">
        <f t="shared" si="37"/>
        <v>8</v>
      </c>
    </row>
    <row r="2391" spans="3:9" x14ac:dyDescent="0.2">
      <c r="C2391">
        <f>IF('Source Data'!F2391="successful",'Source Data'!L2391,0)</f>
        <v>0</v>
      </c>
      <c r="F2391">
        <f>IF('Source Data'!F2391="canceled",'Source Data'!L2391,0)</f>
        <v>1</v>
      </c>
      <c r="G2391">
        <f>IF('Source Data'!F2391="failed",'Source Data'!L2391,0)</f>
        <v>0</v>
      </c>
      <c r="I2391">
        <f t="shared" si="37"/>
        <v>1</v>
      </c>
    </row>
    <row r="2392" spans="3:9" x14ac:dyDescent="0.2">
      <c r="C2392">
        <f>IF('Source Data'!F2392="successful",'Source Data'!L2392,0)</f>
        <v>0</v>
      </c>
      <c r="F2392">
        <f>IF('Source Data'!F2392="canceled",'Source Data'!L2392,0)</f>
        <v>0</v>
      </c>
      <c r="G2392">
        <f>IF('Source Data'!F2392="failed",'Source Data'!L2392,0)</f>
        <v>0</v>
      </c>
      <c r="I2392">
        <f t="shared" si="37"/>
        <v>0</v>
      </c>
    </row>
    <row r="2393" spans="3:9" x14ac:dyDescent="0.2">
      <c r="C2393">
        <f>IF('Source Data'!F2393="successful",'Source Data'!L2393,0)</f>
        <v>0</v>
      </c>
      <c r="F2393">
        <f>IF('Source Data'!F2393="canceled",'Source Data'!L2393,0)</f>
        <v>1</v>
      </c>
      <c r="G2393">
        <f>IF('Source Data'!F2393="failed",'Source Data'!L2393,0)</f>
        <v>0</v>
      </c>
      <c r="I2393">
        <f t="shared" si="37"/>
        <v>1</v>
      </c>
    </row>
    <row r="2394" spans="3:9" x14ac:dyDescent="0.2">
      <c r="C2394">
        <f>IF('Source Data'!F2394="successful",'Source Data'!L2394,0)</f>
        <v>0</v>
      </c>
      <c r="F2394">
        <f>IF('Source Data'!F2394="canceled",'Source Data'!L2394,0)</f>
        <v>0</v>
      </c>
      <c r="G2394">
        <f>IF('Source Data'!F2394="failed",'Source Data'!L2394,0)</f>
        <v>0</v>
      </c>
      <c r="I2394">
        <f t="shared" si="37"/>
        <v>0</v>
      </c>
    </row>
    <row r="2395" spans="3:9" x14ac:dyDescent="0.2">
      <c r="C2395">
        <f>IF('Source Data'!F2395="successful",'Source Data'!L2395,0)</f>
        <v>0</v>
      </c>
      <c r="F2395">
        <f>IF('Source Data'!F2395="canceled",'Source Data'!L2395,0)</f>
        <v>1</v>
      </c>
      <c r="G2395">
        <f>IF('Source Data'!F2395="failed",'Source Data'!L2395,0)</f>
        <v>0</v>
      </c>
      <c r="I2395">
        <f t="shared" si="37"/>
        <v>1</v>
      </c>
    </row>
    <row r="2396" spans="3:9" x14ac:dyDescent="0.2">
      <c r="C2396">
        <f>IF('Source Data'!F2396="successful",'Source Data'!L2396,0)</f>
        <v>0</v>
      </c>
      <c r="F2396">
        <f>IF('Source Data'!F2396="canceled",'Source Data'!L2396,0)</f>
        <v>2</v>
      </c>
      <c r="G2396">
        <f>IF('Source Data'!F2396="failed",'Source Data'!L2396,0)</f>
        <v>0</v>
      </c>
      <c r="I2396">
        <f t="shared" si="37"/>
        <v>2</v>
      </c>
    </row>
    <row r="2397" spans="3:9" x14ac:dyDescent="0.2">
      <c r="C2397">
        <f>IF('Source Data'!F2397="successful",'Source Data'!L2397,0)</f>
        <v>0</v>
      </c>
      <c r="F2397">
        <f>IF('Source Data'!F2397="canceled",'Source Data'!L2397,0)</f>
        <v>0</v>
      </c>
      <c r="G2397">
        <f>IF('Source Data'!F2397="failed",'Source Data'!L2397,0)</f>
        <v>0</v>
      </c>
      <c r="I2397">
        <f t="shared" si="37"/>
        <v>0</v>
      </c>
    </row>
    <row r="2398" spans="3:9" x14ac:dyDescent="0.2">
      <c r="C2398">
        <f>IF('Source Data'!F2398="successful",'Source Data'!L2398,0)</f>
        <v>0</v>
      </c>
      <c r="F2398">
        <f>IF('Source Data'!F2398="canceled",'Source Data'!L2398,0)</f>
        <v>1</v>
      </c>
      <c r="G2398">
        <f>IF('Source Data'!F2398="failed",'Source Data'!L2398,0)</f>
        <v>0</v>
      </c>
      <c r="I2398">
        <f t="shared" si="37"/>
        <v>1</v>
      </c>
    </row>
    <row r="2399" spans="3:9" x14ac:dyDescent="0.2">
      <c r="C2399">
        <f>IF('Source Data'!F2399="successful",'Source Data'!L2399,0)</f>
        <v>0</v>
      </c>
      <c r="F2399">
        <f>IF('Source Data'!F2399="canceled",'Source Data'!L2399,0)</f>
        <v>0</v>
      </c>
      <c r="G2399">
        <f>IF('Source Data'!F2399="failed",'Source Data'!L2399,0)</f>
        <v>0</v>
      </c>
      <c r="I2399">
        <f t="shared" si="37"/>
        <v>0</v>
      </c>
    </row>
    <row r="2400" spans="3:9" x14ac:dyDescent="0.2">
      <c r="C2400">
        <f>IF('Source Data'!F2400="successful",'Source Data'!L2400,0)</f>
        <v>0</v>
      </c>
      <c r="F2400">
        <f>IF('Source Data'!F2400="canceled",'Source Data'!L2400,0)</f>
        <v>0</v>
      </c>
      <c r="G2400">
        <f>IF('Source Data'!F2400="failed",'Source Data'!L2400,0)</f>
        <v>0</v>
      </c>
      <c r="I2400">
        <f t="shared" si="37"/>
        <v>0</v>
      </c>
    </row>
    <row r="2401" spans="3:9" x14ac:dyDescent="0.2">
      <c r="C2401">
        <f>IF('Source Data'!F2401="successful",'Source Data'!L2401,0)</f>
        <v>0</v>
      </c>
      <c r="F2401">
        <f>IF('Source Data'!F2401="canceled",'Source Data'!L2401,0)</f>
        <v>0</v>
      </c>
      <c r="G2401">
        <f>IF('Source Data'!F2401="failed",'Source Data'!L2401,0)</f>
        <v>0</v>
      </c>
      <c r="I2401">
        <f t="shared" si="37"/>
        <v>0</v>
      </c>
    </row>
    <row r="2402" spans="3:9" x14ac:dyDescent="0.2">
      <c r="C2402">
        <f>IF('Source Data'!F2402="successful",'Source Data'!L2402,0)</f>
        <v>0</v>
      </c>
      <c r="F2402">
        <f>IF('Source Data'!F2402="canceled",'Source Data'!L2402,0)</f>
        <v>0</v>
      </c>
      <c r="G2402">
        <f>IF('Source Data'!F2402="failed",'Source Data'!L2402,0)</f>
        <v>0</v>
      </c>
      <c r="I2402">
        <f t="shared" si="37"/>
        <v>0</v>
      </c>
    </row>
    <row r="2403" spans="3:9" x14ac:dyDescent="0.2">
      <c r="C2403">
        <f>IF('Source Data'!F2403="successful",'Source Data'!L2403,0)</f>
        <v>0</v>
      </c>
      <c r="F2403">
        <f>IF('Source Data'!F2403="canceled",'Source Data'!L2403,0)</f>
        <v>0</v>
      </c>
      <c r="G2403">
        <f>IF('Source Data'!F2403="failed",'Source Data'!L2403,0)</f>
        <v>9</v>
      </c>
      <c r="I2403">
        <f t="shared" si="37"/>
        <v>9</v>
      </c>
    </row>
    <row r="2404" spans="3:9" x14ac:dyDescent="0.2">
      <c r="C2404">
        <f>IF('Source Data'!F2404="successful",'Source Data'!L2404,0)</f>
        <v>0</v>
      </c>
      <c r="F2404">
        <f>IF('Source Data'!F2404="canceled",'Source Data'!L2404,0)</f>
        <v>0</v>
      </c>
      <c r="G2404">
        <f>IF('Source Data'!F2404="failed",'Source Data'!L2404,0)</f>
        <v>1</v>
      </c>
      <c r="I2404">
        <f t="shared" si="37"/>
        <v>1</v>
      </c>
    </row>
    <row r="2405" spans="3:9" x14ac:dyDescent="0.2">
      <c r="C2405">
        <f>IF('Source Data'!F2405="successful",'Source Data'!L2405,0)</f>
        <v>0</v>
      </c>
      <c r="F2405">
        <f>IF('Source Data'!F2405="canceled",'Source Data'!L2405,0)</f>
        <v>0</v>
      </c>
      <c r="G2405">
        <f>IF('Source Data'!F2405="failed",'Source Data'!L2405,0)</f>
        <v>12</v>
      </c>
      <c r="I2405">
        <f t="shared" si="37"/>
        <v>12</v>
      </c>
    </row>
    <row r="2406" spans="3:9" x14ac:dyDescent="0.2">
      <c r="C2406">
        <f>IF('Source Data'!F2406="successful",'Source Data'!L2406,0)</f>
        <v>0</v>
      </c>
      <c r="F2406">
        <f>IF('Source Data'!F2406="canceled",'Source Data'!L2406,0)</f>
        <v>0</v>
      </c>
      <c r="G2406">
        <f>IF('Source Data'!F2406="failed",'Source Data'!L2406,0)</f>
        <v>0</v>
      </c>
      <c r="I2406">
        <f t="shared" si="37"/>
        <v>0</v>
      </c>
    </row>
    <row r="2407" spans="3:9" x14ac:dyDescent="0.2">
      <c r="C2407">
        <f>IF('Source Data'!F2407="successful",'Source Data'!L2407,0)</f>
        <v>0</v>
      </c>
      <c r="F2407">
        <f>IF('Source Data'!F2407="canceled",'Source Data'!L2407,0)</f>
        <v>0</v>
      </c>
      <c r="G2407">
        <f>IF('Source Data'!F2407="failed",'Source Data'!L2407,0)</f>
        <v>20</v>
      </c>
      <c r="I2407">
        <f t="shared" si="37"/>
        <v>20</v>
      </c>
    </row>
    <row r="2408" spans="3:9" x14ac:dyDescent="0.2">
      <c r="C2408">
        <f>IF('Source Data'!F2408="successful",'Source Data'!L2408,0)</f>
        <v>0</v>
      </c>
      <c r="F2408">
        <f>IF('Source Data'!F2408="canceled",'Source Data'!L2408,0)</f>
        <v>0</v>
      </c>
      <c r="G2408">
        <f>IF('Source Data'!F2408="failed",'Source Data'!L2408,0)</f>
        <v>16</v>
      </c>
      <c r="I2408">
        <f t="shared" si="37"/>
        <v>16</v>
      </c>
    </row>
    <row r="2409" spans="3:9" x14ac:dyDescent="0.2">
      <c r="C2409">
        <f>IF('Source Data'!F2409="successful",'Source Data'!L2409,0)</f>
        <v>0</v>
      </c>
      <c r="F2409">
        <f>IF('Source Data'!F2409="canceled",'Source Data'!L2409,0)</f>
        <v>0</v>
      </c>
      <c r="G2409">
        <f>IF('Source Data'!F2409="failed",'Source Data'!L2409,0)</f>
        <v>33</v>
      </c>
      <c r="I2409">
        <f t="shared" si="37"/>
        <v>33</v>
      </c>
    </row>
    <row r="2410" spans="3:9" x14ac:dyDescent="0.2">
      <c r="C2410">
        <f>IF('Source Data'!F2410="successful",'Source Data'!L2410,0)</f>
        <v>0</v>
      </c>
      <c r="F2410">
        <f>IF('Source Data'!F2410="canceled",'Source Data'!L2410,0)</f>
        <v>0</v>
      </c>
      <c r="G2410">
        <f>IF('Source Data'!F2410="failed",'Source Data'!L2410,0)</f>
        <v>2</v>
      </c>
      <c r="I2410">
        <f t="shared" si="37"/>
        <v>2</v>
      </c>
    </row>
    <row r="2411" spans="3:9" x14ac:dyDescent="0.2">
      <c r="C2411">
        <f>IF('Source Data'!F2411="successful",'Source Data'!L2411,0)</f>
        <v>0</v>
      </c>
      <c r="F2411">
        <f>IF('Source Data'!F2411="canceled",'Source Data'!L2411,0)</f>
        <v>0</v>
      </c>
      <c r="G2411">
        <f>IF('Source Data'!F2411="failed",'Source Data'!L2411,0)</f>
        <v>6</v>
      </c>
      <c r="I2411">
        <f t="shared" si="37"/>
        <v>6</v>
      </c>
    </row>
    <row r="2412" spans="3:9" x14ac:dyDescent="0.2">
      <c r="C2412">
        <f>IF('Source Data'!F2412="successful",'Source Data'!L2412,0)</f>
        <v>0</v>
      </c>
      <c r="F2412">
        <f>IF('Source Data'!F2412="canceled",'Source Data'!L2412,0)</f>
        <v>0</v>
      </c>
      <c r="G2412">
        <f>IF('Source Data'!F2412="failed",'Source Data'!L2412,0)</f>
        <v>0</v>
      </c>
      <c r="I2412">
        <f t="shared" si="37"/>
        <v>0</v>
      </c>
    </row>
    <row r="2413" spans="3:9" x14ac:dyDescent="0.2">
      <c r="C2413">
        <f>IF('Source Data'!F2413="successful",'Source Data'!L2413,0)</f>
        <v>0</v>
      </c>
      <c r="F2413">
        <f>IF('Source Data'!F2413="canceled",'Source Data'!L2413,0)</f>
        <v>0</v>
      </c>
      <c r="G2413">
        <f>IF('Source Data'!F2413="failed",'Source Data'!L2413,0)</f>
        <v>3</v>
      </c>
      <c r="I2413">
        <f t="shared" si="37"/>
        <v>3</v>
      </c>
    </row>
    <row r="2414" spans="3:9" x14ac:dyDescent="0.2">
      <c r="C2414">
        <f>IF('Source Data'!F2414="successful",'Source Data'!L2414,0)</f>
        <v>0</v>
      </c>
      <c r="F2414">
        <f>IF('Source Data'!F2414="canceled",'Source Data'!L2414,0)</f>
        <v>0</v>
      </c>
      <c r="G2414">
        <f>IF('Source Data'!F2414="failed",'Source Data'!L2414,0)</f>
        <v>0</v>
      </c>
      <c r="I2414">
        <f t="shared" si="37"/>
        <v>0</v>
      </c>
    </row>
    <row r="2415" spans="3:9" x14ac:dyDescent="0.2">
      <c r="C2415">
        <f>IF('Source Data'!F2415="successful",'Source Data'!L2415,0)</f>
        <v>0</v>
      </c>
      <c r="F2415">
        <f>IF('Source Data'!F2415="canceled",'Source Data'!L2415,0)</f>
        <v>0</v>
      </c>
      <c r="G2415">
        <f>IF('Source Data'!F2415="failed",'Source Data'!L2415,0)</f>
        <v>3</v>
      </c>
      <c r="I2415">
        <f t="shared" si="37"/>
        <v>3</v>
      </c>
    </row>
    <row r="2416" spans="3:9" x14ac:dyDescent="0.2">
      <c r="C2416">
        <f>IF('Source Data'!F2416="successful",'Source Data'!L2416,0)</f>
        <v>0</v>
      </c>
      <c r="F2416">
        <f>IF('Source Data'!F2416="canceled",'Source Data'!L2416,0)</f>
        <v>0</v>
      </c>
      <c r="G2416">
        <f>IF('Source Data'!F2416="failed",'Source Data'!L2416,0)</f>
        <v>13</v>
      </c>
      <c r="I2416">
        <f t="shared" si="37"/>
        <v>13</v>
      </c>
    </row>
    <row r="2417" spans="3:9" x14ac:dyDescent="0.2">
      <c r="C2417">
        <f>IF('Source Data'!F2417="successful",'Source Data'!L2417,0)</f>
        <v>0</v>
      </c>
      <c r="F2417">
        <f>IF('Source Data'!F2417="canceled",'Source Data'!L2417,0)</f>
        <v>0</v>
      </c>
      <c r="G2417">
        <f>IF('Source Data'!F2417="failed",'Source Data'!L2417,0)</f>
        <v>6</v>
      </c>
      <c r="I2417">
        <f t="shared" si="37"/>
        <v>6</v>
      </c>
    </row>
    <row r="2418" spans="3:9" x14ac:dyDescent="0.2">
      <c r="C2418">
        <f>IF('Source Data'!F2418="successful",'Source Data'!L2418,0)</f>
        <v>0</v>
      </c>
      <c r="F2418">
        <f>IF('Source Data'!F2418="canceled",'Source Data'!L2418,0)</f>
        <v>0</v>
      </c>
      <c r="G2418">
        <f>IF('Source Data'!F2418="failed",'Source Data'!L2418,0)</f>
        <v>1</v>
      </c>
      <c r="I2418">
        <f t="shared" si="37"/>
        <v>1</v>
      </c>
    </row>
    <row r="2419" spans="3:9" x14ac:dyDescent="0.2">
      <c r="C2419">
        <f>IF('Source Data'!F2419="successful",'Source Data'!L2419,0)</f>
        <v>0</v>
      </c>
      <c r="F2419">
        <f>IF('Source Data'!F2419="canceled",'Source Data'!L2419,0)</f>
        <v>0</v>
      </c>
      <c r="G2419">
        <f>IF('Source Data'!F2419="failed",'Source Data'!L2419,0)</f>
        <v>0</v>
      </c>
      <c r="I2419">
        <f t="shared" si="37"/>
        <v>0</v>
      </c>
    </row>
    <row r="2420" spans="3:9" x14ac:dyDescent="0.2">
      <c r="C2420">
        <f>IF('Source Data'!F2420="successful",'Source Data'!L2420,0)</f>
        <v>0</v>
      </c>
      <c r="F2420">
        <f>IF('Source Data'!F2420="canceled",'Source Data'!L2420,0)</f>
        <v>0</v>
      </c>
      <c r="G2420">
        <f>IF('Source Data'!F2420="failed",'Source Data'!L2420,0)</f>
        <v>5</v>
      </c>
      <c r="I2420">
        <f t="shared" si="37"/>
        <v>5</v>
      </c>
    </row>
    <row r="2421" spans="3:9" x14ac:dyDescent="0.2">
      <c r="C2421">
        <f>IF('Source Data'!F2421="successful",'Source Data'!L2421,0)</f>
        <v>0</v>
      </c>
      <c r="F2421">
        <f>IF('Source Data'!F2421="canceled",'Source Data'!L2421,0)</f>
        <v>0</v>
      </c>
      <c r="G2421">
        <f>IF('Source Data'!F2421="failed",'Source Data'!L2421,0)</f>
        <v>0</v>
      </c>
      <c r="I2421">
        <f t="shared" si="37"/>
        <v>0</v>
      </c>
    </row>
    <row r="2422" spans="3:9" x14ac:dyDescent="0.2">
      <c r="C2422">
        <f>IF('Source Data'!F2422="successful",'Source Data'!L2422,0)</f>
        <v>0</v>
      </c>
      <c r="F2422">
        <f>IF('Source Data'!F2422="canceled",'Source Data'!L2422,0)</f>
        <v>0</v>
      </c>
      <c r="G2422">
        <f>IF('Source Data'!F2422="failed",'Source Data'!L2422,0)</f>
        <v>36</v>
      </c>
      <c r="I2422">
        <f t="shared" si="37"/>
        <v>36</v>
      </c>
    </row>
    <row r="2423" spans="3:9" x14ac:dyDescent="0.2">
      <c r="C2423">
        <f>IF('Source Data'!F2423="successful",'Source Data'!L2423,0)</f>
        <v>0</v>
      </c>
      <c r="F2423">
        <f>IF('Source Data'!F2423="canceled",'Source Data'!L2423,0)</f>
        <v>0</v>
      </c>
      <c r="G2423">
        <f>IF('Source Data'!F2423="failed",'Source Data'!L2423,0)</f>
        <v>1</v>
      </c>
      <c r="I2423">
        <f t="shared" si="37"/>
        <v>1</v>
      </c>
    </row>
    <row r="2424" spans="3:9" x14ac:dyDescent="0.2">
      <c r="C2424">
        <f>IF('Source Data'!F2424="successful",'Source Data'!L2424,0)</f>
        <v>0</v>
      </c>
      <c r="F2424">
        <f>IF('Source Data'!F2424="canceled",'Source Data'!L2424,0)</f>
        <v>0</v>
      </c>
      <c r="G2424">
        <f>IF('Source Data'!F2424="failed",'Source Data'!L2424,0)</f>
        <v>1</v>
      </c>
      <c r="I2424">
        <f t="shared" si="37"/>
        <v>1</v>
      </c>
    </row>
    <row r="2425" spans="3:9" x14ac:dyDescent="0.2">
      <c r="C2425">
        <f>IF('Source Data'!F2425="successful",'Source Data'!L2425,0)</f>
        <v>0</v>
      </c>
      <c r="F2425">
        <f>IF('Source Data'!F2425="canceled",'Source Data'!L2425,0)</f>
        <v>0</v>
      </c>
      <c r="G2425">
        <f>IF('Source Data'!F2425="failed",'Source Data'!L2425,0)</f>
        <v>1</v>
      </c>
      <c r="I2425">
        <f t="shared" si="37"/>
        <v>1</v>
      </c>
    </row>
    <row r="2426" spans="3:9" x14ac:dyDescent="0.2">
      <c r="C2426">
        <f>IF('Source Data'!F2426="successful",'Source Data'!L2426,0)</f>
        <v>0</v>
      </c>
      <c r="F2426">
        <f>IF('Source Data'!F2426="canceled",'Source Data'!L2426,0)</f>
        <v>0</v>
      </c>
      <c r="G2426">
        <f>IF('Source Data'!F2426="failed",'Source Data'!L2426,0)</f>
        <v>9</v>
      </c>
      <c r="I2426">
        <f t="shared" si="37"/>
        <v>9</v>
      </c>
    </row>
    <row r="2427" spans="3:9" x14ac:dyDescent="0.2">
      <c r="C2427">
        <f>IF('Source Data'!F2427="successful",'Source Data'!L2427,0)</f>
        <v>0</v>
      </c>
      <c r="F2427">
        <f>IF('Source Data'!F2427="canceled",'Source Data'!L2427,0)</f>
        <v>0</v>
      </c>
      <c r="G2427">
        <f>IF('Source Data'!F2427="failed",'Source Data'!L2427,0)</f>
        <v>1</v>
      </c>
      <c r="I2427">
        <f t="shared" si="37"/>
        <v>1</v>
      </c>
    </row>
    <row r="2428" spans="3:9" x14ac:dyDescent="0.2">
      <c r="C2428">
        <f>IF('Source Data'!F2428="successful",'Source Data'!L2428,0)</f>
        <v>0</v>
      </c>
      <c r="F2428">
        <f>IF('Source Data'!F2428="canceled",'Source Data'!L2428,0)</f>
        <v>0</v>
      </c>
      <c r="G2428">
        <f>IF('Source Data'!F2428="failed",'Source Data'!L2428,0)</f>
        <v>0</v>
      </c>
      <c r="I2428">
        <f t="shared" si="37"/>
        <v>0</v>
      </c>
    </row>
    <row r="2429" spans="3:9" x14ac:dyDescent="0.2">
      <c r="C2429">
        <f>IF('Source Data'!F2429="successful",'Source Data'!L2429,0)</f>
        <v>0</v>
      </c>
      <c r="F2429">
        <f>IF('Source Data'!F2429="canceled",'Source Data'!L2429,0)</f>
        <v>0</v>
      </c>
      <c r="G2429">
        <f>IF('Source Data'!F2429="failed",'Source Data'!L2429,0)</f>
        <v>1</v>
      </c>
      <c r="I2429">
        <f t="shared" si="37"/>
        <v>1</v>
      </c>
    </row>
    <row r="2430" spans="3:9" x14ac:dyDescent="0.2">
      <c r="C2430">
        <f>IF('Source Data'!F2430="successful",'Source Data'!L2430,0)</f>
        <v>0</v>
      </c>
      <c r="F2430">
        <f>IF('Source Data'!F2430="canceled",'Source Data'!L2430,0)</f>
        <v>0</v>
      </c>
      <c r="G2430">
        <f>IF('Source Data'!F2430="failed",'Source Data'!L2430,0)</f>
        <v>1</v>
      </c>
      <c r="I2430">
        <f t="shared" si="37"/>
        <v>1</v>
      </c>
    </row>
    <row r="2431" spans="3:9" x14ac:dyDescent="0.2">
      <c r="C2431">
        <f>IF('Source Data'!F2431="successful",'Source Data'!L2431,0)</f>
        <v>0</v>
      </c>
      <c r="F2431">
        <f>IF('Source Data'!F2431="canceled",'Source Data'!L2431,0)</f>
        <v>0</v>
      </c>
      <c r="G2431">
        <f>IF('Source Data'!F2431="failed",'Source Data'!L2431,0)</f>
        <v>4</v>
      </c>
      <c r="I2431">
        <f t="shared" si="37"/>
        <v>4</v>
      </c>
    </row>
    <row r="2432" spans="3:9" x14ac:dyDescent="0.2">
      <c r="C2432">
        <f>IF('Source Data'!F2432="successful",'Source Data'!L2432,0)</f>
        <v>0</v>
      </c>
      <c r="F2432">
        <f>IF('Source Data'!F2432="canceled",'Source Data'!L2432,0)</f>
        <v>0</v>
      </c>
      <c r="G2432">
        <f>IF('Source Data'!F2432="failed",'Source Data'!L2432,0)</f>
        <v>2</v>
      </c>
      <c r="I2432">
        <f t="shared" si="37"/>
        <v>2</v>
      </c>
    </row>
    <row r="2433" spans="3:9" x14ac:dyDescent="0.2">
      <c r="C2433">
        <f>IF('Source Data'!F2433="successful",'Source Data'!L2433,0)</f>
        <v>0</v>
      </c>
      <c r="F2433">
        <f>IF('Source Data'!F2433="canceled",'Source Data'!L2433,0)</f>
        <v>0</v>
      </c>
      <c r="G2433">
        <f>IF('Source Data'!F2433="failed",'Source Data'!L2433,0)</f>
        <v>2</v>
      </c>
      <c r="I2433">
        <f t="shared" si="37"/>
        <v>2</v>
      </c>
    </row>
    <row r="2434" spans="3:9" x14ac:dyDescent="0.2">
      <c r="C2434">
        <f>IF('Source Data'!F2434="successful",'Source Data'!L2434,0)</f>
        <v>0</v>
      </c>
      <c r="F2434">
        <f>IF('Source Data'!F2434="canceled",'Source Data'!L2434,0)</f>
        <v>0</v>
      </c>
      <c r="G2434">
        <f>IF('Source Data'!F2434="failed",'Source Data'!L2434,0)</f>
        <v>2</v>
      </c>
      <c r="I2434">
        <f t="shared" si="37"/>
        <v>2</v>
      </c>
    </row>
    <row r="2435" spans="3:9" x14ac:dyDescent="0.2">
      <c r="C2435">
        <f>IF('Source Data'!F2435="successful",'Source Data'!L2435,0)</f>
        <v>0</v>
      </c>
      <c r="F2435">
        <f>IF('Source Data'!F2435="canceled",'Source Data'!L2435,0)</f>
        <v>0</v>
      </c>
      <c r="G2435">
        <f>IF('Source Data'!F2435="failed",'Source Data'!L2435,0)</f>
        <v>0</v>
      </c>
      <c r="I2435">
        <f t="shared" ref="I2435:I2498" si="38">F2435+G2435</f>
        <v>0</v>
      </c>
    </row>
    <row r="2436" spans="3:9" x14ac:dyDescent="0.2">
      <c r="C2436">
        <f>IF('Source Data'!F2436="successful",'Source Data'!L2436,0)</f>
        <v>0</v>
      </c>
      <c r="F2436">
        <f>IF('Source Data'!F2436="canceled",'Source Data'!L2436,0)</f>
        <v>0</v>
      </c>
      <c r="G2436">
        <f>IF('Source Data'!F2436="failed",'Source Data'!L2436,0)</f>
        <v>2</v>
      </c>
      <c r="I2436">
        <f t="shared" si="38"/>
        <v>2</v>
      </c>
    </row>
    <row r="2437" spans="3:9" x14ac:dyDescent="0.2">
      <c r="C2437">
        <f>IF('Source Data'!F2437="successful",'Source Data'!L2437,0)</f>
        <v>0</v>
      </c>
      <c r="F2437">
        <f>IF('Source Data'!F2437="canceled",'Source Data'!L2437,0)</f>
        <v>0</v>
      </c>
      <c r="G2437">
        <f>IF('Source Data'!F2437="failed",'Source Data'!L2437,0)</f>
        <v>4</v>
      </c>
      <c r="I2437">
        <f t="shared" si="38"/>
        <v>4</v>
      </c>
    </row>
    <row r="2438" spans="3:9" x14ac:dyDescent="0.2">
      <c r="C2438">
        <f>IF('Source Data'!F2438="successful",'Source Data'!L2438,0)</f>
        <v>0</v>
      </c>
      <c r="F2438">
        <f>IF('Source Data'!F2438="canceled",'Source Data'!L2438,0)</f>
        <v>0</v>
      </c>
      <c r="G2438">
        <f>IF('Source Data'!F2438="failed",'Source Data'!L2438,0)</f>
        <v>2</v>
      </c>
      <c r="I2438">
        <f t="shared" si="38"/>
        <v>2</v>
      </c>
    </row>
    <row r="2439" spans="3:9" x14ac:dyDescent="0.2">
      <c r="C2439">
        <f>IF('Source Data'!F2439="successful",'Source Data'!L2439,0)</f>
        <v>0</v>
      </c>
      <c r="F2439">
        <f>IF('Source Data'!F2439="canceled",'Source Data'!L2439,0)</f>
        <v>0</v>
      </c>
      <c r="G2439">
        <f>IF('Source Data'!F2439="failed",'Source Data'!L2439,0)</f>
        <v>0</v>
      </c>
      <c r="I2439">
        <f t="shared" si="38"/>
        <v>0</v>
      </c>
    </row>
    <row r="2440" spans="3:9" x14ac:dyDescent="0.2">
      <c r="C2440">
        <f>IF('Source Data'!F2440="successful",'Source Data'!L2440,0)</f>
        <v>0</v>
      </c>
      <c r="F2440">
        <f>IF('Source Data'!F2440="canceled",'Source Data'!L2440,0)</f>
        <v>0</v>
      </c>
      <c r="G2440">
        <f>IF('Source Data'!F2440="failed",'Source Data'!L2440,0)</f>
        <v>1</v>
      </c>
      <c r="I2440">
        <f t="shared" si="38"/>
        <v>1</v>
      </c>
    </row>
    <row r="2441" spans="3:9" x14ac:dyDescent="0.2">
      <c r="C2441">
        <f>IF('Source Data'!F2441="successful",'Source Data'!L2441,0)</f>
        <v>0</v>
      </c>
      <c r="F2441">
        <f>IF('Source Data'!F2441="canceled",'Source Data'!L2441,0)</f>
        <v>0</v>
      </c>
      <c r="G2441">
        <f>IF('Source Data'!F2441="failed",'Source Data'!L2441,0)</f>
        <v>0</v>
      </c>
      <c r="I2441">
        <f t="shared" si="38"/>
        <v>0</v>
      </c>
    </row>
    <row r="2442" spans="3:9" x14ac:dyDescent="0.2">
      <c r="C2442">
        <f>IF('Source Data'!F2442="successful",'Source Data'!L2442,0)</f>
        <v>0</v>
      </c>
      <c r="F2442">
        <f>IF('Source Data'!F2442="canceled",'Source Data'!L2442,0)</f>
        <v>0</v>
      </c>
      <c r="G2442">
        <f>IF('Source Data'!F2442="failed",'Source Data'!L2442,0)</f>
        <v>2</v>
      </c>
      <c r="I2442">
        <f t="shared" si="38"/>
        <v>2</v>
      </c>
    </row>
    <row r="2443" spans="3:9" x14ac:dyDescent="0.2">
      <c r="C2443">
        <f>IF('Source Data'!F2443="successful",'Source Data'!L2443,0)</f>
        <v>109</v>
      </c>
      <c r="F2443">
        <f>IF('Source Data'!F2443="canceled",'Source Data'!L2443,0)</f>
        <v>0</v>
      </c>
      <c r="G2443">
        <f>IF('Source Data'!F2443="failed",'Source Data'!L2443,0)</f>
        <v>0</v>
      </c>
      <c r="I2443">
        <f t="shared" si="38"/>
        <v>0</v>
      </c>
    </row>
    <row r="2444" spans="3:9" x14ac:dyDescent="0.2">
      <c r="C2444">
        <f>IF('Source Data'!F2444="successful",'Source Data'!L2444,0)</f>
        <v>372</v>
      </c>
      <c r="F2444">
        <f>IF('Source Data'!F2444="canceled",'Source Data'!L2444,0)</f>
        <v>0</v>
      </c>
      <c r="G2444">
        <f>IF('Source Data'!F2444="failed",'Source Data'!L2444,0)</f>
        <v>0</v>
      </c>
      <c r="I2444">
        <f t="shared" si="38"/>
        <v>0</v>
      </c>
    </row>
    <row r="2445" spans="3:9" x14ac:dyDescent="0.2">
      <c r="C2445">
        <f>IF('Source Data'!F2445="successful",'Source Data'!L2445,0)</f>
        <v>311</v>
      </c>
      <c r="F2445">
        <f>IF('Source Data'!F2445="canceled",'Source Data'!L2445,0)</f>
        <v>0</v>
      </c>
      <c r="G2445">
        <f>IF('Source Data'!F2445="failed",'Source Data'!L2445,0)</f>
        <v>0</v>
      </c>
      <c r="I2445">
        <f t="shared" si="38"/>
        <v>0</v>
      </c>
    </row>
    <row r="2446" spans="3:9" x14ac:dyDescent="0.2">
      <c r="C2446">
        <f>IF('Source Data'!F2446="successful",'Source Data'!L2446,0)</f>
        <v>61</v>
      </c>
      <c r="F2446">
        <f>IF('Source Data'!F2446="canceled",'Source Data'!L2446,0)</f>
        <v>0</v>
      </c>
      <c r="G2446">
        <f>IF('Source Data'!F2446="failed",'Source Data'!L2446,0)</f>
        <v>0</v>
      </c>
      <c r="I2446">
        <f t="shared" si="38"/>
        <v>0</v>
      </c>
    </row>
    <row r="2447" spans="3:9" x14ac:dyDescent="0.2">
      <c r="C2447">
        <f>IF('Source Data'!F2447="successful",'Source Data'!L2447,0)</f>
        <v>115</v>
      </c>
      <c r="F2447">
        <f>IF('Source Data'!F2447="canceled",'Source Data'!L2447,0)</f>
        <v>0</v>
      </c>
      <c r="G2447">
        <f>IF('Source Data'!F2447="failed",'Source Data'!L2447,0)</f>
        <v>0</v>
      </c>
      <c r="I2447">
        <f t="shared" si="38"/>
        <v>0</v>
      </c>
    </row>
    <row r="2448" spans="3:9" x14ac:dyDescent="0.2">
      <c r="C2448">
        <f>IF('Source Data'!F2448="successful",'Source Data'!L2448,0)</f>
        <v>111</v>
      </c>
      <c r="F2448">
        <f>IF('Source Data'!F2448="canceled",'Source Data'!L2448,0)</f>
        <v>0</v>
      </c>
      <c r="G2448">
        <f>IF('Source Data'!F2448="failed",'Source Data'!L2448,0)</f>
        <v>0</v>
      </c>
      <c r="I2448">
        <f t="shared" si="38"/>
        <v>0</v>
      </c>
    </row>
    <row r="2449" spans="3:9" x14ac:dyDescent="0.2">
      <c r="C2449">
        <f>IF('Source Data'!F2449="successful",'Source Data'!L2449,0)</f>
        <v>337</v>
      </c>
      <c r="F2449">
        <f>IF('Source Data'!F2449="canceled",'Source Data'!L2449,0)</f>
        <v>0</v>
      </c>
      <c r="G2449">
        <f>IF('Source Data'!F2449="failed",'Source Data'!L2449,0)</f>
        <v>0</v>
      </c>
      <c r="I2449">
        <f t="shared" si="38"/>
        <v>0</v>
      </c>
    </row>
    <row r="2450" spans="3:9" x14ac:dyDescent="0.2">
      <c r="C2450">
        <f>IF('Source Data'!F2450="successful",'Source Data'!L2450,0)</f>
        <v>9</v>
      </c>
      <c r="F2450">
        <f>IF('Source Data'!F2450="canceled",'Source Data'!L2450,0)</f>
        <v>0</v>
      </c>
      <c r="G2450">
        <f>IF('Source Data'!F2450="failed",'Source Data'!L2450,0)</f>
        <v>0</v>
      </c>
      <c r="I2450">
        <f t="shared" si="38"/>
        <v>0</v>
      </c>
    </row>
    <row r="2451" spans="3:9" x14ac:dyDescent="0.2">
      <c r="C2451">
        <f>IF('Source Data'!F2451="successful",'Source Data'!L2451,0)</f>
        <v>120</v>
      </c>
      <c r="F2451">
        <f>IF('Source Data'!F2451="canceled",'Source Data'!L2451,0)</f>
        <v>0</v>
      </c>
      <c r="G2451">
        <f>IF('Source Data'!F2451="failed",'Source Data'!L2451,0)</f>
        <v>0</v>
      </c>
      <c r="I2451">
        <f t="shared" si="38"/>
        <v>0</v>
      </c>
    </row>
    <row r="2452" spans="3:9" x14ac:dyDescent="0.2">
      <c r="C2452">
        <f>IF('Source Data'!F2452="successful",'Source Data'!L2452,0)</f>
        <v>102</v>
      </c>
      <c r="F2452">
        <f>IF('Source Data'!F2452="canceled",'Source Data'!L2452,0)</f>
        <v>0</v>
      </c>
      <c r="G2452">
        <f>IF('Source Data'!F2452="failed",'Source Data'!L2452,0)</f>
        <v>0</v>
      </c>
      <c r="I2452">
        <f t="shared" si="38"/>
        <v>0</v>
      </c>
    </row>
    <row r="2453" spans="3:9" x14ac:dyDescent="0.2">
      <c r="C2453">
        <f>IF('Source Data'!F2453="successful",'Source Data'!L2453,0)</f>
        <v>186</v>
      </c>
      <c r="F2453">
        <f>IF('Source Data'!F2453="canceled",'Source Data'!L2453,0)</f>
        <v>0</v>
      </c>
      <c r="G2453">
        <f>IF('Source Data'!F2453="failed",'Source Data'!L2453,0)</f>
        <v>0</v>
      </c>
      <c r="I2453">
        <f t="shared" si="38"/>
        <v>0</v>
      </c>
    </row>
    <row r="2454" spans="3:9" x14ac:dyDescent="0.2">
      <c r="C2454">
        <f>IF('Source Data'!F2454="successful",'Source Data'!L2454,0)</f>
        <v>15</v>
      </c>
      <c r="F2454">
        <f>IF('Source Data'!F2454="canceled",'Source Data'!L2454,0)</f>
        <v>0</v>
      </c>
      <c r="G2454">
        <f>IF('Source Data'!F2454="failed",'Source Data'!L2454,0)</f>
        <v>0</v>
      </c>
      <c r="I2454">
        <f t="shared" si="38"/>
        <v>0</v>
      </c>
    </row>
    <row r="2455" spans="3:9" x14ac:dyDescent="0.2">
      <c r="C2455">
        <f>IF('Source Data'!F2455="successful",'Source Data'!L2455,0)</f>
        <v>67</v>
      </c>
      <c r="F2455">
        <f>IF('Source Data'!F2455="canceled",'Source Data'!L2455,0)</f>
        <v>0</v>
      </c>
      <c r="G2455">
        <f>IF('Source Data'!F2455="failed",'Source Data'!L2455,0)</f>
        <v>0</v>
      </c>
      <c r="I2455">
        <f t="shared" si="38"/>
        <v>0</v>
      </c>
    </row>
    <row r="2456" spans="3:9" x14ac:dyDescent="0.2">
      <c r="C2456">
        <f>IF('Source Data'!F2456="successful",'Source Data'!L2456,0)</f>
        <v>130</v>
      </c>
      <c r="F2456">
        <f>IF('Source Data'!F2456="canceled",'Source Data'!L2456,0)</f>
        <v>0</v>
      </c>
      <c r="G2456">
        <f>IF('Source Data'!F2456="failed",'Source Data'!L2456,0)</f>
        <v>0</v>
      </c>
      <c r="I2456">
        <f t="shared" si="38"/>
        <v>0</v>
      </c>
    </row>
    <row r="2457" spans="3:9" x14ac:dyDescent="0.2">
      <c r="C2457">
        <f>IF('Source Data'!F2457="successful",'Source Data'!L2457,0)</f>
        <v>16</v>
      </c>
      <c r="F2457">
        <f>IF('Source Data'!F2457="canceled",'Source Data'!L2457,0)</f>
        <v>0</v>
      </c>
      <c r="G2457">
        <f>IF('Source Data'!F2457="failed",'Source Data'!L2457,0)</f>
        <v>0</v>
      </c>
      <c r="I2457">
        <f t="shared" si="38"/>
        <v>0</v>
      </c>
    </row>
    <row r="2458" spans="3:9" x14ac:dyDescent="0.2">
      <c r="C2458">
        <f>IF('Source Data'!F2458="successful",'Source Data'!L2458,0)</f>
        <v>67</v>
      </c>
      <c r="F2458">
        <f>IF('Source Data'!F2458="canceled",'Source Data'!L2458,0)</f>
        <v>0</v>
      </c>
      <c r="G2458">
        <f>IF('Source Data'!F2458="failed",'Source Data'!L2458,0)</f>
        <v>0</v>
      </c>
      <c r="I2458">
        <f t="shared" si="38"/>
        <v>0</v>
      </c>
    </row>
    <row r="2459" spans="3:9" x14ac:dyDescent="0.2">
      <c r="C2459">
        <f>IF('Source Data'!F2459="successful",'Source Data'!L2459,0)</f>
        <v>124</v>
      </c>
      <c r="F2459">
        <f>IF('Source Data'!F2459="canceled",'Source Data'!L2459,0)</f>
        <v>0</v>
      </c>
      <c r="G2459">
        <f>IF('Source Data'!F2459="failed",'Source Data'!L2459,0)</f>
        <v>0</v>
      </c>
      <c r="I2459">
        <f t="shared" si="38"/>
        <v>0</v>
      </c>
    </row>
    <row r="2460" spans="3:9" x14ac:dyDescent="0.2">
      <c r="C2460">
        <f>IF('Source Data'!F2460="successful",'Source Data'!L2460,0)</f>
        <v>80</v>
      </c>
      <c r="F2460">
        <f>IF('Source Data'!F2460="canceled",'Source Data'!L2460,0)</f>
        <v>0</v>
      </c>
      <c r="G2460">
        <f>IF('Source Data'!F2460="failed",'Source Data'!L2460,0)</f>
        <v>0</v>
      </c>
      <c r="I2460">
        <f t="shared" si="38"/>
        <v>0</v>
      </c>
    </row>
    <row r="2461" spans="3:9" x14ac:dyDescent="0.2">
      <c r="C2461">
        <f>IF('Source Data'!F2461="successful",'Source Data'!L2461,0)</f>
        <v>282</v>
      </c>
      <c r="F2461">
        <f>IF('Source Data'!F2461="canceled",'Source Data'!L2461,0)</f>
        <v>0</v>
      </c>
      <c r="G2461">
        <f>IF('Source Data'!F2461="failed",'Source Data'!L2461,0)</f>
        <v>0</v>
      </c>
      <c r="I2461">
        <f t="shared" si="38"/>
        <v>0</v>
      </c>
    </row>
    <row r="2462" spans="3:9" x14ac:dyDescent="0.2">
      <c r="C2462">
        <f>IF('Source Data'!F2462="successful",'Source Data'!L2462,0)</f>
        <v>68</v>
      </c>
      <c r="F2462">
        <f>IF('Source Data'!F2462="canceled",'Source Data'!L2462,0)</f>
        <v>0</v>
      </c>
      <c r="G2462">
        <f>IF('Source Data'!F2462="failed",'Source Data'!L2462,0)</f>
        <v>0</v>
      </c>
      <c r="I2462">
        <f t="shared" si="38"/>
        <v>0</v>
      </c>
    </row>
    <row r="2463" spans="3:9" x14ac:dyDescent="0.2">
      <c r="C2463">
        <f>IF('Source Data'!F2463="successful",'Source Data'!L2463,0)</f>
        <v>86</v>
      </c>
      <c r="F2463">
        <f>IF('Source Data'!F2463="canceled",'Source Data'!L2463,0)</f>
        <v>0</v>
      </c>
      <c r="G2463">
        <f>IF('Source Data'!F2463="failed",'Source Data'!L2463,0)</f>
        <v>0</v>
      </c>
      <c r="I2463">
        <f t="shared" si="38"/>
        <v>0</v>
      </c>
    </row>
    <row r="2464" spans="3:9" x14ac:dyDescent="0.2">
      <c r="C2464">
        <f>IF('Source Data'!F2464="successful",'Source Data'!L2464,0)</f>
        <v>115</v>
      </c>
      <c r="F2464">
        <f>IF('Source Data'!F2464="canceled",'Source Data'!L2464,0)</f>
        <v>0</v>
      </c>
      <c r="G2464">
        <f>IF('Source Data'!F2464="failed",'Source Data'!L2464,0)</f>
        <v>0</v>
      </c>
      <c r="I2464">
        <f t="shared" si="38"/>
        <v>0</v>
      </c>
    </row>
    <row r="2465" spans="3:9" x14ac:dyDescent="0.2">
      <c r="C2465">
        <f>IF('Source Data'!F2465="successful",'Source Data'!L2465,0)</f>
        <v>75</v>
      </c>
      <c r="F2465">
        <f>IF('Source Data'!F2465="canceled",'Source Data'!L2465,0)</f>
        <v>0</v>
      </c>
      <c r="G2465">
        <f>IF('Source Data'!F2465="failed",'Source Data'!L2465,0)</f>
        <v>0</v>
      </c>
      <c r="I2465">
        <f t="shared" si="38"/>
        <v>0</v>
      </c>
    </row>
    <row r="2466" spans="3:9" x14ac:dyDescent="0.2">
      <c r="C2466">
        <f>IF('Source Data'!F2466="successful",'Source Data'!L2466,0)</f>
        <v>43</v>
      </c>
      <c r="F2466">
        <f>IF('Source Data'!F2466="canceled",'Source Data'!L2466,0)</f>
        <v>0</v>
      </c>
      <c r="G2466">
        <f>IF('Source Data'!F2466="failed",'Source Data'!L2466,0)</f>
        <v>0</v>
      </c>
      <c r="I2466">
        <f t="shared" si="38"/>
        <v>0</v>
      </c>
    </row>
    <row r="2467" spans="3:9" x14ac:dyDescent="0.2">
      <c r="C2467">
        <f>IF('Source Data'!F2467="successful",'Source Data'!L2467,0)</f>
        <v>48</v>
      </c>
      <c r="F2467">
        <f>IF('Source Data'!F2467="canceled",'Source Data'!L2467,0)</f>
        <v>0</v>
      </c>
      <c r="G2467">
        <f>IF('Source Data'!F2467="failed",'Source Data'!L2467,0)</f>
        <v>0</v>
      </c>
      <c r="I2467">
        <f t="shared" si="38"/>
        <v>0</v>
      </c>
    </row>
    <row r="2468" spans="3:9" x14ac:dyDescent="0.2">
      <c r="C2468">
        <f>IF('Source Data'!F2468="successful",'Source Data'!L2468,0)</f>
        <v>52</v>
      </c>
      <c r="F2468">
        <f>IF('Source Data'!F2468="canceled",'Source Data'!L2468,0)</f>
        <v>0</v>
      </c>
      <c r="G2468">
        <f>IF('Source Data'!F2468="failed",'Source Data'!L2468,0)</f>
        <v>0</v>
      </c>
      <c r="I2468">
        <f t="shared" si="38"/>
        <v>0</v>
      </c>
    </row>
    <row r="2469" spans="3:9" x14ac:dyDescent="0.2">
      <c r="C2469">
        <f>IF('Source Data'!F2469="successful",'Source Data'!L2469,0)</f>
        <v>43</v>
      </c>
      <c r="F2469">
        <f>IF('Source Data'!F2469="canceled",'Source Data'!L2469,0)</f>
        <v>0</v>
      </c>
      <c r="G2469">
        <f>IF('Source Data'!F2469="failed",'Source Data'!L2469,0)</f>
        <v>0</v>
      </c>
      <c r="I2469">
        <f t="shared" si="38"/>
        <v>0</v>
      </c>
    </row>
    <row r="2470" spans="3:9" x14ac:dyDescent="0.2">
      <c r="C2470">
        <f>IF('Source Data'!F2470="successful",'Source Data'!L2470,0)</f>
        <v>58</v>
      </c>
      <c r="F2470">
        <f>IF('Source Data'!F2470="canceled",'Source Data'!L2470,0)</f>
        <v>0</v>
      </c>
      <c r="G2470">
        <f>IF('Source Data'!F2470="failed",'Source Data'!L2470,0)</f>
        <v>0</v>
      </c>
      <c r="I2470">
        <f t="shared" si="38"/>
        <v>0</v>
      </c>
    </row>
    <row r="2471" spans="3:9" x14ac:dyDescent="0.2">
      <c r="C2471">
        <f>IF('Source Data'!F2471="successful",'Source Data'!L2471,0)</f>
        <v>47</v>
      </c>
      <c r="F2471">
        <f>IF('Source Data'!F2471="canceled",'Source Data'!L2471,0)</f>
        <v>0</v>
      </c>
      <c r="G2471">
        <f>IF('Source Data'!F2471="failed",'Source Data'!L2471,0)</f>
        <v>0</v>
      </c>
      <c r="I2471">
        <f t="shared" si="38"/>
        <v>0</v>
      </c>
    </row>
    <row r="2472" spans="3:9" x14ac:dyDescent="0.2">
      <c r="C2472">
        <f>IF('Source Data'!F2472="successful",'Source Data'!L2472,0)</f>
        <v>36</v>
      </c>
      <c r="F2472">
        <f>IF('Source Data'!F2472="canceled",'Source Data'!L2472,0)</f>
        <v>0</v>
      </c>
      <c r="G2472">
        <f>IF('Source Data'!F2472="failed",'Source Data'!L2472,0)</f>
        <v>0</v>
      </c>
      <c r="I2472">
        <f t="shared" si="38"/>
        <v>0</v>
      </c>
    </row>
    <row r="2473" spans="3:9" x14ac:dyDescent="0.2">
      <c r="C2473">
        <f>IF('Source Data'!F2473="successful",'Source Data'!L2473,0)</f>
        <v>17</v>
      </c>
      <c r="F2473">
        <f>IF('Source Data'!F2473="canceled",'Source Data'!L2473,0)</f>
        <v>0</v>
      </c>
      <c r="G2473">
        <f>IF('Source Data'!F2473="failed",'Source Data'!L2473,0)</f>
        <v>0</v>
      </c>
      <c r="I2473">
        <f t="shared" si="38"/>
        <v>0</v>
      </c>
    </row>
    <row r="2474" spans="3:9" x14ac:dyDescent="0.2">
      <c r="C2474">
        <f>IF('Source Data'!F2474="successful",'Source Data'!L2474,0)</f>
        <v>104</v>
      </c>
      <c r="F2474">
        <f>IF('Source Data'!F2474="canceled",'Source Data'!L2474,0)</f>
        <v>0</v>
      </c>
      <c r="G2474">
        <f>IF('Source Data'!F2474="failed",'Source Data'!L2474,0)</f>
        <v>0</v>
      </c>
      <c r="I2474">
        <f t="shared" si="38"/>
        <v>0</v>
      </c>
    </row>
    <row r="2475" spans="3:9" x14ac:dyDescent="0.2">
      <c r="C2475">
        <f>IF('Source Data'!F2475="successful",'Source Data'!L2475,0)</f>
        <v>47</v>
      </c>
      <c r="F2475">
        <f>IF('Source Data'!F2475="canceled",'Source Data'!L2475,0)</f>
        <v>0</v>
      </c>
      <c r="G2475">
        <f>IF('Source Data'!F2475="failed",'Source Data'!L2475,0)</f>
        <v>0</v>
      </c>
      <c r="I2475">
        <f t="shared" si="38"/>
        <v>0</v>
      </c>
    </row>
    <row r="2476" spans="3:9" x14ac:dyDescent="0.2">
      <c r="C2476">
        <f>IF('Source Data'!F2476="successful",'Source Data'!L2476,0)</f>
        <v>38</v>
      </c>
      <c r="F2476">
        <f>IF('Source Data'!F2476="canceled",'Source Data'!L2476,0)</f>
        <v>0</v>
      </c>
      <c r="G2476">
        <f>IF('Source Data'!F2476="failed",'Source Data'!L2476,0)</f>
        <v>0</v>
      </c>
      <c r="I2476">
        <f t="shared" si="38"/>
        <v>0</v>
      </c>
    </row>
    <row r="2477" spans="3:9" x14ac:dyDescent="0.2">
      <c r="C2477">
        <f>IF('Source Data'!F2477="successful",'Source Data'!L2477,0)</f>
        <v>81</v>
      </c>
      <c r="F2477">
        <f>IF('Source Data'!F2477="canceled",'Source Data'!L2477,0)</f>
        <v>0</v>
      </c>
      <c r="G2477">
        <f>IF('Source Data'!F2477="failed",'Source Data'!L2477,0)</f>
        <v>0</v>
      </c>
      <c r="I2477">
        <f t="shared" si="38"/>
        <v>0</v>
      </c>
    </row>
    <row r="2478" spans="3:9" x14ac:dyDescent="0.2">
      <c r="C2478">
        <f>IF('Source Data'!F2478="successful",'Source Data'!L2478,0)</f>
        <v>55</v>
      </c>
      <c r="F2478">
        <f>IF('Source Data'!F2478="canceled",'Source Data'!L2478,0)</f>
        <v>0</v>
      </c>
      <c r="G2478">
        <f>IF('Source Data'!F2478="failed",'Source Data'!L2478,0)</f>
        <v>0</v>
      </c>
      <c r="I2478">
        <f t="shared" si="38"/>
        <v>0</v>
      </c>
    </row>
    <row r="2479" spans="3:9" x14ac:dyDescent="0.2">
      <c r="C2479">
        <f>IF('Source Data'!F2479="successful",'Source Data'!L2479,0)</f>
        <v>41</v>
      </c>
      <c r="F2479">
        <f>IF('Source Data'!F2479="canceled",'Source Data'!L2479,0)</f>
        <v>0</v>
      </c>
      <c r="G2479">
        <f>IF('Source Data'!F2479="failed",'Source Data'!L2479,0)</f>
        <v>0</v>
      </c>
      <c r="I2479">
        <f t="shared" si="38"/>
        <v>0</v>
      </c>
    </row>
    <row r="2480" spans="3:9" x14ac:dyDescent="0.2">
      <c r="C2480">
        <f>IF('Source Data'!F2480="successful",'Source Data'!L2480,0)</f>
        <v>79</v>
      </c>
      <c r="F2480">
        <f>IF('Source Data'!F2480="canceled",'Source Data'!L2480,0)</f>
        <v>0</v>
      </c>
      <c r="G2480">
        <f>IF('Source Data'!F2480="failed",'Source Data'!L2480,0)</f>
        <v>0</v>
      </c>
      <c r="I2480">
        <f t="shared" si="38"/>
        <v>0</v>
      </c>
    </row>
    <row r="2481" spans="3:9" x14ac:dyDescent="0.2">
      <c r="C2481">
        <f>IF('Source Data'!F2481="successful",'Source Data'!L2481,0)</f>
        <v>16</v>
      </c>
      <c r="F2481">
        <f>IF('Source Data'!F2481="canceled",'Source Data'!L2481,0)</f>
        <v>0</v>
      </c>
      <c r="G2481">
        <f>IF('Source Data'!F2481="failed",'Source Data'!L2481,0)</f>
        <v>0</v>
      </c>
      <c r="I2481">
        <f t="shared" si="38"/>
        <v>0</v>
      </c>
    </row>
    <row r="2482" spans="3:9" x14ac:dyDescent="0.2">
      <c r="C2482">
        <f>IF('Source Data'!F2482="successful",'Source Data'!L2482,0)</f>
        <v>8</v>
      </c>
      <c r="F2482">
        <f>IF('Source Data'!F2482="canceled",'Source Data'!L2482,0)</f>
        <v>0</v>
      </c>
      <c r="G2482">
        <f>IF('Source Data'!F2482="failed",'Source Data'!L2482,0)</f>
        <v>0</v>
      </c>
      <c r="I2482">
        <f t="shared" si="38"/>
        <v>0</v>
      </c>
    </row>
    <row r="2483" spans="3:9" x14ac:dyDescent="0.2">
      <c r="C2483">
        <f>IF('Source Data'!F2483="successful",'Source Data'!L2483,0)</f>
        <v>95</v>
      </c>
      <c r="F2483">
        <f>IF('Source Data'!F2483="canceled",'Source Data'!L2483,0)</f>
        <v>0</v>
      </c>
      <c r="G2483">
        <f>IF('Source Data'!F2483="failed",'Source Data'!L2483,0)</f>
        <v>0</v>
      </c>
      <c r="I2483">
        <f t="shared" si="38"/>
        <v>0</v>
      </c>
    </row>
    <row r="2484" spans="3:9" x14ac:dyDescent="0.2">
      <c r="C2484">
        <f>IF('Source Data'!F2484="successful",'Source Data'!L2484,0)</f>
        <v>25</v>
      </c>
      <c r="F2484">
        <f>IF('Source Data'!F2484="canceled",'Source Data'!L2484,0)</f>
        <v>0</v>
      </c>
      <c r="G2484">
        <f>IF('Source Data'!F2484="failed",'Source Data'!L2484,0)</f>
        <v>0</v>
      </c>
      <c r="I2484">
        <f t="shared" si="38"/>
        <v>0</v>
      </c>
    </row>
    <row r="2485" spans="3:9" x14ac:dyDescent="0.2">
      <c r="C2485">
        <f>IF('Source Data'!F2485="successful",'Source Data'!L2485,0)</f>
        <v>19</v>
      </c>
      <c r="F2485">
        <f>IF('Source Data'!F2485="canceled",'Source Data'!L2485,0)</f>
        <v>0</v>
      </c>
      <c r="G2485">
        <f>IF('Source Data'!F2485="failed",'Source Data'!L2485,0)</f>
        <v>0</v>
      </c>
      <c r="I2485">
        <f t="shared" si="38"/>
        <v>0</v>
      </c>
    </row>
    <row r="2486" spans="3:9" x14ac:dyDescent="0.2">
      <c r="C2486">
        <f>IF('Source Data'!F2486="successful",'Source Data'!L2486,0)</f>
        <v>90</v>
      </c>
      <c r="F2486">
        <f>IF('Source Data'!F2486="canceled",'Source Data'!L2486,0)</f>
        <v>0</v>
      </c>
      <c r="G2486">
        <f>IF('Source Data'!F2486="failed",'Source Data'!L2486,0)</f>
        <v>0</v>
      </c>
      <c r="I2486">
        <f t="shared" si="38"/>
        <v>0</v>
      </c>
    </row>
    <row r="2487" spans="3:9" x14ac:dyDescent="0.2">
      <c r="C2487">
        <f>IF('Source Data'!F2487="successful",'Source Data'!L2487,0)</f>
        <v>41</v>
      </c>
      <c r="F2487">
        <f>IF('Source Data'!F2487="canceled",'Source Data'!L2487,0)</f>
        <v>0</v>
      </c>
      <c r="G2487">
        <f>IF('Source Data'!F2487="failed",'Source Data'!L2487,0)</f>
        <v>0</v>
      </c>
      <c r="I2487">
        <f t="shared" si="38"/>
        <v>0</v>
      </c>
    </row>
    <row r="2488" spans="3:9" x14ac:dyDescent="0.2">
      <c r="C2488">
        <f>IF('Source Data'!F2488="successful",'Source Data'!L2488,0)</f>
        <v>30</v>
      </c>
      <c r="F2488">
        <f>IF('Source Data'!F2488="canceled",'Source Data'!L2488,0)</f>
        <v>0</v>
      </c>
      <c r="G2488">
        <f>IF('Source Data'!F2488="failed",'Source Data'!L2488,0)</f>
        <v>0</v>
      </c>
      <c r="I2488">
        <f t="shared" si="38"/>
        <v>0</v>
      </c>
    </row>
    <row r="2489" spans="3:9" x14ac:dyDescent="0.2">
      <c r="C2489">
        <f>IF('Source Data'!F2489="successful",'Source Data'!L2489,0)</f>
        <v>38</v>
      </c>
      <c r="F2489">
        <f>IF('Source Data'!F2489="canceled",'Source Data'!L2489,0)</f>
        <v>0</v>
      </c>
      <c r="G2489">
        <f>IF('Source Data'!F2489="failed",'Source Data'!L2489,0)</f>
        <v>0</v>
      </c>
      <c r="I2489">
        <f t="shared" si="38"/>
        <v>0</v>
      </c>
    </row>
    <row r="2490" spans="3:9" x14ac:dyDescent="0.2">
      <c r="C2490">
        <f>IF('Source Data'!F2490="successful",'Source Data'!L2490,0)</f>
        <v>65</v>
      </c>
      <c r="F2490">
        <f>IF('Source Data'!F2490="canceled",'Source Data'!L2490,0)</f>
        <v>0</v>
      </c>
      <c r="G2490">
        <f>IF('Source Data'!F2490="failed",'Source Data'!L2490,0)</f>
        <v>0</v>
      </c>
      <c r="I2490">
        <f t="shared" si="38"/>
        <v>0</v>
      </c>
    </row>
    <row r="2491" spans="3:9" x14ac:dyDescent="0.2">
      <c r="C2491">
        <f>IF('Source Data'!F2491="successful",'Source Data'!L2491,0)</f>
        <v>75</v>
      </c>
      <c r="F2491">
        <f>IF('Source Data'!F2491="canceled",'Source Data'!L2491,0)</f>
        <v>0</v>
      </c>
      <c r="G2491">
        <f>IF('Source Data'!F2491="failed",'Source Data'!L2491,0)</f>
        <v>0</v>
      </c>
      <c r="I2491">
        <f t="shared" si="38"/>
        <v>0</v>
      </c>
    </row>
    <row r="2492" spans="3:9" x14ac:dyDescent="0.2">
      <c r="C2492">
        <f>IF('Source Data'!F2492="successful",'Source Data'!L2492,0)</f>
        <v>16</v>
      </c>
      <c r="F2492">
        <f>IF('Source Data'!F2492="canceled",'Source Data'!L2492,0)</f>
        <v>0</v>
      </c>
      <c r="G2492">
        <f>IF('Source Data'!F2492="failed",'Source Data'!L2492,0)</f>
        <v>0</v>
      </c>
      <c r="I2492">
        <f t="shared" si="38"/>
        <v>0</v>
      </c>
    </row>
    <row r="2493" spans="3:9" x14ac:dyDescent="0.2">
      <c r="C2493">
        <f>IF('Source Data'!F2493="successful",'Source Data'!L2493,0)</f>
        <v>10</v>
      </c>
      <c r="F2493">
        <f>IF('Source Data'!F2493="canceled",'Source Data'!L2493,0)</f>
        <v>0</v>
      </c>
      <c r="G2493">
        <f>IF('Source Data'!F2493="failed",'Source Data'!L2493,0)</f>
        <v>0</v>
      </c>
      <c r="I2493">
        <f t="shared" si="38"/>
        <v>0</v>
      </c>
    </row>
    <row r="2494" spans="3:9" x14ac:dyDescent="0.2">
      <c r="C2494">
        <f>IF('Source Data'!F2494="successful",'Source Data'!L2494,0)</f>
        <v>27</v>
      </c>
      <c r="F2494">
        <f>IF('Source Data'!F2494="canceled",'Source Data'!L2494,0)</f>
        <v>0</v>
      </c>
      <c r="G2494">
        <f>IF('Source Data'!F2494="failed",'Source Data'!L2494,0)</f>
        <v>0</v>
      </c>
      <c r="I2494">
        <f t="shared" si="38"/>
        <v>0</v>
      </c>
    </row>
    <row r="2495" spans="3:9" x14ac:dyDescent="0.2">
      <c r="C2495">
        <f>IF('Source Data'!F2495="successful",'Source Data'!L2495,0)</f>
        <v>259</v>
      </c>
      <c r="F2495">
        <f>IF('Source Data'!F2495="canceled",'Source Data'!L2495,0)</f>
        <v>0</v>
      </c>
      <c r="G2495">
        <f>IF('Source Data'!F2495="failed",'Source Data'!L2495,0)</f>
        <v>0</v>
      </c>
      <c r="I2495">
        <f t="shared" si="38"/>
        <v>0</v>
      </c>
    </row>
    <row r="2496" spans="3:9" x14ac:dyDescent="0.2">
      <c r="C2496">
        <f>IF('Source Data'!F2496="successful",'Source Data'!L2496,0)</f>
        <v>39</v>
      </c>
      <c r="F2496">
        <f>IF('Source Data'!F2496="canceled",'Source Data'!L2496,0)</f>
        <v>0</v>
      </c>
      <c r="G2496">
        <f>IF('Source Data'!F2496="failed",'Source Data'!L2496,0)</f>
        <v>0</v>
      </c>
      <c r="I2496">
        <f t="shared" si="38"/>
        <v>0</v>
      </c>
    </row>
    <row r="2497" spans="3:9" x14ac:dyDescent="0.2">
      <c r="C2497">
        <f>IF('Source Data'!F2497="successful",'Source Data'!L2497,0)</f>
        <v>42</v>
      </c>
      <c r="F2497">
        <f>IF('Source Data'!F2497="canceled",'Source Data'!L2497,0)</f>
        <v>0</v>
      </c>
      <c r="G2497">
        <f>IF('Source Data'!F2497="failed",'Source Data'!L2497,0)</f>
        <v>0</v>
      </c>
      <c r="I2497">
        <f t="shared" si="38"/>
        <v>0</v>
      </c>
    </row>
    <row r="2498" spans="3:9" x14ac:dyDescent="0.2">
      <c r="C2498">
        <f>IF('Source Data'!F2498="successful",'Source Data'!L2498,0)</f>
        <v>10</v>
      </c>
      <c r="F2498">
        <f>IF('Source Data'!F2498="canceled",'Source Data'!L2498,0)</f>
        <v>0</v>
      </c>
      <c r="G2498">
        <f>IF('Source Data'!F2498="failed",'Source Data'!L2498,0)</f>
        <v>0</v>
      </c>
      <c r="I2498">
        <f t="shared" si="38"/>
        <v>0</v>
      </c>
    </row>
    <row r="2499" spans="3:9" x14ac:dyDescent="0.2">
      <c r="C2499">
        <f>IF('Source Data'!F2499="successful",'Source Data'!L2499,0)</f>
        <v>56</v>
      </c>
      <c r="F2499">
        <f>IF('Source Data'!F2499="canceled",'Source Data'!L2499,0)</f>
        <v>0</v>
      </c>
      <c r="G2499">
        <f>IF('Source Data'!F2499="failed",'Source Data'!L2499,0)</f>
        <v>0</v>
      </c>
      <c r="I2499">
        <f t="shared" ref="I2499:I2562" si="39">F2499+G2499</f>
        <v>0</v>
      </c>
    </row>
    <row r="2500" spans="3:9" x14ac:dyDescent="0.2">
      <c r="C2500">
        <f>IF('Source Data'!F2500="successful",'Source Data'!L2500,0)</f>
        <v>20</v>
      </c>
      <c r="F2500">
        <f>IF('Source Data'!F2500="canceled",'Source Data'!L2500,0)</f>
        <v>0</v>
      </c>
      <c r="G2500">
        <f>IF('Source Data'!F2500="failed",'Source Data'!L2500,0)</f>
        <v>0</v>
      </c>
      <c r="I2500">
        <f t="shared" si="39"/>
        <v>0</v>
      </c>
    </row>
    <row r="2501" spans="3:9" x14ac:dyDescent="0.2">
      <c r="C2501">
        <f>IF('Source Data'!F2501="successful",'Source Data'!L2501,0)</f>
        <v>170</v>
      </c>
      <c r="F2501">
        <f>IF('Source Data'!F2501="canceled",'Source Data'!L2501,0)</f>
        <v>0</v>
      </c>
      <c r="G2501">
        <f>IF('Source Data'!F2501="failed",'Source Data'!L2501,0)</f>
        <v>0</v>
      </c>
      <c r="I2501">
        <f t="shared" si="39"/>
        <v>0</v>
      </c>
    </row>
    <row r="2502" spans="3:9" x14ac:dyDescent="0.2">
      <c r="C2502">
        <f>IF('Source Data'!F2502="successful",'Source Data'!L2502,0)</f>
        <v>29</v>
      </c>
      <c r="F2502">
        <f>IF('Source Data'!F2502="canceled",'Source Data'!L2502,0)</f>
        <v>0</v>
      </c>
      <c r="G2502">
        <f>IF('Source Data'!F2502="failed",'Source Data'!L2502,0)</f>
        <v>0</v>
      </c>
      <c r="I2502">
        <f t="shared" si="39"/>
        <v>0</v>
      </c>
    </row>
    <row r="2503" spans="3:9" x14ac:dyDescent="0.2">
      <c r="C2503">
        <f>IF('Source Data'!F2503="successful",'Source Data'!L2503,0)</f>
        <v>0</v>
      </c>
      <c r="F2503">
        <f>IF('Source Data'!F2503="canceled",'Source Data'!L2503,0)</f>
        <v>0</v>
      </c>
      <c r="G2503">
        <f>IF('Source Data'!F2503="failed",'Source Data'!L2503,0)</f>
        <v>7</v>
      </c>
      <c r="I2503">
        <f t="shared" si="39"/>
        <v>7</v>
      </c>
    </row>
    <row r="2504" spans="3:9" x14ac:dyDescent="0.2">
      <c r="C2504">
        <f>IF('Source Data'!F2504="successful",'Source Data'!L2504,0)</f>
        <v>0</v>
      </c>
      <c r="F2504">
        <f>IF('Source Data'!F2504="canceled",'Source Data'!L2504,0)</f>
        <v>0</v>
      </c>
      <c r="G2504">
        <f>IF('Source Data'!F2504="failed",'Source Data'!L2504,0)</f>
        <v>5</v>
      </c>
      <c r="I2504">
        <f t="shared" si="39"/>
        <v>5</v>
      </c>
    </row>
    <row r="2505" spans="3:9" x14ac:dyDescent="0.2">
      <c r="C2505">
        <f>IF('Source Data'!F2505="successful",'Source Data'!L2505,0)</f>
        <v>0</v>
      </c>
      <c r="F2505">
        <f>IF('Source Data'!F2505="canceled",'Source Data'!L2505,0)</f>
        <v>0</v>
      </c>
      <c r="G2505">
        <f>IF('Source Data'!F2505="failed",'Source Data'!L2505,0)</f>
        <v>0</v>
      </c>
      <c r="I2505">
        <f t="shared" si="39"/>
        <v>0</v>
      </c>
    </row>
    <row r="2506" spans="3:9" x14ac:dyDescent="0.2">
      <c r="C2506">
        <f>IF('Source Data'!F2506="successful",'Source Data'!L2506,0)</f>
        <v>0</v>
      </c>
      <c r="F2506">
        <f>IF('Source Data'!F2506="canceled",'Source Data'!L2506,0)</f>
        <v>0</v>
      </c>
      <c r="G2506">
        <f>IF('Source Data'!F2506="failed",'Source Data'!L2506,0)</f>
        <v>0</v>
      </c>
      <c r="I2506">
        <f t="shared" si="39"/>
        <v>0</v>
      </c>
    </row>
    <row r="2507" spans="3:9" x14ac:dyDescent="0.2">
      <c r="C2507">
        <f>IF('Source Data'!F2507="successful",'Source Data'!L2507,0)</f>
        <v>0</v>
      </c>
      <c r="F2507">
        <f>IF('Source Data'!F2507="canceled",'Source Data'!L2507,0)</f>
        <v>0</v>
      </c>
      <c r="G2507">
        <f>IF('Source Data'!F2507="failed",'Source Data'!L2507,0)</f>
        <v>0</v>
      </c>
      <c r="I2507">
        <f t="shared" si="39"/>
        <v>0</v>
      </c>
    </row>
    <row r="2508" spans="3:9" x14ac:dyDescent="0.2">
      <c r="C2508">
        <f>IF('Source Data'!F2508="successful",'Source Data'!L2508,0)</f>
        <v>0</v>
      </c>
      <c r="F2508">
        <f>IF('Source Data'!F2508="canceled",'Source Data'!L2508,0)</f>
        <v>0</v>
      </c>
      <c r="G2508">
        <f>IF('Source Data'!F2508="failed",'Source Data'!L2508,0)</f>
        <v>2</v>
      </c>
      <c r="I2508">
        <f t="shared" si="39"/>
        <v>2</v>
      </c>
    </row>
    <row r="2509" spans="3:9" x14ac:dyDescent="0.2">
      <c r="C2509">
        <f>IF('Source Data'!F2509="successful",'Source Data'!L2509,0)</f>
        <v>0</v>
      </c>
      <c r="F2509">
        <f>IF('Source Data'!F2509="canceled",'Source Data'!L2509,0)</f>
        <v>0</v>
      </c>
      <c r="G2509">
        <f>IF('Source Data'!F2509="failed",'Source Data'!L2509,0)</f>
        <v>0</v>
      </c>
      <c r="I2509">
        <f t="shared" si="39"/>
        <v>0</v>
      </c>
    </row>
    <row r="2510" spans="3:9" x14ac:dyDescent="0.2">
      <c r="C2510">
        <f>IF('Source Data'!F2510="successful",'Source Data'!L2510,0)</f>
        <v>0</v>
      </c>
      <c r="F2510">
        <f>IF('Source Data'!F2510="canceled",'Source Data'!L2510,0)</f>
        <v>0</v>
      </c>
      <c r="G2510">
        <f>IF('Source Data'!F2510="failed",'Source Data'!L2510,0)</f>
        <v>0</v>
      </c>
      <c r="I2510">
        <f t="shared" si="39"/>
        <v>0</v>
      </c>
    </row>
    <row r="2511" spans="3:9" x14ac:dyDescent="0.2">
      <c r="C2511">
        <f>IF('Source Data'!F2511="successful",'Source Data'!L2511,0)</f>
        <v>0</v>
      </c>
      <c r="F2511">
        <f>IF('Source Data'!F2511="canceled",'Source Data'!L2511,0)</f>
        <v>0</v>
      </c>
      <c r="G2511">
        <f>IF('Source Data'!F2511="failed",'Source Data'!L2511,0)</f>
        <v>28</v>
      </c>
      <c r="I2511">
        <f t="shared" si="39"/>
        <v>28</v>
      </c>
    </row>
    <row r="2512" spans="3:9" x14ac:dyDescent="0.2">
      <c r="C2512">
        <f>IF('Source Data'!F2512="successful",'Source Data'!L2512,0)</f>
        <v>0</v>
      </c>
      <c r="F2512">
        <f>IF('Source Data'!F2512="canceled",'Source Data'!L2512,0)</f>
        <v>0</v>
      </c>
      <c r="G2512">
        <f>IF('Source Data'!F2512="failed",'Source Data'!L2512,0)</f>
        <v>2</v>
      </c>
      <c r="I2512">
        <f t="shared" si="39"/>
        <v>2</v>
      </c>
    </row>
    <row r="2513" spans="3:9" x14ac:dyDescent="0.2">
      <c r="C2513">
        <f>IF('Source Data'!F2513="successful",'Source Data'!L2513,0)</f>
        <v>0</v>
      </c>
      <c r="F2513">
        <f>IF('Source Data'!F2513="canceled",'Source Data'!L2513,0)</f>
        <v>0</v>
      </c>
      <c r="G2513">
        <f>IF('Source Data'!F2513="failed",'Source Data'!L2513,0)</f>
        <v>0</v>
      </c>
      <c r="I2513">
        <f t="shared" si="39"/>
        <v>0</v>
      </c>
    </row>
    <row r="2514" spans="3:9" x14ac:dyDescent="0.2">
      <c r="C2514">
        <f>IF('Source Data'!F2514="successful",'Source Data'!L2514,0)</f>
        <v>0</v>
      </c>
      <c r="F2514">
        <f>IF('Source Data'!F2514="canceled",'Source Data'!L2514,0)</f>
        <v>0</v>
      </c>
      <c r="G2514">
        <f>IF('Source Data'!F2514="failed",'Source Data'!L2514,0)</f>
        <v>0</v>
      </c>
      <c r="I2514">
        <f t="shared" si="39"/>
        <v>0</v>
      </c>
    </row>
    <row r="2515" spans="3:9" x14ac:dyDescent="0.2">
      <c r="C2515">
        <f>IF('Source Data'!F2515="successful",'Source Data'!L2515,0)</f>
        <v>0</v>
      </c>
      <c r="F2515">
        <f>IF('Source Data'!F2515="canceled",'Source Data'!L2515,0)</f>
        <v>0</v>
      </c>
      <c r="G2515">
        <f>IF('Source Data'!F2515="failed",'Source Data'!L2515,0)</f>
        <v>0</v>
      </c>
      <c r="I2515">
        <f t="shared" si="39"/>
        <v>0</v>
      </c>
    </row>
    <row r="2516" spans="3:9" x14ac:dyDescent="0.2">
      <c r="C2516">
        <f>IF('Source Data'!F2516="successful",'Source Data'!L2516,0)</f>
        <v>0</v>
      </c>
      <c r="F2516">
        <f>IF('Source Data'!F2516="canceled",'Source Data'!L2516,0)</f>
        <v>0</v>
      </c>
      <c r="G2516">
        <f>IF('Source Data'!F2516="failed",'Source Data'!L2516,0)</f>
        <v>4</v>
      </c>
      <c r="I2516">
        <f t="shared" si="39"/>
        <v>4</v>
      </c>
    </row>
    <row r="2517" spans="3:9" x14ac:dyDescent="0.2">
      <c r="C2517">
        <f>IF('Source Data'!F2517="successful",'Source Data'!L2517,0)</f>
        <v>0</v>
      </c>
      <c r="F2517">
        <f>IF('Source Data'!F2517="canceled",'Source Data'!L2517,0)</f>
        <v>0</v>
      </c>
      <c r="G2517">
        <f>IF('Source Data'!F2517="failed",'Source Data'!L2517,0)</f>
        <v>12</v>
      </c>
      <c r="I2517">
        <f t="shared" si="39"/>
        <v>12</v>
      </c>
    </row>
    <row r="2518" spans="3:9" x14ac:dyDescent="0.2">
      <c r="C2518">
        <f>IF('Source Data'!F2518="successful",'Source Data'!L2518,0)</f>
        <v>0</v>
      </c>
      <c r="F2518">
        <f>IF('Source Data'!F2518="canceled",'Source Data'!L2518,0)</f>
        <v>0</v>
      </c>
      <c r="G2518">
        <f>IF('Source Data'!F2518="failed",'Source Data'!L2518,0)</f>
        <v>0</v>
      </c>
      <c r="I2518">
        <f t="shared" si="39"/>
        <v>0</v>
      </c>
    </row>
    <row r="2519" spans="3:9" x14ac:dyDescent="0.2">
      <c r="C2519">
        <f>IF('Source Data'!F2519="successful",'Source Data'!L2519,0)</f>
        <v>0</v>
      </c>
      <c r="F2519">
        <f>IF('Source Data'!F2519="canceled",'Source Data'!L2519,0)</f>
        <v>0</v>
      </c>
      <c r="G2519">
        <f>IF('Source Data'!F2519="failed",'Source Data'!L2519,0)</f>
        <v>33</v>
      </c>
      <c r="I2519">
        <f t="shared" si="39"/>
        <v>33</v>
      </c>
    </row>
    <row r="2520" spans="3:9" x14ac:dyDescent="0.2">
      <c r="C2520">
        <f>IF('Source Data'!F2520="successful",'Source Data'!L2520,0)</f>
        <v>0</v>
      </c>
      <c r="F2520">
        <f>IF('Source Data'!F2520="canceled",'Source Data'!L2520,0)</f>
        <v>0</v>
      </c>
      <c r="G2520">
        <f>IF('Source Data'!F2520="failed",'Source Data'!L2520,0)</f>
        <v>0</v>
      </c>
      <c r="I2520">
        <f t="shared" si="39"/>
        <v>0</v>
      </c>
    </row>
    <row r="2521" spans="3:9" x14ac:dyDescent="0.2">
      <c r="C2521">
        <f>IF('Source Data'!F2521="successful",'Source Data'!L2521,0)</f>
        <v>0</v>
      </c>
      <c r="F2521">
        <f>IF('Source Data'!F2521="canceled",'Source Data'!L2521,0)</f>
        <v>0</v>
      </c>
      <c r="G2521">
        <f>IF('Source Data'!F2521="failed",'Source Data'!L2521,0)</f>
        <v>4</v>
      </c>
      <c r="I2521">
        <f t="shared" si="39"/>
        <v>4</v>
      </c>
    </row>
    <row r="2522" spans="3:9" x14ac:dyDescent="0.2">
      <c r="C2522">
        <f>IF('Source Data'!F2522="successful",'Source Data'!L2522,0)</f>
        <v>0</v>
      </c>
      <c r="F2522">
        <f>IF('Source Data'!F2522="canceled",'Source Data'!L2522,0)</f>
        <v>0</v>
      </c>
      <c r="G2522">
        <f>IF('Source Data'!F2522="failed",'Source Data'!L2522,0)</f>
        <v>0</v>
      </c>
      <c r="I2522">
        <f t="shared" si="39"/>
        <v>0</v>
      </c>
    </row>
    <row r="2523" spans="3:9" x14ac:dyDescent="0.2">
      <c r="C2523">
        <f>IF('Source Data'!F2523="successful",'Source Data'!L2523,0)</f>
        <v>132</v>
      </c>
      <c r="F2523">
        <f>IF('Source Data'!F2523="canceled",'Source Data'!L2523,0)</f>
        <v>0</v>
      </c>
      <c r="G2523">
        <f>IF('Source Data'!F2523="failed",'Source Data'!L2523,0)</f>
        <v>0</v>
      </c>
      <c r="I2523">
        <f t="shared" si="39"/>
        <v>0</v>
      </c>
    </row>
    <row r="2524" spans="3:9" x14ac:dyDescent="0.2">
      <c r="C2524">
        <f>IF('Source Data'!F2524="successful",'Source Data'!L2524,0)</f>
        <v>27</v>
      </c>
      <c r="F2524">
        <f>IF('Source Data'!F2524="canceled",'Source Data'!L2524,0)</f>
        <v>0</v>
      </c>
      <c r="G2524">
        <f>IF('Source Data'!F2524="failed",'Source Data'!L2524,0)</f>
        <v>0</v>
      </c>
      <c r="I2524">
        <f t="shared" si="39"/>
        <v>0</v>
      </c>
    </row>
    <row r="2525" spans="3:9" x14ac:dyDescent="0.2">
      <c r="C2525">
        <f>IF('Source Data'!F2525="successful",'Source Data'!L2525,0)</f>
        <v>26</v>
      </c>
      <c r="F2525">
        <f>IF('Source Data'!F2525="canceled",'Source Data'!L2525,0)</f>
        <v>0</v>
      </c>
      <c r="G2525">
        <f>IF('Source Data'!F2525="failed",'Source Data'!L2525,0)</f>
        <v>0</v>
      </c>
      <c r="I2525">
        <f t="shared" si="39"/>
        <v>0</v>
      </c>
    </row>
    <row r="2526" spans="3:9" x14ac:dyDescent="0.2">
      <c r="C2526">
        <f>IF('Source Data'!F2526="successful",'Source Data'!L2526,0)</f>
        <v>43</v>
      </c>
      <c r="F2526">
        <f>IF('Source Data'!F2526="canceled",'Source Data'!L2526,0)</f>
        <v>0</v>
      </c>
      <c r="G2526">
        <f>IF('Source Data'!F2526="failed",'Source Data'!L2526,0)</f>
        <v>0</v>
      </c>
      <c r="I2526">
        <f t="shared" si="39"/>
        <v>0</v>
      </c>
    </row>
    <row r="2527" spans="3:9" x14ac:dyDescent="0.2">
      <c r="C2527">
        <f>IF('Source Data'!F2527="successful",'Source Data'!L2527,0)</f>
        <v>80</v>
      </c>
      <c r="F2527">
        <f>IF('Source Data'!F2527="canceled",'Source Data'!L2527,0)</f>
        <v>0</v>
      </c>
      <c r="G2527">
        <f>IF('Source Data'!F2527="failed",'Source Data'!L2527,0)</f>
        <v>0</v>
      </c>
      <c r="I2527">
        <f t="shared" si="39"/>
        <v>0</v>
      </c>
    </row>
    <row r="2528" spans="3:9" x14ac:dyDescent="0.2">
      <c r="C2528">
        <f>IF('Source Data'!F2528="successful",'Source Data'!L2528,0)</f>
        <v>33</v>
      </c>
      <c r="F2528">
        <f>IF('Source Data'!F2528="canceled",'Source Data'!L2528,0)</f>
        <v>0</v>
      </c>
      <c r="G2528">
        <f>IF('Source Data'!F2528="failed",'Source Data'!L2528,0)</f>
        <v>0</v>
      </c>
      <c r="I2528">
        <f t="shared" si="39"/>
        <v>0</v>
      </c>
    </row>
    <row r="2529" spans="3:9" x14ac:dyDescent="0.2">
      <c r="C2529">
        <f>IF('Source Data'!F2529="successful",'Source Data'!L2529,0)</f>
        <v>71</v>
      </c>
      <c r="F2529">
        <f>IF('Source Data'!F2529="canceled",'Source Data'!L2529,0)</f>
        <v>0</v>
      </c>
      <c r="G2529">
        <f>IF('Source Data'!F2529="failed",'Source Data'!L2529,0)</f>
        <v>0</v>
      </c>
      <c r="I2529">
        <f t="shared" si="39"/>
        <v>0</v>
      </c>
    </row>
    <row r="2530" spans="3:9" x14ac:dyDescent="0.2">
      <c r="C2530">
        <f>IF('Source Data'!F2530="successful",'Source Data'!L2530,0)</f>
        <v>81</v>
      </c>
      <c r="F2530">
        <f>IF('Source Data'!F2530="canceled",'Source Data'!L2530,0)</f>
        <v>0</v>
      </c>
      <c r="G2530">
        <f>IF('Source Data'!F2530="failed",'Source Data'!L2530,0)</f>
        <v>0</v>
      </c>
      <c r="I2530">
        <f t="shared" si="39"/>
        <v>0</v>
      </c>
    </row>
    <row r="2531" spans="3:9" x14ac:dyDescent="0.2">
      <c r="C2531">
        <f>IF('Source Data'!F2531="successful",'Source Data'!L2531,0)</f>
        <v>76</v>
      </c>
      <c r="F2531">
        <f>IF('Source Data'!F2531="canceled",'Source Data'!L2531,0)</f>
        <v>0</v>
      </c>
      <c r="G2531">
        <f>IF('Source Data'!F2531="failed",'Source Data'!L2531,0)</f>
        <v>0</v>
      </c>
      <c r="I2531">
        <f t="shared" si="39"/>
        <v>0</v>
      </c>
    </row>
    <row r="2532" spans="3:9" x14ac:dyDescent="0.2">
      <c r="C2532">
        <f>IF('Source Data'!F2532="successful",'Source Data'!L2532,0)</f>
        <v>48</v>
      </c>
      <c r="F2532">
        <f>IF('Source Data'!F2532="canceled",'Source Data'!L2532,0)</f>
        <v>0</v>
      </c>
      <c r="G2532">
        <f>IF('Source Data'!F2532="failed",'Source Data'!L2532,0)</f>
        <v>0</v>
      </c>
      <c r="I2532">
        <f t="shared" si="39"/>
        <v>0</v>
      </c>
    </row>
    <row r="2533" spans="3:9" x14ac:dyDescent="0.2">
      <c r="C2533">
        <f>IF('Source Data'!F2533="successful",'Source Data'!L2533,0)</f>
        <v>61</v>
      </c>
      <c r="F2533">
        <f>IF('Source Data'!F2533="canceled",'Source Data'!L2533,0)</f>
        <v>0</v>
      </c>
      <c r="G2533">
        <f>IF('Source Data'!F2533="failed",'Source Data'!L2533,0)</f>
        <v>0</v>
      </c>
      <c r="I2533">
        <f t="shared" si="39"/>
        <v>0</v>
      </c>
    </row>
    <row r="2534" spans="3:9" x14ac:dyDescent="0.2">
      <c r="C2534">
        <f>IF('Source Data'!F2534="successful",'Source Data'!L2534,0)</f>
        <v>60</v>
      </c>
      <c r="F2534">
        <f>IF('Source Data'!F2534="canceled",'Source Data'!L2534,0)</f>
        <v>0</v>
      </c>
      <c r="G2534">
        <f>IF('Source Data'!F2534="failed",'Source Data'!L2534,0)</f>
        <v>0</v>
      </c>
      <c r="I2534">
        <f t="shared" si="39"/>
        <v>0</v>
      </c>
    </row>
    <row r="2535" spans="3:9" x14ac:dyDescent="0.2">
      <c r="C2535">
        <f>IF('Source Data'!F2535="successful",'Source Data'!L2535,0)</f>
        <v>136</v>
      </c>
      <c r="F2535">
        <f>IF('Source Data'!F2535="canceled",'Source Data'!L2535,0)</f>
        <v>0</v>
      </c>
      <c r="G2535">
        <f>IF('Source Data'!F2535="failed",'Source Data'!L2535,0)</f>
        <v>0</v>
      </c>
      <c r="I2535">
        <f t="shared" si="39"/>
        <v>0</v>
      </c>
    </row>
    <row r="2536" spans="3:9" x14ac:dyDescent="0.2">
      <c r="C2536">
        <f>IF('Source Data'!F2536="successful",'Source Data'!L2536,0)</f>
        <v>14</v>
      </c>
      <c r="F2536">
        <f>IF('Source Data'!F2536="canceled",'Source Data'!L2536,0)</f>
        <v>0</v>
      </c>
      <c r="G2536">
        <f>IF('Source Data'!F2536="failed",'Source Data'!L2536,0)</f>
        <v>0</v>
      </c>
      <c r="I2536">
        <f t="shared" si="39"/>
        <v>0</v>
      </c>
    </row>
    <row r="2537" spans="3:9" x14ac:dyDescent="0.2">
      <c r="C2537">
        <f>IF('Source Data'!F2537="successful",'Source Data'!L2537,0)</f>
        <v>78</v>
      </c>
      <c r="F2537">
        <f>IF('Source Data'!F2537="canceled",'Source Data'!L2537,0)</f>
        <v>0</v>
      </c>
      <c r="G2537">
        <f>IF('Source Data'!F2537="failed",'Source Data'!L2537,0)</f>
        <v>0</v>
      </c>
      <c r="I2537">
        <f t="shared" si="39"/>
        <v>0</v>
      </c>
    </row>
    <row r="2538" spans="3:9" x14ac:dyDescent="0.2">
      <c r="C2538">
        <f>IF('Source Data'!F2538="successful",'Source Data'!L2538,0)</f>
        <v>4</v>
      </c>
      <c r="F2538">
        <f>IF('Source Data'!F2538="canceled",'Source Data'!L2538,0)</f>
        <v>0</v>
      </c>
      <c r="G2538">
        <f>IF('Source Data'!F2538="failed",'Source Data'!L2538,0)</f>
        <v>0</v>
      </c>
      <c r="I2538">
        <f t="shared" si="39"/>
        <v>0</v>
      </c>
    </row>
    <row r="2539" spans="3:9" x14ac:dyDescent="0.2">
      <c r="C2539">
        <f>IF('Source Data'!F2539="successful",'Source Data'!L2539,0)</f>
        <v>11</v>
      </c>
      <c r="F2539">
        <f>IF('Source Data'!F2539="canceled",'Source Data'!L2539,0)</f>
        <v>0</v>
      </c>
      <c r="G2539">
        <f>IF('Source Data'!F2539="failed",'Source Data'!L2539,0)</f>
        <v>0</v>
      </c>
      <c r="I2539">
        <f t="shared" si="39"/>
        <v>0</v>
      </c>
    </row>
    <row r="2540" spans="3:9" x14ac:dyDescent="0.2">
      <c r="C2540">
        <f>IF('Source Data'!F2540="successful",'Source Data'!L2540,0)</f>
        <v>185</v>
      </c>
      <c r="F2540">
        <f>IF('Source Data'!F2540="canceled",'Source Data'!L2540,0)</f>
        <v>0</v>
      </c>
      <c r="G2540">
        <f>IF('Source Data'!F2540="failed",'Source Data'!L2540,0)</f>
        <v>0</v>
      </c>
      <c r="I2540">
        <f t="shared" si="39"/>
        <v>0</v>
      </c>
    </row>
    <row r="2541" spans="3:9" x14ac:dyDescent="0.2">
      <c r="C2541">
        <f>IF('Source Data'!F2541="successful",'Source Data'!L2541,0)</f>
        <v>59</v>
      </c>
      <c r="F2541">
        <f>IF('Source Data'!F2541="canceled",'Source Data'!L2541,0)</f>
        <v>0</v>
      </c>
      <c r="G2541">
        <f>IF('Source Data'!F2541="failed",'Source Data'!L2541,0)</f>
        <v>0</v>
      </c>
      <c r="I2541">
        <f t="shared" si="39"/>
        <v>0</v>
      </c>
    </row>
    <row r="2542" spans="3:9" x14ac:dyDescent="0.2">
      <c r="C2542">
        <f>IF('Source Data'!F2542="successful",'Source Data'!L2542,0)</f>
        <v>27</v>
      </c>
      <c r="F2542">
        <f>IF('Source Data'!F2542="canceled",'Source Data'!L2542,0)</f>
        <v>0</v>
      </c>
      <c r="G2542">
        <f>IF('Source Data'!F2542="failed",'Source Data'!L2542,0)</f>
        <v>0</v>
      </c>
      <c r="I2542">
        <f t="shared" si="39"/>
        <v>0</v>
      </c>
    </row>
    <row r="2543" spans="3:9" x14ac:dyDescent="0.2">
      <c r="C2543">
        <f>IF('Source Data'!F2543="successful",'Source Data'!L2543,0)</f>
        <v>63</v>
      </c>
      <c r="F2543">
        <f>IF('Source Data'!F2543="canceled",'Source Data'!L2543,0)</f>
        <v>0</v>
      </c>
      <c r="G2543">
        <f>IF('Source Data'!F2543="failed",'Source Data'!L2543,0)</f>
        <v>0</v>
      </c>
      <c r="I2543">
        <f t="shared" si="39"/>
        <v>0</v>
      </c>
    </row>
    <row r="2544" spans="3:9" x14ac:dyDescent="0.2">
      <c r="C2544">
        <f>IF('Source Data'!F2544="successful",'Source Data'!L2544,0)</f>
        <v>13</v>
      </c>
      <c r="F2544">
        <f>IF('Source Data'!F2544="canceled",'Source Data'!L2544,0)</f>
        <v>0</v>
      </c>
      <c r="G2544">
        <f>IF('Source Data'!F2544="failed",'Source Data'!L2544,0)</f>
        <v>0</v>
      </c>
      <c r="I2544">
        <f t="shared" si="39"/>
        <v>0</v>
      </c>
    </row>
    <row r="2545" spans="3:9" x14ac:dyDescent="0.2">
      <c r="C2545">
        <f>IF('Source Data'!F2545="successful",'Source Data'!L2545,0)</f>
        <v>13</v>
      </c>
      <c r="F2545">
        <f>IF('Source Data'!F2545="canceled",'Source Data'!L2545,0)</f>
        <v>0</v>
      </c>
      <c r="G2545">
        <f>IF('Source Data'!F2545="failed",'Source Data'!L2545,0)</f>
        <v>0</v>
      </c>
      <c r="I2545">
        <f t="shared" si="39"/>
        <v>0</v>
      </c>
    </row>
    <row r="2546" spans="3:9" x14ac:dyDescent="0.2">
      <c r="C2546">
        <f>IF('Source Data'!F2546="successful",'Source Data'!L2546,0)</f>
        <v>57</v>
      </c>
      <c r="F2546">
        <f>IF('Source Data'!F2546="canceled",'Source Data'!L2546,0)</f>
        <v>0</v>
      </c>
      <c r="G2546">
        <f>IF('Source Data'!F2546="failed",'Source Data'!L2546,0)</f>
        <v>0</v>
      </c>
      <c r="I2546">
        <f t="shared" si="39"/>
        <v>0</v>
      </c>
    </row>
    <row r="2547" spans="3:9" x14ac:dyDescent="0.2">
      <c r="C2547">
        <f>IF('Source Data'!F2547="successful",'Source Data'!L2547,0)</f>
        <v>61</v>
      </c>
      <c r="F2547">
        <f>IF('Source Data'!F2547="canceled",'Source Data'!L2547,0)</f>
        <v>0</v>
      </c>
      <c r="G2547">
        <f>IF('Source Data'!F2547="failed",'Source Data'!L2547,0)</f>
        <v>0</v>
      </c>
      <c r="I2547">
        <f t="shared" si="39"/>
        <v>0</v>
      </c>
    </row>
    <row r="2548" spans="3:9" x14ac:dyDescent="0.2">
      <c r="C2548">
        <f>IF('Source Data'!F2548="successful",'Source Data'!L2548,0)</f>
        <v>65</v>
      </c>
      <c r="F2548">
        <f>IF('Source Data'!F2548="canceled",'Source Data'!L2548,0)</f>
        <v>0</v>
      </c>
      <c r="G2548">
        <f>IF('Source Data'!F2548="failed",'Source Data'!L2548,0)</f>
        <v>0</v>
      </c>
      <c r="I2548">
        <f t="shared" si="39"/>
        <v>0</v>
      </c>
    </row>
    <row r="2549" spans="3:9" x14ac:dyDescent="0.2">
      <c r="C2549">
        <f>IF('Source Data'!F2549="successful",'Source Data'!L2549,0)</f>
        <v>134</v>
      </c>
      <c r="F2549">
        <f>IF('Source Data'!F2549="canceled",'Source Data'!L2549,0)</f>
        <v>0</v>
      </c>
      <c r="G2549">
        <f>IF('Source Data'!F2549="failed",'Source Data'!L2549,0)</f>
        <v>0</v>
      </c>
      <c r="I2549">
        <f t="shared" si="39"/>
        <v>0</v>
      </c>
    </row>
    <row r="2550" spans="3:9" x14ac:dyDescent="0.2">
      <c r="C2550">
        <f>IF('Source Data'!F2550="successful",'Source Data'!L2550,0)</f>
        <v>37</v>
      </c>
      <c r="F2550">
        <f>IF('Source Data'!F2550="canceled",'Source Data'!L2550,0)</f>
        <v>0</v>
      </c>
      <c r="G2550">
        <f>IF('Source Data'!F2550="failed",'Source Data'!L2550,0)</f>
        <v>0</v>
      </c>
      <c r="I2550">
        <f t="shared" si="39"/>
        <v>0</v>
      </c>
    </row>
    <row r="2551" spans="3:9" x14ac:dyDescent="0.2">
      <c r="C2551">
        <f>IF('Source Data'!F2551="successful",'Source Data'!L2551,0)</f>
        <v>37</v>
      </c>
      <c r="F2551">
        <f>IF('Source Data'!F2551="canceled",'Source Data'!L2551,0)</f>
        <v>0</v>
      </c>
      <c r="G2551">
        <f>IF('Source Data'!F2551="failed",'Source Data'!L2551,0)</f>
        <v>0</v>
      </c>
      <c r="I2551">
        <f t="shared" si="39"/>
        <v>0</v>
      </c>
    </row>
    <row r="2552" spans="3:9" x14ac:dyDescent="0.2">
      <c r="C2552">
        <f>IF('Source Data'!F2552="successful",'Source Data'!L2552,0)</f>
        <v>150</v>
      </c>
      <c r="F2552">
        <f>IF('Source Data'!F2552="canceled",'Source Data'!L2552,0)</f>
        <v>0</v>
      </c>
      <c r="G2552">
        <f>IF('Source Data'!F2552="failed",'Source Data'!L2552,0)</f>
        <v>0</v>
      </c>
      <c r="I2552">
        <f t="shared" si="39"/>
        <v>0</v>
      </c>
    </row>
    <row r="2553" spans="3:9" x14ac:dyDescent="0.2">
      <c r="C2553">
        <f>IF('Source Data'!F2553="successful",'Source Data'!L2553,0)</f>
        <v>56</v>
      </c>
      <c r="F2553">
        <f>IF('Source Data'!F2553="canceled",'Source Data'!L2553,0)</f>
        <v>0</v>
      </c>
      <c r="G2553">
        <f>IF('Source Data'!F2553="failed",'Source Data'!L2553,0)</f>
        <v>0</v>
      </c>
      <c r="I2553">
        <f t="shared" si="39"/>
        <v>0</v>
      </c>
    </row>
    <row r="2554" spans="3:9" x14ac:dyDescent="0.2">
      <c r="C2554">
        <f>IF('Source Data'!F2554="successful",'Source Data'!L2554,0)</f>
        <v>18</v>
      </c>
      <c r="F2554">
        <f>IF('Source Data'!F2554="canceled",'Source Data'!L2554,0)</f>
        <v>0</v>
      </c>
      <c r="G2554">
        <f>IF('Source Data'!F2554="failed",'Source Data'!L2554,0)</f>
        <v>0</v>
      </c>
      <c r="I2554">
        <f t="shared" si="39"/>
        <v>0</v>
      </c>
    </row>
    <row r="2555" spans="3:9" x14ac:dyDescent="0.2">
      <c r="C2555">
        <f>IF('Source Data'!F2555="successful",'Source Data'!L2555,0)</f>
        <v>60</v>
      </c>
      <c r="F2555">
        <f>IF('Source Data'!F2555="canceled",'Source Data'!L2555,0)</f>
        <v>0</v>
      </c>
      <c r="G2555">
        <f>IF('Source Data'!F2555="failed",'Source Data'!L2555,0)</f>
        <v>0</v>
      </c>
      <c r="I2555">
        <f t="shared" si="39"/>
        <v>0</v>
      </c>
    </row>
    <row r="2556" spans="3:9" x14ac:dyDescent="0.2">
      <c r="C2556">
        <f>IF('Source Data'!F2556="successful",'Source Data'!L2556,0)</f>
        <v>67</v>
      </c>
      <c r="F2556">
        <f>IF('Source Data'!F2556="canceled",'Source Data'!L2556,0)</f>
        <v>0</v>
      </c>
      <c r="G2556">
        <f>IF('Source Data'!F2556="failed",'Source Data'!L2556,0)</f>
        <v>0</v>
      </c>
      <c r="I2556">
        <f t="shared" si="39"/>
        <v>0</v>
      </c>
    </row>
    <row r="2557" spans="3:9" x14ac:dyDescent="0.2">
      <c r="C2557">
        <f>IF('Source Data'!F2557="successful",'Source Data'!L2557,0)</f>
        <v>35</v>
      </c>
      <c r="F2557">
        <f>IF('Source Data'!F2557="canceled",'Source Data'!L2557,0)</f>
        <v>0</v>
      </c>
      <c r="G2557">
        <f>IF('Source Data'!F2557="failed",'Source Data'!L2557,0)</f>
        <v>0</v>
      </c>
      <c r="I2557">
        <f t="shared" si="39"/>
        <v>0</v>
      </c>
    </row>
    <row r="2558" spans="3:9" x14ac:dyDescent="0.2">
      <c r="C2558">
        <f>IF('Source Data'!F2558="successful",'Source Data'!L2558,0)</f>
        <v>34</v>
      </c>
      <c r="F2558">
        <f>IF('Source Data'!F2558="canceled",'Source Data'!L2558,0)</f>
        <v>0</v>
      </c>
      <c r="G2558">
        <f>IF('Source Data'!F2558="failed",'Source Data'!L2558,0)</f>
        <v>0</v>
      </c>
      <c r="I2558">
        <f t="shared" si="39"/>
        <v>0</v>
      </c>
    </row>
    <row r="2559" spans="3:9" x14ac:dyDescent="0.2">
      <c r="C2559">
        <f>IF('Source Data'!F2559="successful",'Source Data'!L2559,0)</f>
        <v>36</v>
      </c>
      <c r="F2559">
        <f>IF('Source Data'!F2559="canceled",'Source Data'!L2559,0)</f>
        <v>0</v>
      </c>
      <c r="G2559">
        <f>IF('Source Data'!F2559="failed",'Source Data'!L2559,0)</f>
        <v>0</v>
      </c>
      <c r="I2559">
        <f t="shared" si="39"/>
        <v>0</v>
      </c>
    </row>
    <row r="2560" spans="3:9" x14ac:dyDescent="0.2">
      <c r="C2560">
        <f>IF('Source Data'!F2560="successful",'Source Data'!L2560,0)</f>
        <v>18</v>
      </c>
      <c r="F2560">
        <f>IF('Source Data'!F2560="canceled",'Source Data'!L2560,0)</f>
        <v>0</v>
      </c>
      <c r="G2560">
        <f>IF('Source Data'!F2560="failed",'Source Data'!L2560,0)</f>
        <v>0</v>
      </c>
      <c r="I2560">
        <f t="shared" si="39"/>
        <v>0</v>
      </c>
    </row>
    <row r="2561" spans="3:9" x14ac:dyDescent="0.2">
      <c r="C2561">
        <f>IF('Source Data'!F2561="successful",'Source Data'!L2561,0)</f>
        <v>25</v>
      </c>
      <c r="F2561">
        <f>IF('Source Data'!F2561="canceled",'Source Data'!L2561,0)</f>
        <v>0</v>
      </c>
      <c r="G2561">
        <f>IF('Source Data'!F2561="failed",'Source Data'!L2561,0)</f>
        <v>0</v>
      </c>
      <c r="I2561">
        <f t="shared" si="39"/>
        <v>0</v>
      </c>
    </row>
    <row r="2562" spans="3:9" x14ac:dyDescent="0.2">
      <c r="C2562">
        <f>IF('Source Data'!F2562="successful",'Source Data'!L2562,0)</f>
        <v>21</v>
      </c>
      <c r="F2562">
        <f>IF('Source Data'!F2562="canceled",'Source Data'!L2562,0)</f>
        <v>0</v>
      </c>
      <c r="G2562">
        <f>IF('Source Data'!F2562="failed",'Source Data'!L2562,0)</f>
        <v>0</v>
      </c>
      <c r="I2562">
        <f t="shared" si="39"/>
        <v>0</v>
      </c>
    </row>
    <row r="2563" spans="3:9" x14ac:dyDescent="0.2">
      <c r="C2563">
        <f>IF('Source Data'!F2563="successful",'Source Data'!L2563,0)</f>
        <v>0</v>
      </c>
      <c r="F2563">
        <f>IF('Source Data'!F2563="canceled",'Source Data'!L2563,0)</f>
        <v>0</v>
      </c>
      <c r="G2563">
        <f>IF('Source Data'!F2563="failed",'Source Data'!L2563,0)</f>
        <v>0</v>
      </c>
      <c r="I2563">
        <f t="shared" ref="I2563:I2626" si="40">F2563+G2563</f>
        <v>0</v>
      </c>
    </row>
    <row r="2564" spans="3:9" x14ac:dyDescent="0.2">
      <c r="C2564">
        <f>IF('Source Data'!F2564="successful",'Source Data'!L2564,0)</f>
        <v>0</v>
      </c>
      <c r="F2564">
        <f>IF('Source Data'!F2564="canceled",'Source Data'!L2564,0)</f>
        <v>3</v>
      </c>
      <c r="G2564">
        <f>IF('Source Data'!F2564="failed",'Source Data'!L2564,0)</f>
        <v>0</v>
      </c>
      <c r="I2564">
        <f t="shared" si="40"/>
        <v>3</v>
      </c>
    </row>
    <row r="2565" spans="3:9" x14ac:dyDescent="0.2">
      <c r="C2565">
        <f>IF('Source Data'!F2565="successful",'Source Data'!L2565,0)</f>
        <v>0</v>
      </c>
      <c r="F2565">
        <f>IF('Source Data'!F2565="canceled",'Source Data'!L2565,0)</f>
        <v>0</v>
      </c>
      <c r="G2565">
        <f>IF('Source Data'!F2565="failed",'Source Data'!L2565,0)</f>
        <v>0</v>
      </c>
      <c r="I2565">
        <f t="shared" si="40"/>
        <v>0</v>
      </c>
    </row>
    <row r="2566" spans="3:9" x14ac:dyDescent="0.2">
      <c r="C2566">
        <f>IF('Source Data'!F2566="successful",'Source Data'!L2566,0)</f>
        <v>0</v>
      </c>
      <c r="F2566">
        <f>IF('Source Data'!F2566="canceled",'Source Data'!L2566,0)</f>
        <v>0</v>
      </c>
      <c r="G2566">
        <f>IF('Source Data'!F2566="failed",'Source Data'!L2566,0)</f>
        <v>0</v>
      </c>
      <c r="I2566">
        <f t="shared" si="40"/>
        <v>0</v>
      </c>
    </row>
    <row r="2567" spans="3:9" x14ac:dyDescent="0.2">
      <c r="C2567">
        <f>IF('Source Data'!F2567="successful",'Source Data'!L2567,0)</f>
        <v>0</v>
      </c>
      <c r="F2567">
        <f>IF('Source Data'!F2567="canceled",'Source Data'!L2567,0)</f>
        <v>1</v>
      </c>
      <c r="G2567">
        <f>IF('Source Data'!F2567="failed",'Source Data'!L2567,0)</f>
        <v>0</v>
      </c>
      <c r="I2567">
        <f t="shared" si="40"/>
        <v>1</v>
      </c>
    </row>
    <row r="2568" spans="3:9" x14ac:dyDescent="0.2">
      <c r="C2568">
        <f>IF('Source Data'!F2568="successful",'Source Data'!L2568,0)</f>
        <v>0</v>
      </c>
      <c r="F2568">
        <f>IF('Source Data'!F2568="canceled",'Source Data'!L2568,0)</f>
        <v>0</v>
      </c>
      <c r="G2568">
        <f>IF('Source Data'!F2568="failed",'Source Data'!L2568,0)</f>
        <v>0</v>
      </c>
      <c r="I2568">
        <f t="shared" si="40"/>
        <v>0</v>
      </c>
    </row>
    <row r="2569" spans="3:9" x14ac:dyDescent="0.2">
      <c r="C2569">
        <f>IF('Source Data'!F2569="successful",'Source Data'!L2569,0)</f>
        <v>0</v>
      </c>
      <c r="F2569">
        <f>IF('Source Data'!F2569="canceled",'Source Data'!L2569,0)</f>
        <v>2</v>
      </c>
      <c r="G2569">
        <f>IF('Source Data'!F2569="failed",'Source Data'!L2569,0)</f>
        <v>0</v>
      </c>
      <c r="I2569">
        <f t="shared" si="40"/>
        <v>2</v>
      </c>
    </row>
    <row r="2570" spans="3:9" x14ac:dyDescent="0.2">
      <c r="C2570">
        <f>IF('Source Data'!F2570="successful",'Source Data'!L2570,0)</f>
        <v>0</v>
      </c>
      <c r="F2570">
        <f>IF('Source Data'!F2570="canceled",'Source Data'!L2570,0)</f>
        <v>1</v>
      </c>
      <c r="G2570">
        <f>IF('Source Data'!F2570="failed",'Source Data'!L2570,0)</f>
        <v>0</v>
      </c>
      <c r="I2570">
        <f t="shared" si="40"/>
        <v>1</v>
      </c>
    </row>
    <row r="2571" spans="3:9" x14ac:dyDescent="0.2">
      <c r="C2571">
        <f>IF('Source Data'!F2571="successful",'Source Data'!L2571,0)</f>
        <v>0</v>
      </c>
      <c r="F2571">
        <f>IF('Source Data'!F2571="canceled",'Source Data'!L2571,0)</f>
        <v>2</v>
      </c>
      <c r="G2571">
        <f>IF('Source Data'!F2571="failed",'Source Data'!L2571,0)</f>
        <v>0</v>
      </c>
      <c r="I2571">
        <f t="shared" si="40"/>
        <v>2</v>
      </c>
    </row>
    <row r="2572" spans="3:9" x14ac:dyDescent="0.2">
      <c r="C2572">
        <f>IF('Source Data'!F2572="successful",'Source Data'!L2572,0)</f>
        <v>0</v>
      </c>
      <c r="F2572">
        <f>IF('Source Data'!F2572="canceled",'Source Data'!L2572,0)</f>
        <v>2</v>
      </c>
      <c r="G2572">
        <f>IF('Source Data'!F2572="failed",'Source Data'!L2572,0)</f>
        <v>0</v>
      </c>
      <c r="I2572">
        <f t="shared" si="40"/>
        <v>2</v>
      </c>
    </row>
    <row r="2573" spans="3:9" x14ac:dyDescent="0.2">
      <c r="C2573">
        <f>IF('Source Data'!F2573="successful",'Source Data'!L2573,0)</f>
        <v>0</v>
      </c>
      <c r="F2573">
        <f>IF('Source Data'!F2573="canceled",'Source Data'!L2573,0)</f>
        <v>4</v>
      </c>
      <c r="G2573">
        <f>IF('Source Data'!F2573="failed",'Source Data'!L2573,0)</f>
        <v>0</v>
      </c>
      <c r="I2573">
        <f t="shared" si="40"/>
        <v>4</v>
      </c>
    </row>
    <row r="2574" spans="3:9" x14ac:dyDescent="0.2">
      <c r="C2574">
        <f>IF('Source Data'!F2574="successful",'Source Data'!L2574,0)</f>
        <v>0</v>
      </c>
      <c r="F2574">
        <f>IF('Source Data'!F2574="canceled",'Source Data'!L2574,0)</f>
        <v>0</v>
      </c>
      <c r="G2574">
        <f>IF('Source Data'!F2574="failed",'Source Data'!L2574,0)</f>
        <v>0</v>
      </c>
      <c r="I2574">
        <f t="shared" si="40"/>
        <v>0</v>
      </c>
    </row>
    <row r="2575" spans="3:9" x14ac:dyDescent="0.2">
      <c r="C2575">
        <f>IF('Source Data'!F2575="successful",'Source Data'!L2575,0)</f>
        <v>0</v>
      </c>
      <c r="F2575">
        <f>IF('Source Data'!F2575="canceled",'Source Data'!L2575,0)</f>
        <v>0</v>
      </c>
      <c r="G2575">
        <f>IF('Source Data'!F2575="failed",'Source Data'!L2575,0)</f>
        <v>0</v>
      </c>
      <c r="I2575">
        <f t="shared" si="40"/>
        <v>0</v>
      </c>
    </row>
    <row r="2576" spans="3:9" x14ac:dyDescent="0.2">
      <c r="C2576">
        <f>IF('Source Data'!F2576="successful",'Source Data'!L2576,0)</f>
        <v>0</v>
      </c>
      <c r="F2576">
        <f>IF('Source Data'!F2576="canceled",'Source Data'!L2576,0)</f>
        <v>0</v>
      </c>
      <c r="G2576">
        <f>IF('Source Data'!F2576="failed",'Source Data'!L2576,0)</f>
        <v>0</v>
      </c>
      <c r="I2576">
        <f t="shared" si="40"/>
        <v>0</v>
      </c>
    </row>
    <row r="2577" spans="3:9" x14ac:dyDescent="0.2">
      <c r="C2577">
        <f>IF('Source Data'!F2577="successful",'Source Data'!L2577,0)</f>
        <v>0</v>
      </c>
      <c r="F2577">
        <f>IF('Source Data'!F2577="canceled",'Source Data'!L2577,0)</f>
        <v>0</v>
      </c>
      <c r="G2577">
        <f>IF('Source Data'!F2577="failed",'Source Data'!L2577,0)</f>
        <v>0</v>
      </c>
      <c r="I2577">
        <f t="shared" si="40"/>
        <v>0</v>
      </c>
    </row>
    <row r="2578" spans="3:9" x14ac:dyDescent="0.2">
      <c r="C2578">
        <f>IF('Source Data'!F2578="successful",'Source Data'!L2578,0)</f>
        <v>0</v>
      </c>
      <c r="F2578">
        <f>IF('Source Data'!F2578="canceled",'Source Data'!L2578,0)</f>
        <v>0</v>
      </c>
      <c r="G2578">
        <f>IF('Source Data'!F2578="failed",'Source Data'!L2578,0)</f>
        <v>0</v>
      </c>
      <c r="I2578">
        <f t="shared" si="40"/>
        <v>0</v>
      </c>
    </row>
    <row r="2579" spans="3:9" x14ac:dyDescent="0.2">
      <c r="C2579">
        <f>IF('Source Data'!F2579="successful",'Source Data'!L2579,0)</f>
        <v>0</v>
      </c>
      <c r="F2579">
        <f>IF('Source Data'!F2579="canceled",'Source Data'!L2579,0)</f>
        <v>0</v>
      </c>
      <c r="G2579">
        <f>IF('Source Data'!F2579="failed",'Source Data'!L2579,0)</f>
        <v>0</v>
      </c>
      <c r="I2579">
        <f t="shared" si="40"/>
        <v>0</v>
      </c>
    </row>
    <row r="2580" spans="3:9" x14ac:dyDescent="0.2">
      <c r="C2580">
        <f>IF('Source Data'!F2580="successful",'Source Data'!L2580,0)</f>
        <v>0</v>
      </c>
      <c r="F2580">
        <f>IF('Source Data'!F2580="canceled",'Source Data'!L2580,0)</f>
        <v>0</v>
      </c>
      <c r="G2580">
        <f>IF('Source Data'!F2580="failed",'Source Data'!L2580,0)</f>
        <v>0</v>
      </c>
      <c r="I2580">
        <f t="shared" si="40"/>
        <v>0</v>
      </c>
    </row>
    <row r="2581" spans="3:9" x14ac:dyDescent="0.2">
      <c r="C2581">
        <f>IF('Source Data'!F2581="successful",'Source Data'!L2581,0)</f>
        <v>0</v>
      </c>
      <c r="F2581">
        <f>IF('Source Data'!F2581="canceled",'Source Data'!L2581,0)</f>
        <v>12</v>
      </c>
      <c r="G2581">
        <f>IF('Source Data'!F2581="failed",'Source Data'!L2581,0)</f>
        <v>0</v>
      </c>
      <c r="I2581">
        <f t="shared" si="40"/>
        <v>12</v>
      </c>
    </row>
    <row r="2582" spans="3:9" x14ac:dyDescent="0.2">
      <c r="C2582">
        <f>IF('Source Data'!F2582="successful",'Source Data'!L2582,0)</f>
        <v>0</v>
      </c>
      <c r="F2582">
        <f>IF('Source Data'!F2582="canceled",'Source Data'!L2582,0)</f>
        <v>2</v>
      </c>
      <c r="G2582">
        <f>IF('Source Data'!F2582="failed",'Source Data'!L2582,0)</f>
        <v>0</v>
      </c>
      <c r="I2582">
        <f t="shared" si="40"/>
        <v>2</v>
      </c>
    </row>
    <row r="2583" spans="3:9" x14ac:dyDescent="0.2">
      <c r="C2583">
        <f>IF('Source Data'!F2583="successful",'Source Data'!L2583,0)</f>
        <v>0</v>
      </c>
      <c r="F2583">
        <f>IF('Source Data'!F2583="canceled",'Source Data'!L2583,0)</f>
        <v>0</v>
      </c>
      <c r="G2583">
        <f>IF('Source Data'!F2583="failed",'Source Data'!L2583,0)</f>
        <v>11</v>
      </c>
      <c r="I2583">
        <f t="shared" si="40"/>
        <v>11</v>
      </c>
    </row>
    <row r="2584" spans="3:9" x14ac:dyDescent="0.2">
      <c r="C2584">
        <f>IF('Source Data'!F2584="successful",'Source Data'!L2584,0)</f>
        <v>0</v>
      </c>
      <c r="F2584">
        <f>IF('Source Data'!F2584="canceled",'Source Data'!L2584,0)</f>
        <v>0</v>
      </c>
      <c r="G2584">
        <f>IF('Source Data'!F2584="failed",'Source Data'!L2584,0)</f>
        <v>1</v>
      </c>
      <c r="I2584">
        <f t="shared" si="40"/>
        <v>1</v>
      </c>
    </row>
    <row r="2585" spans="3:9" x14ac:dyDescent="0.2">
      <c r="C2585">
        <f>IF('Source Data'!F2585="successful",'Source Data'!L2585,0)</f>
        <v>0</v>
      </c>
      <c r="F2585">
        <f>IF('Source Data'!F2585="canceled",'Source Data'!L2585,0)</f>
        <v>0</v>
      </c>
      <c r="G2585">
        <f>IF('Source Data'!F2585="failed",'Source Data'!L2585,0)</f>
        <v>5</v>
      </c>
      <c r="I2585">
        <f t="shared" si="40"/>
        <v>5</v>
      </c>
    </row>
    <row r="2586" spans="3:9" x14ac:dyDescent="0.2">
      <c r="C2586">
        <f>IF('Source Data'!F2586="successful",'Source Data'!L2586,0)</f>
        <v>0</v>
      </c>
      <c r="F2586">
        <f>IF('Source Data'!F2586="canceled",'Source Data'!L2586,0)</f>
        <v>0</v>
      </c>
      <c r="G2586">
        <f>IF('Source Data'!F2586="failed",'Source Data'!L2586,0)</f>
        <v>0</v>
      </c>
      <c r="I2586">
        <f t="shared" si="40"/>
        <v>0</v>
      </c>
    </row>
    <row r="2587" spans="3:9" x14ac:dyDescent="0.2">
      <c r="C2587">
        <f>IF('Source Data'!F2587="successful",'Source Data'!L2587,0)</f>
        <v>0</v>
      </c>
      <c r="F2587">
        <f>IF('Source Data'!F2587="canceled",'Source Data'!L2587,0)</f>
        <v>0</v>
      </c>
      <c r="G2587">
        <f>IF('Source Data'!F2587="failed",'Source Data'!L2587,0)</f>
        <v>1</v>
      </c>
      <c r="I2587">
        <f t="shared" si="40"/>
        <v>1</v>
      </c>
    </row>
    <row r="2588" spans="3:9" x14ac:dyDescent="0.2">
      <c r="C2588">
        <f>IF('Source Data'!F2588="successful",'Source Data'!L2588,0)</f>
        <v>0</v>
      </c>
      <c r="F2588">
        <f>IF('Source Data'!F2588="canceled",'Source Data'!L2588,0)</f>
        <v>0</v>
      </c>
      <c r="G2588">
        <f>IF('Source Data'!F2588="failed",'Source Data'!L2588,0)</f>
        <v>1</v>
      </c>
      <c r="I2588">
        <f t="shared" si="40"/>
        <v>1</v>
      </c>
    </row>
    <row r="2589" spans="3:9" x14ac:dyDescent="0.2">
      <c r="C2589">
        <f>IF('Source Data'!F2589="successful",'Source Data'!L2589,0)</f>
        <v>0</v>
      </c>
      <c r="F2589">
        <f>IF('Source Data'!F2589="canceled",'Source Data'!L2589,0)</f>
        <v>0</v>
      </c>
      <c r="G2589">
        <f>IF('Source Data'!F2589="failed",'Source Data'!L2589,0)</f>
        <v>6</v>
      </c>
      <c r="I2589">
        <f t="shared" si="40"/>
        <v>6</v>
      </c>
    </row>
    <row r="2590" spans="3:9" x14ac:dyDescent="0.2">
      <c r="C2590">
        <f>IF('Source Data'!F2590="successful",'Source Data'!L2590,0)</f>
        <v>0</v>
      </c>
      <c r="F2590">
        <f>IF('Source Data'!F2590="canceled",'Source Data'!L2590,0)</f>
        <v>0</v>
      </c>
      <c r="G2590">
        <f>IF('Source Data'!F2590="failed",'Source Data'!L2590,0)</f>
        <v>8</v>
      </c>
      <c r="I2590">
        <f t="shared" si="40"/>
        <v>8</v>
      </c>
    </row>
    <row r="2591" spans="3:9" x14ac:dyDescent="0.2">
      <c r="C2591">
        <f>IF('Source Data'!F2591="successful",'Source Data'!L2591,0)</f>
        <v>0</v>
      </c>
      <c r="F2591">
        <f>IF('Source Data'!F2591="canceled",'Source Data'!L2591,0)</f>
        <v>0</v>
      </c>
      <c r="G2591">
        <f>IF('Source Data'!F2591="failed",'Source Data'!L2591,0)</f>
        <v>1</v>
      </c>
      <c r="I2591">
        <f t="shared" si="40"/>
        <v>1</v>
      </c>
    </row>
    <row r="2592" spans="3:9" x14ac:dyDescent="0.2">
      <c r="C2592">
        <f>IF('Source Data'!F2592="successful",'Source Data'!L2592,0)</f>
        <v>0</v>
      </c>
      <c r="F2592">
        <f>IF('Source Data'!F2592="canceled",'Source Data'!L2592,0)</f>
        <v>0</v>
      </c>
      <c r="G2592">
        <f>IF('Source Data'!F2592="failed",'Source Data'!L2592,0)</f>
        <v>0</v>
      </c>
      <c r="I2592">
        <f t="shared" si="40"/>
        <v>0</v>
      </c>
    </row>
    <row r="2593" spans="3:9" x14ac:dyDescent="0.2">
      <c r="C2593">
        <f>IF('Source Data'!F2593="successful",'Source Data'!L2593,0)</f>
        <v>0</v>
      </c>
      <c r="F2593">
        <f>IF('Source Data'!F2593="canceled",'Source Data'!L2593,0)</f>
        <v>0</v>
      </c>
      <c r="G2593">
        <f>IF('Source Data'!F2593="failed",'Source Data'!L2593,0)</f>
        <v>2</v>
      </c>
      <c r="I2593">
        <f t="shared" si="40"/>
        <v>2</v>
      </c>
    </row>
    <row r="2594" spans="3:9" x14ac:dyDescent="0.2">
      <c r="C2594">
        <f>IF('Source Data'!F2594="successful",'Source Data'!L2594,0)</f>
        <v>0</v>
      </c>
      <c r="F2594">
        <f>IF('Source Data'!F2594="canceled",'Source Data'!L2594,0)</f>
        <v>0</v>
      </c>
      <c r="G2594">
        <f>IF('Source Data'!F2594="failed",'Source Data'!L2594,0)</f>
        <v>1</v>
      </c>
      <c r="I2594">
        <f t="shared" si="40"/>
        <v>1</v>
      </c>
    </row>
    <row r="2595" spans="3:9" x14ac:dyDescent="0.2">
      <c r="C2595">
        <f>IF('Source Data'!F2595="successful",'Source Data'!L2595,0)</f>
        <v>0</v>
      </c>
      <c r="F2595">
        <f>IF('Source Data'!F2595="canceled",'Source Data'!L2595,0)</f>
        <v>0</v>
      </c>
      <c r="G2595">
        <f>IF('Source Data'!F2595="failed",'Source Data'!L2595,0)</f>
        <v>0</v>
      </c>
      <c r="I2595">
        <f t="shared" si="40"/>
        <v>0</v>
      </c>
    </row>
    <row r="2596" spans="3:9" x14ac:dyDescent="0.2">
      <c r="C2596">
        <f>IF('Source Data'!F2596="successful",'Source Data'!L2596,0)</f>
        <v>0</v>
      </c>
      <c r="F2596">
        <f>IF('Source Data'!F2596="canceled",'Source Data'!L2596,0)</f>
        <v>0</v>
      </c>
      <c r="G2596">
        <f>IF('Source Data'!F2596="failed",'Source Data'!L2596,0)</f>
        <v>1</v>
      </c>
      <c r="I2596">
        <f t="shared" si="40"/>
        <v>1</v>
      </c>
    </row>
    <row r="2597" spans="3:9" x14ac:dyDescent="0.2">
      <c r="C2597">
        <f>IF('Source Data'!F2597="successful",'Source Data'!L2597,0)</f>
        <v>0</v>
      </c>
      <c r="F2597">
        <f>IF('Source Data'!F2597="canceled",'Source Data'!L2597,0)</f>
        <v>0</v>
      </c>
      <c r="G2597">
        <f>IF('Source Data'!F2597="failed",'Source Data'!L2597,0)</f>
        <v>19</v>
      </c>
      <c r="I2597">
        <f t="shared" si="40"/>
        <v>19</v>
      </c>
    </row>
    <row r="2598" spans="3:9" x14ac:dyDescent="0.2">
      <c r="C2598">
        <f>IF('Source Data'!F2598="successful",'Source Data'!L2598,0)</f>
        <v>0</v>
      </c>
      <c r="F2598">
        <f>IF('Source Data'!F2598="canceled",'Source Data'!L2598,0)</f>
        <v>0</v>
      </c>
      <c r="G2598">
        <f>IF('Source Data'!F2598="failed",'Source Data'!L2598,0)</f>
        <v>27</v>
      </c>
      <c r="I2598">
        <f t="shared" si="40"/>
        <v>27</v>
      </c>
    </row>
    <row r="2599" spans="3:9" x14ac:dyDescent="0.2">
      <c r="C2599">
        <f>IF('Source Data'!F2599="successful",'Source Data'!L2599,0)</f>
        <v>0</v>
      </c>
      <c r="F2599">
        <f>IF('Source Data'!F2599="canceled",'Source Data'!L2599,0)</f>
        <v>0</v>
      </c>
      <c r="G2599">
        <f>IF('Source Data'!F2599="failed",'Source Data'!L2599,0)</f>
        <v>7</v>
      </c>
      <c r="I2599">
        <f t="shared" si="40"/>
        <v>7</v>
      </c>
    </row>
    <row r="2600" spans="3:9" x14ac:dyDescent="0.2">
      <c r="C2600">
        <f>IF('Source Data'!F2600="successful",'Source Data'!L2600,0)</f>
        <v>0</v>
      </c>
      <c r="F2600">
        <f>IF('Source Data'!F2600="canceled",'Source Data'!L2600,0)</f>
        <v>0</v>
      </c>
      <c r="G2600">
        <f>IF('Source Data'!F2600="failed",'Source Data'!L2600,0)</f>
        <v>14</v>
      </c>
      <c r="I2600">
        <f t="shared" si="40"/>
        <v>14</v>
      </c>
    </row>
    <row r="2601" spans="3:9" x14ac:dyDescent="0.2">
      <c r="C2601">
        <f>IF('Source Data'!F2601="successful",'Source Data'!L2601,0)</f>
        <v>0</v>
      </c>
      <c r="F2601">
        <f>IF('Source Data'!F2601="canceled",'Source Data'!L2601,0)</f>
        <v>0</v>
      </c>
      <c r="G2601">
        <f>IF('Source Data'!F2601="failed",'Source Data'!L2601,0)</f>
        <v>5</v>
      </c>
      <c r="I2601">
        <f t="shared" si="40"/>
        <v>5</v>
      </c>
    </row>
    <row r="2602" spans="3:9" x14ac:dyDescent="0.2">
      <c r="C2602">
        <f>IF('Source Data'!F2602="successful",'Source Data'!L2602,0)</f>
        <v>0</v>
      </c>
      <c r="F2602">
        <f>IF('Source Data'!F2602="canceled",'Source Data'!L2602,0)</f>
        <v>0</v>
      </c>
      <c r="G2602">
        <f>IF('Source Data'!F2602="failed",'Source Data'!L2602,0)</f>
        <v>30</v>
      </c>
      <c r="I2602">
        <f t="shared" si="40"/>
        <v>30</v>
      </c>
    </row>
    <row r="2603" spans="3:9" x14ac:dyDescent="0.2">
      <c r="C2603">
        <f>IF('Source Data'!F2603="successful",'Source Data'!L2603,0)</f>
        <v>151</v>
      </c>
      <c r="F2603">
        <f>IF('Source Data'!F2603="canceled",'Source Data'!L2603,0)</f>
        <v>0</v>
      </c>
      <c r="G2603">
        <f>IF('Source Data'!F2603="failed",'Source Data'!L2603,0)</f>
        <v>0</v>
      </c>
      <c r="I2603">
        <f t="shared" si="40"/>
        <v>0</v>
      </c>
    </row>
    <row r="2604" spans="3:9" x14ac:dyDescent="0.2">
      <c r="C2604">
        <f>IF('Source Data'!F2604="successful",'Source Data'!L2604,0)</f>
        <v>489</v>
      </c>
      <c r="F2604">
        <f>IF('Source Data'!F2604="canceled",'Source Data'!L2604,0)</f>
        <v>0</v>
      </c>
      <c r="G2604">
        <f>IF('Source Data'!F2604="failed",'Source Data'!L2604,0)</f>
        <v>0</v>
      </c>
      <c r="I2604">
        <f t="shared" si="40"/>
        <v>0</v>
      </c>
    </row>
    <row r="2605" spans="3:9" x14ac:dyDescent="0.2">
      <c r="C2605">
        <f>IF('Source Data'!F2605="successful",'Source Data'!L2605,0)</f>
        <v>50</v>
      </c>
      <c r="F2605">
        <f>IF('Source Data'!F2605="canceled",'Source Data'!L2605,0)</f>
        <v>0</v>
      </c>
      <c r="G2605">
        <f>IF('Source Data'!F2605="failed",'Source Data'!L2605,0)</f>
        <v>0</v>
      </c>
      <c r="I2605">
        <f t="shared" si="40"/>
        <v>0</v>
      </c>
    </row>
    <row r="2606" spans="3:9" x14ac:dyDescent="0.2">
      <c r="C2606">
        <f>IF('Source Data'!F2606="successful",'Source Data'!L2606,0)</f>
        <v>321</v>
      </c>
      <c r="F2606">
        <f>IF('Source Data'!F2606="canceled",'Source Data'!L2606,0)</f>
        <v>0</v>
      </c>
      <c r="G2606">
        <f>IF('Source Data'!F2606="failed",'Source Data'!L2606,0)</f>
        <v>0</v>
      </c>
      <c r="I2606">
        <f t="shared" si="40"/>
        <v>0</v>
      </c>
    </row>
    <row r="2607" spans="3:9" x14ac:dyDescent="0.2">
      <c r="C2607">
        <f>IF('Source Data'!F2607="successful",'Source Data'!L2607,0)</f>
        <v>1762</v>
      </c>
      <c r="F2607">
        <f>IF('Source Data'!F2607="canceled",'Source Data'!L2607,0)</f>
        <v>0</v>
      </c>
      <c r="G2607">
        <f>IF('Source Data'!F2607="failed",'Source Data'!L2607,0)</f>
        <v>0</v>
      </c>
      <c r="I2607">
        <f t="shared" si="40"/>
        <v>0</v>
      </c>
    </row>
    <row r="2608" spans="3:9" x14ac:dyDescent="0.2">
      <c r="C2608">
        <f>IF('Source Data'!F2608="successful",'Source Data'!L2608,0)</f>
        <v>385</v>
      </c>
      <c r="F2608">
        <f>IF('Source Data'!F2608="canceled",'Source Data'!L2608,0)</f>
        <v>0</v>
      </c>
      <c r="G2608">
        <f>IF('Source Data'!F2608="failed",'Source Data'!L2608,0)</f>
        <v>0</v>
      </c>
      <c r="I2608">
        <f t="shared" si="40"/>
        <v>0</v>
      </c>
    </row>
    <row r="2609" spans="3:9" x14ac:dyDescent="0.2">
      <c r="C2609">
        <f>IF('Source Data'!F2609="successful",'Source Data'!L2609,0)</f>
        <v>398</v>
      </c>
      <c r="F2609">
        <f>IF('Source Data'!F2609="canceled",'Source Data'!L2609,0)</f>
        <v>0</v>
      </c>
      <c r="G2609">
        <f>IF('Source Data'!F2609="failed",'Source Data'!L2609,0)</f>
        <v>0</v>
      </c>
      <c r="I2609">
        <f t="shared" si="40"/>
        <v>0</v>
      </c>
    </row>
    <row r="2610" spans="3:9" x14ac:dyDescent="0.2">
      <c r="C2610">
        <f>IF('Source Data'!F2610="successful",'Source Data'!L2610,0)</f>
        <v>304</v>
      </c>
      <c r="F2610">
        <f>IF('Source Data'!F2610="canceled",'Source Data'!L2610,0)</f>
        <v>0</v>
      </c>
      <c r="G2610">
        <f>IF('Source Data'!F2610="failed",'Source Data'!L2610,0)</f>
        <v>0</v>
      </c>
      <c r="I2610">
        <f t="shared" si="40"/>
        <v>0</v>
      </c>
    </row>
    <row r="2611" spans="3:9" x14ac:dyDescent="0.2">
      <c r="C2611">
        <f>IF('Source Data'!F2611="successful",'Source Data'!L2611,0)</f>
        <v>676</v>
      </c>
      <c r="F2611">
        <f>IF('Source Data'!F2611="canceled",'Source Data'!L2611,0)</f>
        <v>0</v>
      </c>
      <c r="G2611">
        <f>IF('Source Data'!F2611="failed",'Source Data'!L2611,0)</f>
        <v>0</v>
      </c>
      <c r="I2611">
        <f t="shared" si="40"/>
        <v>0</v>
      </c>
    </row>
    <row r="2612" spans="3:9" x14ac:dyDescent="0.2">
      <c r="C2612">
        <f>IF('Source Data'!F2612="successful",'Source Data'!L2612,0)</f>
        <v>577</v>
      </c>
      <c r="F2612">
        <f>IF('Source Data'!F2612="canceled",'Source Data'!L2612,0)</f>
        <v>0</v>
      </c>
      <c r="G2612">
        <f>IF('Source Data'!F2612="failed",'Source Data'!L2612,0)</f>
        <v>0</v>
      </c>
      <c r="I2612">
        <f t="shared" si="40"/>
        <v>0</v>
      </c>
    </row>
    <row r="2613" spans="3:9" x14ac:dyDescent="0.2">
      <c r="C2613">
        <f>IF('Source Data'!F2613="successful",'Source Data'!L2613,0)</f>
        <v>3663</v>
      </c>
      <c r="F2613">
        <f>IF('Source Data'!F2613="canceled",'Source Data'!L2613,0)</f>
        <v>0</v>
      </c>
      <c r="G2613">
        <f>IF('Source Data'!F2613="failed",'Source Data'!L2613,0)</f>
        <v>0</v>
      </c>
      <c r="I2613">
        <f t="shared" si="40"/>
        <v>0</v>
      </c>
    </row>
    <row r="2614" spans="3:9" x14ac:dyDescent="0.2">
      <c r="C2614">
        <f>IF('Source Data'!F2614="successful",'Source Data'!L2614,0)</f>
        <v>294</v>
      </c>
      <c r="F2614">
        <f>IF('Source Data'!F2614="canceled",'Source Data'!L2614,0)</f>
        <v>0</v>
      </c>
      <c r="G2614">
        <f>IF('Source Data'!F2614="failed",'Source Data'!L2614,0)</f>
        <v>0</v>
      </c>
      <c r="I2614">
        <f t="shared" si="40"/>
        <v>0</v>
      </c>
    </row>
    <row r="2615" spans="3:9" x14ac:dyDescent="0.2">
      <c r="C2615">
        <f>IF('Source Data'!F2615="successful",'Source Data'!L2615,0)</f>
        <v>28</v>
      </c>
      <c r="F2615">
        <f>IF('Source Data'!F2615="canceled",'Source Data'!L2615,0)</f>
        <v>0</v>
      </c>
      <c r="G2615">
        <f>IF('Source Data'!F2615="failed",'Source Data'!L2615,0)</f>
        <v>0</v>
      </c>
      <c r="I2615">
        <f t="shared" si="40"/>
        <v>0</v>
      </c>
    </row>
    <row r="2616" spans="3:9" x14ac:dyDescent="0.2">
      <c r="C2616">
        <f>IF('Source Data'!F2616="successful",'Source Data'!L2616,0)</f>
        <v>100</v>
      </c>
      <c r="F2616">
        <f>IF('Source Data'!F2616="canceled",'Source Data'!L2616,0)</f>
        <v>0</v>
      </c>
      <c r="G2616">
        <f>IF('Source Data'!F2616="failed",'Source Data'!L2616,0)</f>
        <v>0</v>
      </c>
      <c r="I2616">
        <f t="shared" si="40"/>
        <v>0</v>
      </c>
    </row>
    <row r="2617" spans="3:9" x14ac:dyDescent="0.2">
      <c r="C2617">
        <f>IF('Source Data'!F2617="successful",'Source Data'!L2617,0)</f>
        <v>72</v>
      </c>
      <c r="F2617">
        <f>IF('Source Data'!F2617="canceled",'Source Data'!L2617,0)</f>
        <v>0</v>
      </c>
      <c r="G2617">
        <f>IF('Source Data'!F2617="failed",'Source Data'!L2617,0)</f>
        <v>0</v>
      </c>
      <c r="I2617">
        <f t="shared" si="40"/>
        <v>0</v>
      </c>
    </row>
    <row r="2618" spans="3:9" x14ac:dyDescent="0.2">
      <c r="C2618">
        <f>IF('Source Data'!F2618="successful",'Source Data'!L2618,0)</f>
        <v>238</v>
      </c>
      <c r="F2618">
        <f>IF('Source Data'!F2618="canceled",'Source Data'!L2618,0)</f>
        <v>0</v>
      </c>
      <c r="G2618">
        <f>IF('Source Data'!F2618="failed",'Source Data'!L2618,0)</f>
        <v>0</v>
      </c>
      <c r="I2618">
        <f t="shared" si="40"/>
        <v>0</v>
      </c>
    </row>
    <row r="2619" spans="3:9" x14ac:dyDescent="0.2">
      <c r="C2619">
        <f>IF('Source Data'!F2619="successful",'Source Data'!L2619,0)</f>
        <v>159</v>
      </c>
      <c r="F2619">
        <f>IF('Source Data'!F2619="canceled",'Source Data'!L2619,0)</f>
        <v>0</v>
      </c>
      <c r="G2619">
        <f>IF('Source Data'!F2619="failed",'Source Data'!L2619,0)</f>
        <v>0</v>
      </c>
      <c r="I2619">
        <f t="shared" si="40"/>
        <v>0</v>
      </c>
    </row>
    <row r="2620" spans="3:9" x14ac:dyDescent="0.2">
      <c r="C2620">
        <f>IF('Source Data'!F2620="successful",'Source Data'!L2620,0)</f>
        <v>77</v>
      </c>
      <c r="F2620">
        <f>IF('Source Data'!F2620="canceled",'Source Data'!L2620,0)</f>
        <v>0</v>
      </c>
      <c r="G2620">
        <f>IF('Source Data'!F2620="failed",'Source Data'!L2620,0)</f>
        <v>0</v>
      </c>
      <c r="I2620">
        <f t="shared" si="40"/>
        <v>0</v>
      </c>
    </row>
    <row r="2621" spans="3:9" x14ac:dyDescent="0.2">
      <c r="C2621">
        <f>IF('Source Data'!F2621="successful",'Source Data'!L2621,0)</f>
        <v>53</v>
      </c>
      <c r="F2621">
        <f>IF('Source Data'!F2621="canceled",'Source Data'!L2621,0)</f>
        <v>0</v>
      </c>
      <c r="G2621">
        <f>IF('Source Data'!F2621="failed",'Source Data'!L2621,0)</f>
        <v>0</v>
      </c>
      <c r="I2621">
        <f t="shared" si="40"/>
        <v>0</v>
      </c>
    </row>
    <row r="2622" spans="3:9" x14ac:dyDescent="0.2">
      <c r="C2622">
        <f>IF('Source Data'!F2622="successful",'Source Data'!L2622,0)</f>
        <v>1251</v>
      </c>
      <c r="F2622">
        <f>IF('Source Data'!F2622="canceled",'Source Data'!L2622,0)</f>
        <v>0</v>
      </c>
      <c r="G2622">
        <f>IF('Source Data'!F2622="failed",'Source Data'!L2622,0)</f>
        <v>0</v>
      </c>
      <c r="I2622">
        <f t="shared" si="40"/>
        <v>0</v>
      </c>
    </row>
    <row r="2623" spans="3:9" x14ac:dyDescent="0.2">
      <c r="C2623">
        <f>IF('Source Data'!F2623="successful",'Source Data'!L2623,0)</f>
        <v>465</v>
      </c>
      <c r="F2623">
        <f>IF('Source Data'!F2623="canceled",'Source Data'!L2623,0)</f>
        <v>0</v>
      </c>
      <c r="G2623">
        <f>IF('Source Data'!F2623="failed",'Source Data'!L2623,0)</f>
        <v>0</v>
      </c>
      <c r="I2623">
        <f t="shared" si="40"/>
        <v>0</v>
      </c>
    </row>
    <row r="2624" spans="3:9" x14ac:dyDescent="0.2">
      <c r="C2624">
        <f>IF('Source Data'!F2624="successful",'Source Data'!L2624,0)</f>
        <v>74</v>
      </c>
      <c r="F2624">
        <f>IF('Source Data'!F2624="canceled",'Source Data'!L2624,0)</f>
        <v>0</v>
      </c>
      <c r="G2624">
        <f>IF('Source Data'!F2624="failed",'Source Data'!L2624,0)</f>
        <v>0</v>
      </c>
      <c r="I2624">
        <f t="shared" si="40"/>
        <v>0</v>
      </c>
    </row>
    <row r="2625" spans="3:9" x14ac:dyDescent="0.2">
      <c r="C2625">
        <f>IF('Source Data'!F2625="successful",'Source Data'!L2625,0)</f>
        <v>62</v>
      </c>
      <c r="F2625">
        <f>IF('Source Data'!F2625="canceled",'Source Data'!L2625,0)</f>
        <v>0</v>
      </c>
      <c r="G2625">
        <f>IF('Source Data'!F2625="failed",'Source Data'!L2625,0)</f>
        <v>0</v>
      </c>
      <c r="I2625">
        <f t="shared" si="40"/>
        <v>0</v>
      </c>
    </row>
    <row r="2626" spans="3:9" x14ac:dyDescent="0.2">
      <c r="C2626">
        <f>IF('Source Data'!F2626="successful",'Source Data'!L2626,0)</f>
        <v>3468</v>
      </c>
      <c r="F2626">
        <f>IF('Source Data'!F2626="canceled",'Source Data'!L2626,0)</f>
        <v>0</v>
      </c>
      <c r="G2626">
        <f>IF('Source Data'!F2626="failed",'Source Data'!L2626,0)</f>
        <v>0</v>
      </c>
      <c r="I2626">
        <f t="shared" si="40"/>
        <v>0</v>
      </c>
    </row>
    <row r="2627" spans="3:9" x14ac:dyDescent="0.2">
      <c r="C2627">
        <f>IF('Source Data'!F2627="successful",'Source Data'!L2627,0)</f>
        <v>52</v>
      </c>
      <c r="F2627">
        <f>IF('Source Data'!F2627="canceled",'Source Data'!L2627,0)</f>
        <v>0</v>
      </c>
      <c r="G2627">
        <f>IF('Source Data'!F2627="failed",'Source Data'!L2627,0)</f>
        <v>0</v>
      </c>
      <c r="I2627">
        <f t="shared" ref="I2627:I2690" si="41">F2627+G2627</f>
        <v>0</v>
      </c>
    </row>
    <row r="2628" spans="3:9" x14ac:dyDescent="0.2">
      <c r="C2628">
        <f>IF('Source Data'!F2628="successful",'Source Data'!L2628,0)</f>
        <v>50</v>
      </c>
      <c r="F2628">
        <f>IF('Source Data'!F2628="canceled",'Source Data'!L2628,0)</f>
        <v>0</v>
      </c>
      <c r="G2628">
        <f>IF('Source Data'!F2628="failed",'Source Data'!L2628,0)</f>
        <v>0</v>
      </c>
      <c r="I2628">
        <f t="shared" si="41"/>
        <v>0</v>
      </c>
    </row>
    <row r="2629" spans="3:9" x14ac:dyDescent="0.2">
      <c r="C2629">
        <f>IF('Source Data'!F2629="successful",'Source Data'!L2629,0)</f>
        <v>45</v>
      </c>
      <c r="F2629">
        <f>IF('Source Data'!F2629="canceled",'Source Data'!L2629,0)</f>
        <v>0</v>
      </c>
      <c r="G2629">
        <f>IF('Source Data'!F2629="failed",'Source Data'!L2629,0)</f>
        <v>0</v>
      </c>
      <c r="I2629">
        <f t="shared" si="41"/>
        <v>0</v>
      </c>
    </row>
    <row r="2630" spans="3:9" x14ac:dyDescent="0.2">
      <c r="C2630">
        <f>IF('Source Data'!F2630="successful",'Source Data'!L2630,0)</f>
        <v>21</v>
      </c>
      <c r="F2630">
        <f>IF('Source Data'!F2630="canceled",'Source Data'!L2630,0)</f>
        <v>0</v>
      </c>
      <c r="G2630">
        <f>IF('Source Data'!F2630="failed",'Source Data'!L2630,0)</f>
        <v>0</v>
      </c>
      <c r="I2630">
        <f t="shared" si="41"/>
        <v>0</v>
      </c>
    </row>
    <row r="2631" spans="3:9" x14ac:dyDescent="0.2">
      <c r="C2631">
        <f>IF('Source Data'!F2631="successful",'Source Data'!L2631,0)</f>
        <v>100</v>
      </c>
      <c r="F2631">
        <f>IF('Source Data'!F2631="canceled",'Source Data'!L2631,0)</f>
        <v>0</v>
      </c>
      <c r="G2631">
        <f>IF('Source Data'!F2631="failed",'Source Data'!L2631,0)</f>
        <v>0</v>
      </c>
      <c r="I2631">
        <f t="shared" si="41"/>
        <v>0</v>
      </c>
    </row>
    <row r="2632" spans="3:9" x14ac:dyDescent="0.2">
      <c r="C2632">
        <f>IF('Source Data'!F2632="successful",'Source Data'!L2632,0)</f>
        <v>81</v>
      </c>
      <c r="F2632">
        <f>IF('Source Data'!F2632="canceled",'Source Data'!L2632,0)</f>
        <v>0</v>
      </c>
      <c r="G2632">
        <f>IF('Source Data'!F2632="failed",'Source Data'!L2632,0)</f>
        <v>0</v>
      </c>
      <c r="I2632">
        <f t="shared" si="41"/>
        <v>0</v>
      </c>
    </row>
    <row r="2633" spans="3:9" x14ac:dyDescent="0.2">
      <c r="C2633">
        <f>IF('Source Data'!F2633="successful",'Source Data'!L2633,0)</f>
        <v>286</v>
      </c>
      <c r="F2633">
        <f>IF('Source Data'!F2633="canceled",'Source Data'!L2633,0)</f>
        <v>0</v>
      </c>
      <c r="G2633">
        <f>IF('Source Data'!F2633="failed",'Source Data'!L2633,0)</f>
        <v>0</v>
      </c>
      <c r="I2633">
        <f t="shared" si="41"/>
        <v>0</v>
      </c>
    </row>
    <row r="2634" spans="3:9" x14ac:dyDescent="0.2">
      <c r="C2634">
        <f>IF('Source Data'!F2634="successful",'Source Data'!L2634,0)</f>
        <v>42</v>
      </c>
      <c r="F2634">
        <f>IF('Source Data'!F2634="canceled",'Source Data'!L2634,0)</f>
        <v>0</v>
      </c>
      <c r="G2634">
        <f>IF('Source Data'!F2634="failed",'Source Data'!L2634,0)</f>
        <v>0</v>
      </c>
      <c r="I2634">
        <f t="shared" si="41"/>
        <v>0</v>
      </c>
    </row>
    <row r="2635" spans="3:9" x14ac:dyDescent="0.2">
      <c r="C2635">
        <f>IF('Source Data'!F2635="successful",'Source Data'!L2635,0)</f>
        <v>199</v>
      </c>
      <c r="F2635">
        <f>IF('Source Data'!F2635="canceled",'Source Data'!L2635,0)</f>
        <v>0</v>
      </c>
      <c r="G2635">
        <f>IF('Source Data'!F2635="failed",'Source Data'!L2635,0)</f>
        <v>0</v>
      </c>
      <c r="I2635">
        <f t="shared" si="41"/>
        <v>0</v>
      </c>
    </row>
    <row r="2636" spans="3:9" x14ac:dyDescent="0.2">
      <c r="C2636">
        <f>IF('Source Data'!F2636="successful",'Source Data'!L2636,0)</f>
        <v>25</v>
      </c>
      <c r="F2636">
        <f>IF('Source Data'!F2636="canceled",'Source Data'!L2636,0)</f>
        <v>0</v>
      </c>
      <c r="G2636">
        <f>IF('Source Data'!F2636="failed",'Source Data'!L2636,0)</f>
        <v>0</v>
      </c>
      <c r="I2636">
        <f t="shared" si="41"/>
        <v>0</v>
      </c>
    </row>
    <row r="2637" spans="3:9" x14ac:dyDescent="0.2">
      <c r="C2637">
        <f>IF('Source Data'!F2637="successful",'Source Data'!L2637,0)</f>
        <v>84</v>
      </c>
      <c r="F2637">
        <f>IF('Source Data'!F2637="canceled",'Source Data'!L2637,0)</f>
        <v>0</v>
      </c>
      <c r="G2637">
        <f>IF('Source Data'!F2637="failed",'Source Data'!L2637,0)</f>
        <v>0</v>
      </c>
      <c r="I2637">
        <f t="shared" si="41"/>
        <v>0</v>
      </c>
    </row>
    <row r="2638" spans="3:9" x14ac:dyDescent="0.2">
      <c r="C2638">
        <f>IF('Source Data'!F2638="successful",'Source Data'!L2638,0)</f>
        <v>50</v>
      </c>
      <c r="F2638">
        <f>IF('Source Data'!F2638="canceled",'Source Data'!L2638,0)</f>
        <v>0</v>
      </c>
      <c r="G2638">
        <f>IF('Source Data'!F2638="failed",'Source Data'!L2638,0)</f>
        <v>0</v>
      </c>
      <c r="I2638">
        <f t="shared" si="41"/>
        <v>0</v>
      </c>
    </row>
    <row r="2639" spans="3:9" x14ac:dyDescent="0.2">
      <c r="C2639">
        <f>IF('Source Data'!F2639="successful",'Source Data'!L2639,0)</f>
        <v>26</v>
      </c>
      <c r="F2639">
        <f>IF('Source Data'!F2639="canceled",'Source Data'!L2639,0)</f>
        <v>0</v>
      </c>
      <c r="G2639">
        <f>IF('Source Data'!F2639="failed",'Source Data'!L2639,0)</f>
        <v>0</v>
      </c>
      <c r="I2639">
        <f t="shared" si="41"/>
        <v>0</v>
      </c>
    </row>
    <row r="2640" spans="3:9" x14ac:dyDescent="0.2">
      <c r="C2640">
        <f>IF('Source Data'!F2640="successful",'Source Data'!L2640,0)</f>
        <v>14</v>
      </c>
      <c r="F2640">
        <f>IF('Source Data'!F2640="canceled",'Source Data'!L2640,0)</f>
        <v>0</v>
      </c>
      <c r="G2640">
        <f>IF('Source Data'!F2640="failed",'Source Data'!L2640,0)</f>
        <v>0</v>
      </c>
      <c r="I2640">
        <f t="shared" si="41"/>
        <v>0</v>
      </c>
    </row>
    <row r="2641" spans="3:9" x14ac:dyDescent="0.2">
      <c r="C2641">
        <f>IF('Source Data'!F2641="successful",'Source Data'!L2641,0)</f>
        <v>49</v>
      </c>
      <c r="F2641">
        <f>IF('Source Data'!F2641="canceled",'Source Data'!L2641,0)</f>
        <v>0</v>
      </c>
      <c r="G2641">
        <f>IF('Source Data'!F2641="failed",'Source Data'!L2641,0)</f>
        <v>0</v>
      </c>
      <c r="I2641">
        <f t="shared" si="41"/>
        <v>0</v>
      </c>
    </row>
    <row r="2642" spans="3:9" x14ac:dyDescent="0.2">
      <c r="C2642">
        <f>IF('Source Data'!F2642="successful",'Source Data'!L2642,0)</f>
        <v>69</v>
      </c>
      <c r="F2642">
        <f>IF('Source Data'!F2642="canceled",'Source Data'!L2642,0)</f>
        <v>0</v>
      </c>
      <c r="G2642">
        <f>IF('Source Data'!F2642="failed",'Source Data'!L2642,0)</f>
        <v>0</v>
      </c>
      <c r="I2642">
        <f t="shared" si="41"/>
        <v>0</v>
      </c>
    </row>
    <row r="2643" spans="3:9" x14ac:dyDescent="0.2">
      <c r="C2643">
        <f>IF('Source Data'!F2643="successful",'Source Data'!L2643,0)</f>
        <v>0</v>
      </c>
      <c r="F2643">
        <f>IF('Source Data'!F2643="canceled",'Source Data'!L2643,0)</f>
        <v>0</v>
      </c>
      <c r="G2643">
        <f>IF('Source Data'!F2643="failed",'Source Data'!L2643,0)</f>
        <v>1</v>
      </c>
      <c r="I2643">
        <f t="shared" si="41"/>
        <v>1</v>
      </c>
    </row>
    <row r="2644" spans="3:9" x14ac:dyDescent="0.2">
      <c r="C2644">
        <f>IF('Source Data'!F2644="successful",'Source Data'!L2644,0)</f>
        <v>0</v>
      </c>
      <c r="F2644">
        <f>IF('Source Data'!F2644="canceled",'Source Data'!L2644,0)</f>
        <v>0</v>
      </c>
      <c r="G2644">
        <f>IF('Source Data'!F2644="failed",'Source Data'!L2644,0)</f>
        <v>0</v>
      </c>
      <c r="I2644">
        <f t="shared" si="41"/>
        <v>0</v>
      </c>
    </row>
    <row r="2645" spans="3:9" x14ac:dyDescent="0.2">
      <c r="C2645">
        <f>IF('Source Data'!F2645="successful",'Source Data'!L2645,0)</f>
        <v>0</v>
      </c>
      <c r="F2645">
        <f>IF('Source Data'!F2645="canceled",'Source Data'!L2645,0)</f>
        <v>1501</v>
      </c>
      <c r="G2645">
        <f>IF('Source Data'!F2645="failed",'Source Data'!L2645,0)</f>
        <v>0</v>
      </c>
      <c r="I2645">
        <f t="shared" si="41"/>
        <v>1501</v>
      </c>
    </row>
    <row r="2646" spans="3:9" x14ac:dyDescent="0.2">
      <c r="C2646">
        <f>IF('Source Data'!F2646="successful",'Source Data'!L2646,0)</f>
        <v>0</v>
      </c>
      <c r="F2646">
        <f>IF('Source Data'!F2646="canceled",'Source Data'!L2646,0)</f>
        <v>52</v>
      </c>
      <c r="G2646">
        <f>IF('Source Data'!F2646="failed",'Source Data'!L2646,0)</f>
        <v>0</v>
      </c>
      <c r="I2646">
        <f t="shared" si="41"/>
        <v>52</v>
      </c>
    </row>
    <row r="2647" spans="3:9" x14ac:dyDescent="0.2">
      <c r="C2647">
        <f>IF('Source Data'!F2647="successful",'Source Data'!L2647,0)</f>
        <v>0</v>
      </c>
      <c r="F2647">
        <f>IF('Source Data'!F2647="canceled",'Source Data'!L2647,0)</f>
        <v>23</v>
      </c>
      <c r="G2647">
        <f>IF('Source Data'!F2647="failed",'Source Data'!L2647,0)</f>
        <v>0</v>
      </c>
      <c r="I2647">
        <f t="shared" si="41"/>
        <v>23</v>
      </c>
    </row>
    <row r="2648" spans="3:9" x14ac:dyDescent="0.2">
      <c r="C2648">
        <f>IF('Source Data'!F2648="successful",'Source Data'!L2648,0)</f>
        <v>0</v>
      </c>
      <c r="F2648">
        <f>IF('Source Data'!F2648="canceled",'Source Data'!L2648,0)</f>
        <v>535</v>
      </c>
      <c r="G2648">
        <f>IF('Source Data'!F2648="failed",'Source Data'!L2648,0)</f>
        <v>0</v>
      </c>
      <c r="I2648">
        <f t="shared" si="41"/>
        <v>535</v>
      </c>
    </row>
    <row r="2649" spans="3:9" x14ac:dyDescent="0.2">
      <c r="C2649">
        <f>IF('Source Data'!F2649="successful",'Source Data'!L2649,0)</f>
        <v>0</v>
      </c>
      <c r="F2649">
        <f>IF('Source Data'!F2649="canceled",'Source Data'!L2649,0)</f>
        <v>3</v>
      </c>
      <c r="G2649">
        <f>IF('Source Data'!F2649="failed",'Source Data'!L2649,0)</f>
        <v>0</v>
      </c>
      <c r="I2649">
        <f t="shared" si="41"/>
        <v>3</v>
      </c>
    </row>
    <row r="2650" spans="3:9" x14ac:dyDescent="0.2">
      <c r="C2650">
        <f>IF('Source Data'!F2650="successful",'Source Data'!L2650,0)</f>
        <v>0</v>
      </c>
      <c r="F2650">
        <f>IF('Source Data'!F2650="canceled",'Source Data'!L2650,0)</f>
        <v>6</v>
      </c>
      <c r="G2650">
        <f>IF('Source Data'!F2650="failed",'Source Data'!L2650,0)</f>
        <v>0</v>
      </c>
      <c r="I2650">
        <f t="shared" si="41"/>
        <v>6</v>
      </c>
    </row>
    <row r="2651" spans="3:9" x14ac:dyDescent="0.2">
      <c r="C2651">
        <f>IF('Source Data'!F2651="successful",'Source Data'!L2651,0)</f>
        <v>0</v>
      </c>
      <c r="F2651">
        <f>IF('Source Data'!F2651="canceled",'Source Data'!L2651,0)</f>
        <v>3</v>
      </c>
      <c r="G2651">
        <f>IF('Source Data'!F2651="failed",'Source Data'!L2651,0)</f>
        <v>0</v>
      </c>
      <c r="I2651">
        <f t="shared" si="41"/>
        <v>3</v>
      </c>
    </row>
    <row r="2652" spans="3:9" x14ac:dyDescent="0.2">
      <c r="C2652">
        <f>IF('Source Data'!F2652="successful",'Source Data'!L2652,0)</f>
        <v>0</v>
      </c>
      <c r="F2652">
        <f>IF('Source Data'!F2652="canceled",'Source Data'!L2652,0)</f>
        <v>5</v>
      </c>
      <c r="G2652">
        <f>IF('Source Data'!F2652="failed",'Source Data'!L2652,0)</f>
        <v>0</v>
      </c>
      <c r="I2652">
        <f t="shared" si="41"/>
        <v>5</v>
      </c>
    </row>
    <row r="2653" spans="3:9" x14ac:dyDescent="0.2">
      <c r="C2653">
        <f>IF('Source Data'!F2653="successful",'Source Data'!L2653,0)</f>
        <v>0</v>
      </c>
      <c r="F2653">
        <f>IF('Source Data'!F2653="canceled",'Source Data'!L2653,0)</f>
        <v>17</v>
      </c>
      <c r="G2653">
        <f>IF('Source Data'!F2653="failed",'Source Data'!L2653,0)</f>
        <v>0</v>
      </c>
      <c r="I2653">
        <f t="shared" si="41"/>
        <v>17</v>
      </c>
    </row>
    <row r="2654" spans="3:9" x14ac:dyDescent="0.2">
      <c r="C2654">
        <f>IF('Source Data'!F2654="successful",'Source Data'!L2654,0)</f>
        <v>0</v>
      </c>
      <c r="F2654">
        <f>IF('Source Data'!F2654="canceled",'Source Data'!L2654,0)</f>
        <v>11</v>
      </c>
      <c r="G2654">
        <f>IF('Source Data'!F2654="failed",'Source Data'!L2654,0)</f>
        <v>0</v>
      </c>
      <c r="I2654">
        <f t="shared" si="41"/>
        <v>11</v>
      </c>
    </row>
    <row r="2655" spans="3:9" x14ac:dyDescent="0.2">
      <c r="C2655">
        <f>IF('Source Data'!F2655="successful",'Source Data'!L2655,0)</f>
        <v>0</v>
      </c>
      <c r="F2655">
        <f>IF('Source Data'!F2655="canceled",'Source Data'!L2655,0)</f>
        <v>70</v>
      </c>
      <c r="G2655">
        <f>IF('Source Data'!F2655="failed",'Source Data'!L2655,0)</f>
        <v>0</v>
      </c>
      <c r="I2655">
        <f t="shared" si="41"/>
        <v>70</v>
      </c>
    </row>
    <row r="2656" spans="3:9" x14ac:dyDescent="0.2">
      <c r="C2656">
        <f>IF('Source Data'!F2656="successful",'Source Data'!L2656,0)</f>
        <v>0</v>
      </c>
      <c r="F2656">
        <f>IF('Source Data'!F2656="canceled",'Source Data'!L2656,0)</f>
        <v>6</v>
      </c>
      <c r="G2656">
        <f>IF('Source Data'!F2656="failed",'Source Data'!L2656,0)</f>
        <v>0</v>
      </c>
      <c r="I2656">
        <f t="shared" si="41"/>
        <v>6</v>
      </c>
    </row>
    <row r="2657" spans="3:9" x14ac:dyDescent="0.2">
      <c r="C2657">
        <f>IF('Source Data'!F2657="successful",'Source Data'!L2657,0)</f>
        <v>0</v>
      </c>
      <c r="F2657">
        <f>IF('Source Data'!F2657="canceled",'Source Data'!L2657,0)</f>
        <v>43</v>
      </c>
      <c r="G2657">
        <f>IF('Source Data'!F2657="failed",'Source Data'!L2657,0)</f>
        <v>0</v>
      </c>
      <c r="I2657">
        <f t="shared" si="41"/>
        <v>43</v>
      </c>
    </row>
    <row r="2658" spans="3:9" x14ac:dyDescent="0.2">
      <c r="C2658">
        <f>IF('Source Data'!F2658="successful",'Source Data'!L2658,0)</f>
        <v>0</v>
      </c>
      <c r="F2658">
        <f>IF('Source Data'!F2658="canceled",'Source Data'!L2658,0)</f>
        <v>152</v>
      </c>
      <c r="G2658">
        <f>IF('Source Data'!F2658="failed",'Source Data'!L2658,0)</f>
        <v>0</v>
      </c>
      <c r="I2658">
        <f t="shared" si="41"/>
        <v>152</v>
      </c>
    </row>
    <row r="2659" spans="3:9" x14ac:dyDescent="0.2">
      <c r="C2659">
        <f>IF('Source Data'!F2659="successful",'Source Data'!L2659,0)</f>
        <v>0</v>
      </c>
      <c r="F2659">
        <f>IF('Source Data'!F2659="canceled",'Source Data'!L2659,0)</f>
        <v>59</v>
      </c>
      <c r="G2659">
        <f>IF('Source Data'!F2659="failed",'Source Data'!L2659,0)</f>
        <v>0</v>
      </c>
      <c r="I2659">
        <f t="shared" si="41"/>
        <v>59</v>
      </c>
    </row>
    <row r="2660" spans="3:9" x14ac:dyDescent="0.2">
      <c r="C2660">
        <f>IF('Source Data'!F2660="successful",'Source Data'!L2660,0)</f>
        <v>0</v>
      </c>
      <c r="F2660">
        <f>IF('Source Data'!F2660="canceled",'Source Data'!L2660,0)</f>
        <v>4</v>
      </c>
      <c r="G2660">
        <f>IF('Source Data'!F2660="failed",'Source Data'!L2660,0)</f>
        <v>0</v>
      </c>
      <c r="I2660">
        <f t="shared" si="41"/>
        <v>4</v>
      </c>
    </row>
    <row r="2661" spans="3:9" x14ac:dyDescent="0.2">
      <c r="C2661">
        <f>IF('Source Data'!F2661="successful",'Source Data'!L2661,0)</f>
        <v>0</v>
      </c>
      <c r="F2661">
        <f>IF('Source Data'!F2661="canceled",'Source Data'!L2661,0)</f>
        <v>10</v>
      </c>
      <c r="G2661">
        <f>IF('Source Data'!F2661="failed",'Source Data'!L2661,0)</f>
        <v>0</v>
      </c>
      <c r="I2661">
        <f t="shared" si="41"/>
        <v>10</v>
      </c>
    </row>
    <row r="2662" spans="3:9" x14ac:dyDescent="0.2">
      <c r="C2662">
        <f>IF('Source Data'!F2662="successful",'Source Data'!L2662,0)</f>
        <v>0</v>
      </c>
      <c r="F2662">
        <f>IF('Source Data'!F2662="canceled",'Source Data'!L2662,0)</f>
        <v>5</v>
      </c>
      <c r="G2662">
        <f>IF('Source Data'!F2662="failed",'Source Data'!L2662,0)</f>
        <v>0</v>
      </c>
      <c r="I2662">
        <f t="shared" si="41"/>
        <v>5</v>
      </c>
    </row>
    <row r="2663" spans="3:9" x14ac:dyDescent="0.2">
      <c r="C2663">
        <f>IF('Source Data'!F2663="successful",'Source Data'!L2663,0)</f>
        <v>60</v>
      </c>
      <c r="F2663">
        <f>IF('Source Data'!F2663="canceled",'Source Data'!L2663,0)</f>
        <v>0</v>
      </c>
      <c r="G2663">
        <f>IF('Source Data'!F2663="failed",'Source Data'!L2663,0)</f>
        <v>0</v>
      </c>
      <c r="I2663">
        <f t="shared" si="41"/>
        <v>0</v>
      </c>
    </row>
    <row r="2664" spans="3:9" x14ac:dyDescent="0.2">
      <c r="C2664">
        <f>IF('Source Data'!F2664="successful",'Source Data'!L2664,0)</f>
        <v>80</v>
      </c>
      <c r="F2664">
        <f>IF('Source Data'!F2664="canceled",'Source Data'!L2664,0)</f>
        <v>0</v>
      </c>
      <c r="G2664">
        <f>IF('Source Data'!F2664="failed",'Source Data'!L2664,0)</f>
        <v>0</v>
      </c>
      <c r="I2664">
        <f t="shared" si="41"/>
        <v>0</v>
      </c>
    </row>
    <row r="2665" spans="3:9" x14ac:dyDescent="0.2">
      <c r="C2665">
        <f>IF('Source Data'!F2665="successful",'Source Data'!L2665,0)</f>
        <v>56</v>
      </c>
      <c r="F2665">
        <f>IF('Source Data'!F2665="canceled",'Source Data'!L2665,0)</f>
        <v>0</v>
      </c>
      <c r="G2665">
        <f>IF('Source Data'!F2665="failed",'Source Data'!L2665,0)</f>
        <v>0</v>
      </c>
      <c r="I2665">
        <f t="shared" si="41"/>
        <v>0</v>
      </c>
    </row>
    <row r="2666" spans="3:9" x14ac:dyDescent="0.2">
      <c r="C2666">
        <f>IF('Source Data'!F2666="successful",'Source Data'!L2666,0)</f>
        <v>104</v>
      </c>
      <c r="F2666">
        <f>IF('Source Data'!F2666="canceled",'Source Data'!L2666,0)</f>
        <v>0</v>
      </c>
      <c r="G2666">
        <f>IF('Source Data'!F2666="failed",'Source Data'!L2666,0)</f>
        <v>0</v>
      </c>
      <c r="I2666">
        <f t="shared" si="41"/>
        <v>0</v>
      </c>
    </row>
    <row r="2667" spans="3:9" x14ac:dyDescent="0.2">
      <c r="C2667">
        <f>IF('Source Data'!F2667="successful",'Source Data'!L2667,0)</f>
        <v>46</v>
      </c>
      <c r="F2667">
        <f>IF('Source Data'!F2667="canceled",'Source Data'!L2667,0)</f>
        <v>0</v>
      </c>
      <c r="G2667">
        <f>IF('Source Data'!F2667="failed",'Source Data'!L2667,0)</f>
        <v>0</v>
      </c>
      <c r="I2667">
        <f t="shared" si="41"/>
        <v>0</v>
      </c>
    </row>
    <row r="2668" spans="3:9" x14ac:dyDescent="0.2">
      <c r="C2668">
        <f>IF('Source Data'!F2668="successful",'Source Data'!L2668,0)</f>
        <v>206</v>
      </c>
      <c r="F2668">
        <f>IF('Source Data'!F2668="canceled",'Source Data'!L2668,0)</f>
        <v>0</v>
      </c>
      <c r="G2668">
        <f>IF('Source Data'!F2668="failed",'Source Data'!L2668,0)</f>
        <v>0</v>
      </c>
      <c r="I2668">
        <f t="shared" si="41"/>
        <v>0</v>
      </c>
    </row>
    <row r="2669" spans="3:9" x14ac:dyDescent="0.2">
      <c r="C2669">
        <f>IF('Source Data'!F2669="successful",'Source Data'!L2669,0)</f>
        <v>18</v>
      </c>
      <c r="F2669">
        <f>IF('Source Data'!F2669="canceled",'Source Data'!L2669,0)</f>
        <v>0</v>
      </c>
      <c r="G2669">
        <f>IF('Source Data'!F2669="failed",'Source Data'!L2669,0)</f>
        <v>0</v>
      </c>
      <c r="I2669">
        <f t="shared" si="41"/>
        <v>0</v>
      </c>
    </row>
    <row r="2670" spans="3:9" x14ac:dyDescent="0.2">
      <c r="C2670">
        <f>IF('Source Data'!F2670="successful",'Source Data'!L2670,0)</f>
        <v>28</v>
      </c>
      <c r="F2670">
        <f>IF('Source Data'!F2670="canceled",'Source Data'!L2670,0)</f>
        <v>0</v>
      </c>
      <c r="G2670">
        <f>IF('Source Data'!F2670="failed",'Source Data'!L2670,0)</f>
        <v>0</v>
      </c>
      <c r="I2670">
        <f t="shared" si="41"/>
        <v>0</v>
      </c>
    </row>
    <row r="2671" spans="3:9" x14ac:dyDescent="0.2">
      <c r="C2671">
        <f>IF('Source Data'!F2671="successful",'Source Data'!L2671,0)</f>
        <v>11</v>
      </c>
      <c r="F2671">
        <f>IF('Source Data'!F2671="canceled",'Source Data'!L2671,0)</f>
        <v>0</v>
      </c>
      <c r="G2671">
        <f>IF('Source Data'!F2671="failed",'Source Data'!L2671,0)</f>
        <v>0</v>
      </c>
      <c r="I2671">
        <f t="shared" si="41"/>
        <v>0</v>
      </c>
    </row>
    <row r="2672" spans="3:9" x14ac:dyDescent="0.2">
      <c r="C2672">
        <f>IF('Source Data'!F2672="successful",'Source Data'!L2672,0)</f>
        <v>0</v>
      </c>
      <c r="F2672">
        <f>IF('Source Data'!F2672="canceled",'Source Data'!L2672,0)</f>
        <v>0</v>
      </c>
      <c r="G2672">
        <f>IF('Source Data'!F2672="failed",'Source Data'!L2672,0)</f>
        <v>60</v>
      </c>
      <c r="I2672">
        <f t="shared" si="41"/>
        <v>60</v>
      </c>
    </row>
    <row r="2673" spans="3:9" x14ac:dyDescent="0.2">
      <c r="C2673">
        <f>IF('Source Data'!F2673="successful",'Source Data'!L2673,0)</f>
        <v>0</v>
      </c>
      <c r="F2673">
        <f>IF('Source Data'!F2673="canceled",'Source Data'!L2673,0)</f>
        <v>0</v>
      </c>
      <c r="G2673">
        <f>IF('Source Data'!F2673="failed",'Source Data'!L2673,0)</f>
        <v>84</v>
      </c>
      <c r="I2673">
        <f t="shared" si="41"/>
        <v>84</v>
      </c>
    </row>
    <row r="2674" spans="3:9" x14ac:dyDescent="0.2">
      <c r="C2674">
        <f>IF('Source Data'!F2674="successful",'Source Data'!L2674,0)</f>
        <v>0</v>
      </c>
      <c r="F2674">
        <f>IF('Source Data'!F2674="canceled",'Source Data'!L2674,0)</f>
        <v>0</v>
      </c>
      <c r="G2674">
        <f>IF('Source Data'!F2674="failed",'Source Data'!L2674,0)</f>
        <v>47</v>
      </c>
      <c r="I2674">
        <f t="shared" si="41"/>
        <v>47</v>
      </c>
    </row>
    <row r="2675" spans="3:9" x14ac:dyDescent="0.2">
      <c r="C2675">
        <f>IF('Source Data'!F2675="successful",'Source Data'!L2675,0)</f>
        <v>0</v>
      </c>
      <c r="F2675">
        <f>IF('Source Data'!F2675="canceled",'Source Data'!L2675,0)</f>
        <v>0</v>
      </c>
      <c r="G2675">
        <f>IF('Source Data'!F2675="failed",'Source Data'!L2675,0)</f>
        <v>66</v>
      </c>
      <c r="I2675">
        <f t="shared" si="41"/>
        <v>66</v>
      </c>
    </row>
    <row r="2676" spans="3:9" x14ac:dyDescent="0.2">
      <c r="C2676">
        <f>IF('Source Data'!F2676="successful",'Source Data'!L2676,0)</f>
        <v>0</v>
      </c>
      <c r="F2676">
        <f>IF('Source Data'!F2676="canceled",'Source Data'!L2676,0)</f>
        <v>0</v>
      </c>
      <c r="G2676">
        <f>IF('Source Data'!F2676="failed",'Source Data'!L2676,0)</f>
        <v>171</v>
      </c>
      <c r="I2676">
        <f t="shared" si="41"/>
        <v>171</v>
      </c>
    </row>
    <row r="2677" spans="3:9" x14ac:dyDescent="0.2">
      <c r="C2677">
        <f>IF('Source Data'!F2677="successful",'Source Data'!L2677,0)</f>
        <v>0</v>
      </c>
      <c r="F2677">
        <f>IF('Source Data'!F2677="canceled",'Source Data'!L2677,0)</f>
        <v>0</v>
      </c>
      <c r="G2677">
        <f>IF('Source Data'!F2677="failed",'Source Data'!L2677,0)</f>
        <v>29</v>
      </c>
      <c r="I2677">
        <f t="shared" si="41"/>
        <v>29</v>
      </c>
    </row>
    <row r="2678" spans="3:9" x14ac:dyDescent="0.2">
      <c r="C2678">
        <f>IF('Source Data'!F2678="successful",'Source Data'!L2678,0)</f>
        <v>0</v>
      </c>
      <c r="F2678">
        <f>IF('Source Data'!F2678="canceled",'Source Data'!L2678,0)</f>
        <v>0</v>
      </c>
      <c r="G2678">
        <f>IF('Source Data'!F2678="failed",'Source Data'!L2678,0)</f>
        <v>9</v>
      </c>
      <c r="I2678">
        <f t="shared" si="41"/>
        <v>9</v>
      </c>
    </row>
    <row r="2679" spans="3:9" x14ac:dyDescent="0.2">
      <c r="C2679">
        <f>IF('Source Data'!F2679="successful",'Source Data'!L2679,0)</f>
        <v>0</v>
      </c>
      <c r="F2679">
        <f>IF('Source Data'!F2679="canceled",'Source Data'!L2679,0)</f>
        <v>0</v>
      </c>
      <c r="G2679">
        <f>IF('Source Data'!F2679="failed",'Source Data'!L2679,0)</f>
        <v>27</v>
      </c>
      <c r="I2679">
        <f t="shared" si="41"/>
        <v>27</v>
      </c>
    </row>
    <row r="2680" spans="3:9" x14ac:dyDescent="0.2">
      <c r="C2680">
        <f>IF('Source Data'!F2680="successful",'Source Data'!L2680,0)</f>
        <v>0</v>
      </c>
      <c r="F2680">
        <f>IF('Source Data'!F2680="canceled",'Source Data'!L2680,0)</f>
        <v>0</v>
      </c>
      <c r="G2680">
        <f>IF('Source Data'!F2680="failed",'Source Data'!L2680,0)</f>
        <v>2</v>
      </c>
      <c r="I2680">
        <f t="shared" si="41"/>
        <v>2</v>
      </c>
    </row>
    <row r="2681" spans="3:9" x14ac:dyDescent="0.2">
      <c r="C2681">
        <f>IF('Source Data'!F2681="successful",'Source Data'!L2681,0)</f>
        <v>0</v>
      </c>
      <c r="F2681">
        <f>IF('Source Data'!F2681="canceled",'Source Data'!L2681,0)</f>
        <v>0</v>
      </c>
      <c r="G2681">
        <f>IF('Source Data'!F2681="failed",'Source Data'!L2681,0)</f>
        <v>3</v>
      </c>
      <c r="I2681">
        <f t="shared" si="41"/>
        <v>3</v>
      </c>
    </row>
    <row r="2682" spans="3:9" x14ac:dyDescent="0.2">
      <c r="C2682">
        <f>IF('Source Data'!F2682="successful",'Source Data'!L2682,0)</f>
        <v>0</v>
      </c>
      <c r="F2682">
        <f>IF('Source Data'!F2682="canceled",'Source Data'!L2682,0)</f>
        <v>0</v>
      </c>
      <c r="G2682">
        <f>IF('Source Data'!F2682="failed",'Source Data'!L2682,0)</f>
        <v>4</v>
      </c>
      <c r="I2682">
        <f t="shared" si="41"/>
        <v>4</v>
      </c>
    </row>
    <row r="2683" spans="3:9" x14ac:dyDescent="0.2">
      <c r="C2683">
        <f>IF('Source Data'!F2683="successful",'Source Data'!L2683,0)</f>
        <v>0</v>
      </c>
      <c r="F2683">
        <f>IF('Source Data'!F2683="canceled",'Source Data'!L2683,0)</f>
        <v>0</v>
      </c>
      <c r="G2683">
        <f>IF('Source Data'!F2683="failed",'Source Data'!L2683,0)</f>
        <v>2</v>
      </c>
      <c r="I2683">
        <f t="shared" si="41"/>
        <v>2</v>
      </c>
    </row>
    <row r="2684" spans="3:9" x14ac:dyDescent="0.2">
      <c r="C2684">
        <f>IF('Source Data'!F2684="successful",'Source Data'!L2684,0)</f>
        <v>0</v>
      </c>
      <c r="F2684">
        <f>IF('Source Data'!F2684="canceled",'Source Data'!L2684,0)</f>
        <v>0</v>
      </c>
      <c r="G2684">
        <f>IF('Source Data'!F2684="failed",'Source Data'!L2684,0)</f>
        <v>20</v>
      </c>
      <c r="I2684">
        <f t="shared" si="41"/>
        <v>20</v>
      </c>
    </row>
    <row r="2685" spans="3:9" x14ac:dyDescent="0.2">
      <c r="C2685">
        <f>IF('Source Data'!F2685="successful",'Source Data'!L2685,0)</f>
        <v>0</v>
      </c>
      <c r="F2685">
        <f>IF('Source Data'!F2685="canceled",'Source Data'!L2685,0)</f>
        <v>0</v>
      </c>
      <c r="G2685">
        <f>IF('Source Data'!F2685="failed",'Source Data'!L2685,0)</f>
        <v>3</v>
      </c>
      <c r="I2685">
        <f t="shared" si="41"/>
        <v>3</v>
      </c>
    </row>
    <row r="2686" spans="3:9" x14ac:dyDescent="0.2">
      <c r="C2686">
        <f>IF('Source Data'!F2686="successful",'Source Data'!L2686,0)</f>
        <v>0</v>
      </c>
      <c r="F2686">
        <f>IF('Source Data'!F2686="canceled",'Source Data'!L2686,0)</f>
        <v>0</v>
      </c>
      <c r="G2686">
        <f>IF('Source Data'!F2686="failed",'Source Data'!L2686,0)</f>
        <v>4</v>
      </c>
      <c r="I2686">
        <f t="shared" si="41"/>
        <v>4</v>
      </c>
    </row>
    <row r="2687" spans="3:9" x14ac:dyDescent="0.2">
      <c r="C2687">
        <f>IF('Source Data'!F2687="successful",'Source Data'!L2687,0)</f>
        <v>0</v>
      </c>
      <c r="F2687">
        <f>IF('Source Data'!F2687="canceled",'Source Data'!L2687,0)</f>
        <v>0</v>
      </c>
      <c r="G2687">
        <f>IF('Source Data'!F2687="failed",'Source Data'!L2687,0)</f>
        <v>1</v>
      </c>
      <c r="I2687">
        <f t="shared" si="41"/>
        <v>1</v>
      </c>
    </row>
    <row r="2688" spans="3:9" x14ac:dyDescent="0.2">
      <c r="C2688">
        <f>IF('Source Data'!F2688="successful",'Source Data'!L2688,0)</f>
        <v>0</v>
      </c>
      <c r="F2688">
        <f>IF('Source Data'!F2688="canceled",'Source Data'!L2688,0)</f>
        <v>0</v>
      </c>
      <c r="G2688">
        <f>IF('Source Data'!F2688="failed",'Source Data'!L2688,0)</f>
        <v>0</v>
      </c>
      <c r="I2688">
        <f t="shared" si="41"/>
        <v>0</v>
      </c>
    </row>
    <row r="2689" spans="3:9" x14ac:dyDescent="0.2">
      <c r="C2689">
        <f>IF('Source Data'!F2689="successful",'Source Data'!L2689,0)</f>
        <v>0</v>
      </c>
      <c r="F2689">
        <f>IF('Source Data'!F2689="canceled",'Source Data'!L2689,0)</f>
        <v>0</v>
      </c>
      <c r="G2689">
        <f>IF('Source Data'!F2689="failed",'Source Data'!L2689,0)</f>
        <v>0</v>
      </c>
      <c r="I2689">
        <f t="shared" si="41"/>
        <v>0</v>
      </c>
    </row>
    <row r="2690" spans="3:9" x14ac:dyDescent="0.2">
      <c r="C2690">
        <f>IF('Source Data'!F2690="successful",'Source Data'!L2690,0)</f>
        <v>0</v>
      </c>
      <c r="F2690">
        <f>IF('Source Data'!F2690="canceled",'Source Data'!L2690,0)</f>
        <v>0</v>
      </c>
      <c r="G2690">
        <f>IF('Source Data'!F2690="failed",'Source Data'!L2690,0)</f>
        <v>14</v>
      </c>
      <c r="I2690">
        <f t="shared" si="41"/>
        <v>14</v>
      </c>
    </row>
    <row r="2691" spans="3:9" x14ac:dyDescent="0.2">
      <c r="C2691">
        <f>IF('Source Data'!F2691="successful",'Source Data'!L2691,0)</f>
        <v>0</v>
      </c>
      <c r="F2691">
        <f>IF('Source Data'!F2691="canceled",'Source Data'!L2691,0)</f>
        <v>0</v>
      </c>
      <c r="G2691">
        <f>IF('Source Data'!F2691="failed",'Source Data'!L2691,0)</f>
        <v>1</v>
      </c>
      <c r="I2691">
        <f t="shared" ref="I2691:I2754" si="42">F2691+G2691</f>
        <v>1</v>
      </c>
    </row>
    <row r="2692" spans="3:9" x14ac:dyDescent="0.2">
      <c r="C2692">
        <f>IF('Source Data'!F2692="successful",'Source Data'!L2692,0)</f>
        <v>0</v>
      </c>
      <c r="F2692">
        <f>IF('Source Data'!F2692="canceled",'Source Data'!L2692,0)</f>
        <v>0</v>
      </c>
      <c r="G2692">
        <f>IF('Source Data'!F2692="failed",'Source Data'!L2692,0)</f>
        <v>118</v>
      </c>
      <c r="I2692">
        <f t="shared" si="42"/>
        <v>118</v>
      </c>
    </row>
    <row r="2693" spans="3:9" x14ac:dyDescent="0.2">
      <c r="C2693">
        <f>IF('Source Data'!F2693="successful",'Source Data'!L2693,0)</f>
        <v>0</v>
      </c>
      <c r="F2693">
        <f>IF('Source Data'!F2693="canceled",'Source Data'!L2693,0)</f>
        <v>0</v>
      </c>
      <c r="G2693">
        <f>IF('Source Data'!F2693="failed",'Source Data'!L2693,0)</f>
        <v>2</v>
      </c>
      <c r="I2693">
        <f t="shared" si="42"/>
        <v>2</v>
      </c>
    </row>
    <row r="2694" spans="3:9" x14ac:dyDescent="0.2">
      <c r="C2694">
        <f>IF('Source Data'!F2694="successful",'Source Data'!L2694,0)</f>
        <v>0</v>
      </c>
      <c r="F2694">
        <f>IF('Source Data'!F2694="canceled",'Source Data'!L2694,0)</f>
        <v>0</v>
      </c>
      <c r="G2694">
        <f>IF('Source Data'!F2694="failed",'Source Data'!L2694,0)</f>
        <v>1</v>
      </c>
      <c r="I2694">
        <f t="shared" si="42"/>
        <v>1</v>
      </c>
    </row>
    <row r="2695" spans="3:9" x14ac:dyDescent="0.2">
      <c r="C2695">
        <f>IF('Source Data'!F2695="successful",'Source Data'!L2695,0)</f>
        <v>0</v>
      </c>
      <c r="F2695">
        <f>IF('Source Data'!F2695="canceled",'Source Data'!L2695,0)</f>
        <v>0</v>
      </c>
      <c r="G2695">
        <f>IF('Source Data'!F2695="failed",'Source Data'!L2695,0)</f>
        <v>3</v>
      </c>
      <c r="I2695">
        <f t="shared" si="42"/>
        <v>3</v>
      </c>
    </row>
    <row r="2696" spans="3:9" x14ac:dyDescent="0.2">
      <c r="C2696">
        <f>IF('Source Data'!F2696="successful",'Source Data'!L2696,0)</f>
        <v>0</v>
      </c>
      <c r="F2696">
        <f>IF('Source Data'!F2696="canceled",'Source Data'!L2696,0)</f>
        <v>0</v>
      </c>
      <c r="G2696">
        <f>IF('Source Data'!F2696="failed",'Source Data'!L2696,0)</f>
        <v>1</v>
      </c>
      <c r="I2696">
        <f t="shared" si="42"/>
        <v>1</v>
      </c>
    </row>
    <row r="2697" spans="3:9" x14ac:dyDescent="0.2">
      <c r="C2697">
        <f>IF('Source Data'!F2697="successful",'Source Data'!L2697,0)</f>
        <v>0</v>
      </c>
      <c r="F2697">
        <f>IF('Source Data'!F2697="canceled",'Source Data'!L2697,0)</f>
        <v>0</v>
      </c>
      <c r="G2697">
        <f>IF('Source Data'!F2697="failed",'Source Data'!L2697,0)</f>
        <v>3</v>
      </c>
      <c r="I2697">
        <f t="shared" si="42"/>
        <v>3</v>
      </c>
    </row>
    <row r="2698" spans="3:9" x14ac:dyDescent="0.2">
      <c r="C2698">
        <f>IF('Source Data'!F2698="successful",'Source Data'!L2698,0)</f>
        <v>0</v>
      </c>
      <c r="F2698">
        <f>IF('Source Data'!F2698="canceled",'Source Data'!L2698,0)</f>
        <v>0</v>
      </c>
      <c r="G2698">
        <f>IF('Source Data'!F2698="failed",'Source Data'!L2698,0)</f>
        <v>38</v>
      </c>
      <c r="I2698">
        <f t="shared" si="42"/>
        <v>38</v>
      </c>
    </row>
    <row r="2699" spans="3:9" x14ac:dyDescent="0.2">
      <c r="C2699">
        <f>IF('Source Data'!F2699="successful",'Source Data'!L2699,0)</f>
        <v>0</v>
      </c>
      <c r="F2699">
        <f>IF('Source Data'!F2699="canceled",'Source Data'!L2699,0)</f>
        <v>0</v>
      </c>
      <c r="G2699">
        <f>IF('Source Data'!F2699="failed",'Source Data'!L2699,0)</f>
        <v>52</v>
      </c>
      <c r="I2699">
        <f t="shared" si="42"/>
        <v>52</v>
      </c>
    </row>
    <row r="2700" spans="3:9" x14ac:dyDescent="0.2">
      <c r="C2700">
        <f>IF('Source Data'!F2700="successful",'Source Data'!L2700,0)</f>
        <v>0</v>
      </c>
      <c r="F2700">
        <f>IF('Source Data'!F2700="canceled",'Source Data'!L2700,0)</f>
        <v>0</v>
      </c>
      <c r="G2700">
        <f>IF('Source Data'!F2700="failed",'Source Data'!L2700,0)</f>
        <v>2</v>
      </c>
      <c r="I2700">
        <f t="shared" si="42"/>
        <v>2</v>
      </c>
    </row>
    <row r="2701" spans="3:9" x14ac:dyDescent="0.2">
      <c r="C2701">
        <f>IF('Source Data'!F2701="successful",'Source Data'!L2701,0)</f>
        <v>0</v>
      </c>
      <c r="F2701">
        <f>IF('Source Data'!F2701="canceled",'Source Data'!L2701,0)</f>
        <v>0</v>
      </c>
      <c r="G2701">
        <f>IF('Source Data'!F2701="failed",'Source Data'!L2701,0)</f>
        <v>0</v>
      </c>
      <c r="I2701">
        <f t="shared" si="42"/>
        <v>0</v>
      </c>
    </row>
    <row r="2702" spans="3:9" x14ac:dyDescent="0.2">
      <c r="C2702">
        <f>IF('Source Data'!F2702="successful",'Source Data'!L2702,0)</f>
        <v>0</v>
      </c>
      <c r="F2702">
        <f>IF('Source Data'!F2702="canceled",'Source Data'!L2702,0)</f>
        <v>0</v>
      </c>
      <c r="G2702">
        <f>IF('Source Data'!F2702="failed",'Source Data'!L2702,0)</f>
        <v>4</v>
      </c>
      <c r="I2702">
        <f t="shared" si="42"/>
        <v>4</v>
      </c>
    </row>
    <row r="2703" spans="3:9" x14ac:dyDescent="0.2">
      <c r="C2703">
        <f>IF('Source Data'!F2703="successful",'Source Data'!L2703,0)</f>
        <v>0</v>
      </c>
      <c r="F2703">
        <f>IF('Source Data'!F2703="canceled",'Source Data'!L2703,0)</f>
        <v>0</v>
      </c>
      <c r="G2703">
        <f>IF('Source Data'!F2703="failed",'Source Data'!L2703,0)</f>
        <v>0</v>
      </c>
      <c r="I2703">
        <f t="shared" si="42"/>
        <v>0</v>
      </c>
    </row>
    <row r="2704" spans="3:9" x14ac:dyDescent="0.2">
      <c r="C2704">
        <f>IF('Source Data'!F2704="successful",'Source Data'!L2704,0)</f>
        <v>0</v>
      </c>
      <c r="F2704">
        <f>IF('Source Data'!F2704="canceled",'Source Data'!L2704,0)</f>
        <v>0</v>
      </c>
      <c r="G2704">
        <f>IF('Source Data'!F2704="failed",'Source Data'!L2704,0)</f>
        <v>0</v>
      </c>
      <c r="I2704">
        <f t="shared" si="42"/>
        <v>0</v>
      </c>
    </row>
    <row r="2705" spans="3:9" x14ac:dyDescent="0.2">
      <c r="C2705">
        <f>IF('Source Data'!F2705="successful",'Source Data'!L2705,0)</f>
        <v>0</v>
      </c>
      <c r="F2705">
        <f>IF('Source Data'!F2705="canceled",'Source Data'!L2705,0)</f>
        <v>0</v>
      </c>
      <c r="G2705">
        <f>IF('Source Data'!F2705="failed",'Source Data'!L2705,0)</f>
        <v>0</v>
      </c>
      <c r="I2705">
        <f t="shared" si="42"/>
        <v>0</v>
      </c>
    </row>
    <row r="2706" spans="3:9" x14ac:dyDescent="0.2">
      <c r="C2706">
        <f>IF('Source Data'!F2706="successful",'Source Data'!L2706,0)</f>
        <v>0</v>
      </c>
      <c r="F2706">
        <f>IF('Source Data'!F2706="canceled",'Source Data'!L2706,0)</f>
        <v>0</v>
      </c>
      <c r="G2706">
        <f>IF('Source Data'!F2706="failed",'Source Data'!L2706,0)</f>
        <v>0</v>
      </c>
      <c r="I2706">
        <f t="shared" si="42"/>
        <v>0</v>
      </c>
    </row>
    <row r="2707" spans="3:9" x14ac:dyDescent="0.2">
      <c r="C2707">
        <f>IF('Source Data'!F2707="successful",'Source Data'!L2707,0)</f>
        <v>0</v>
      </c>
      <c r="F2707">
        <f>IF('Source Data'!F2707="canceled",'Source Data'!L2707,0)</f>
        <v>0</v>
      </c>
      <c r="G2707">
        <f>IF('Source Data'!F2707="failed",'Source Data'!L2707,0)</f>
        <v>0</v>
      </c>
      <c r="I2707">
        <f t="shared" si="42"/>
        <v>0</v>
      </c>
    </row>
    <row r="2708" spans="3:9" x14ac:dyDescent="0.2">
      <c r="C2708">
        <f>IF('Source Data'!F2708="successful",'Source Data'!L2708,0)</f>
        <v>263</v>
      </c>
      <c r="F2708">
        <f>IF('Source Data'!F2708="canceled",'Source Data'!L2708,0)</f>
        <v>0</v>
      </c>
      <c r="G2708">
        <f>IF('Source Data'!F2708="failed",'Source Data'!L2708,0)</f>
        <v>0</v>
      </c>
      <c r="I2708">
        <f t="shared" si="42"/>
        <v>0</v>
      </c>
    </row>
    <row r="2709" spans="3:9" x14ac:dyDescent="0.2">
      <c r="C2709">
        <f>IF('Source Data'!F2709="successful",'Source Data'!L2709,0)</f>
        <v>394</v>
      </c>
      <c r="F2709">
        <f>IF('Source Data'!F2709="canceled",'Source Data'!L2709,0)</f>
        <v>0</v>
      </c>
      <c r="G2709">
        <f>IF('Source Data'!F2709="failed",'Source Data'!L2709,0)</f>
        <v>0</v>
      </c>
      <c r="I2709">
        <f t="shared" si="42"/>
        <v>0</v>
      </c>
    </row>
    <row r="2710" spans="3:9" x14ac:dyDescent="0.2">
      <c r="C2710">
        <f>IF('Source Data'!F2710="successful",'Source Data'!L2710,0)</f>
        <v>1049</v>
      </c>
      <c r="F2710">
        <f>IF('Source Data'!F2710="canceled",'Source Data'!L2710,0)</f>
        <v>0</v>
      </c>
      <c r="G2710">
        <f>IF('Source Data'!F2710="failed",'Source Data'!L2710,0)</f>
        <v>0</v>
      </c>
      <c r="I2710">
        <f t="shared" si="42"/>
        <v>0</v>
      </c>
    </row>
    <row r="2711" spans="3:9" x14ac:dyDescent="0.2">
      <c r="C2711">
        <f>IF('Source Data'!F2711="successful",'Source Data'!L2711,0)</f>
        <v>308</v>
      </c>
      <c r="F2711">
        <f>IF('Source Data'!F2711="canceled",'Source Data'!L2711,0)</f>
        <v>0</v>
      </c>
      <c r="G2711">
        <f>IF('Source Data'!F2711="failed",'Source Data'!L2711,0)</f>
        <v>0</v>
      </c>
      <c r="I2711">
        <f t="shared" si="42"/>
        <v>0</v>
      </c>
    </row>
    <row r="2712" spans="3:9" x14ac:dyDescent="0.2">
      <c r="C2712">
        <f>IF('Source Data'!F2712="successful",'Source Data'!L2712,0)</f>
        <v>1088</v>
      </c>
      <c r="F2712">
        <f>IF('Source Data'!F2712="canceled",'Source Data'!L2712,0)</f>
        <v>0</v>
      </c>
      <c r="G2712">
        <f>IF('Source Data'!F2712="failed",'Source Data'!L2712,0)</f>
        <v>0</v>
      </c>
      <c r="I2712">
        <f t="shared" si="42"/>
        <v>0</v>
      </c>
    </row>
    <row r="2713" spans="3:9" x14ac:dyDescent="0.2">
      <c r="C2713">
        <f>IF('Source Data'!F2713="successful",'Source Data'!L2713,0)</f>
        <v>73</v>
      </c>
      <c r="F2713">
        <f>IF('Source Data'!F2713="canceled",'Source Data'!L2713,0)</f>
        <v>0</v>
      </c>
      <c r="G2713">
        <f>IF('Source Data'!F2713="failed",'Source Data'!L2713,0)</f>
        <v>0</v>
      </c>
      <c r="I2713">
        <f t="shared" si="42"/>
        <v>0</v>
      </c>
    </row>
    <row r="2714" spans="3:9" x14ac:dyDescent="0.2">
      <c r="C2714">
        <f>IF('Source Data'!F2714="successful",'Source Data'!L2714,0)</f>
        <v>143</v>
      </c>
      <c r="F2714">
        <f>IF('Source Data'!F2714="canceled",'Source Data'!L2714,0)</f>
        <v>0</v>
      </c>
      <c r="G2714">
        <f>IF('Source Data'!F2714="failed",'Source Data'!L2714,0)</f>
        <v>0</v>
      </c>
      <c r="I2714">
        <f t="shared" si="42"/>
        <v>0</v>
      </c>
    </row>
    <row r="2715" spans="3:9" x14ac:dyDescent="0.2">
      <c r="C2715">
        <f>IF('Source Data'!F2715="successful",'Source Data'!L2715,0)</f>
        <v>1420</v>
      </c>
      <c r="F2715">
        <f>IF('Source Data'!F2715="canceled",'Source Data'!L2715,0)</f>
        <v>0</v>
      </c>
      <c r="G2715">
        <f>IF('Source Data'!F2715="failed",'Source Data'!L2715,0)</f>
        <v>0</v>
      </c>
      <c r="I2715">
        <f t="shared" si="42"/>
        <v>0</v>
      </c>
    </row>
    <row r="2716" spans="3:9" x14ac:dyDescent="0.2">
      <c r="C2716">
        <f>IF('Source Data'!F2716="successful",'Source Data'!L2716,0)</f>
        <v>305</v>
      </c>
      <c r="F2716">
        <f>IF('Source Data'!F2716="canceled",'Source Data'!L2716,0)</f>
        <v>0</v>
      </c>
      <c r="G2716">
        <f>IF('Source Data'!F2716="failed",'Source Data'!L2716,0)</f>
        <v>0</v>
      </c>
      <c r="I2716">
        <f t="shared" si="42"/>
        <v>0</v>
      </c>
    </row>
    <row r="2717" spans="3:9" x14ac:dyDescent="0.2">
      <c r="C2717">
        <f>IF('Source Data'!F2717="successful",'Source Data'!L2717,0)</f>
        <v>551</v>
      </c>
      <c r="F2717">
        <f>IF('Source Data'!F2717="canceled",'Source Data'!L2717,0)</f>
        <v>0</v>
      </c>
      <c r="G2717">
        <f>IF('Source Data'!F2717="failed",'Source Data'!L2717,0)</f>
        <v>0</v>
      </c>
      <c r="I2717">
        <f t="shared" si="42"/>
        <v>0</v>
      </c>
    </row>
    <row r="2718" spans="3:9" x14ac:dyDescent="0.2">
      <c r="C2718">
        <f>IF('Source Data'!F2718="successful",'Source Data'!L2718,0)</f>
        <v>187</v>
      </c>
      <c r="F2718">
        <f>IF('Source Data'!F2718="canceled",'Source Data'!L2718,0)</f>
        <v>0</v>
      </c>
      <c r="G2718">
        <f>IF('Source Data'!F2718="failed",'Source Data'!L2718,0)</f>
        <v>0</v>
      </c>
      <c r="I2718">
        <f t="shared" si="42"/>
        <v>0</v>
      </c>
    </row>
    <row r="2719" spans="3:9" x14ac:dyDescent="0.2">
      <c r="C2719">
        <f>IF('Source Data'!F2719="successful",'Source Data'!L2719,0)</f>
        <v>325</v>
      </c>
      <c r="F2719">
        <f>IF('Source Data'!F2719="canceled",'Source Data'!L2719,0)</f>
        <v>0</v>
      </c>
      <c r="G2719">
        <f>IF('Source Data'!F2719="failed",'Source Data'!L2719,0)</f>
        <v>0</v>
      </c>
      <c r="I2719">
        <f t="shared" si="42"/>
        <v>0</v>
      </c>
    </row>
    <row r="2720" spans="3:9" x14ac:dyDescent="0.2">
      <c r="C2720">
        <f>IF('Source Data'!F2720="successful",'Source Data'!L2720,0)</f>
        <v>148</v>
      </c>
      <c r="F2720">
        <f>IF('Source Data'!F2720="canceled",'Source Data'!L2720,0)</f>
        <v>0</v>
      </c>
      <c r="G2720">
        <f>IF('Source Data'!F2720="failed",'Source Data'!L2720,0)</f>
        <v>0</v>
      </c>
      <c r="I2720">
        <f t="shared" si="42"/>
        <v>0</v>
      </c>
    </row>
    <row r="2721" spans="3:9" x14ac:dyDescent="0.2">
      <c r="C2721">
        <f>IF('Source Data'!F2721="successful",'Source Data'!L2721,0)</f>
        <v>69</v>
      </c>
      <c r="F2721">
        <f>IF('Source Data'!F2721="canceled",'Source Data'!L2721,0)</f>
        <v>0</v>
      </c>
      <c r="G2721">
        <f>IF('Source Data'!F2721="failed",'Source Data'!L2721,0)</f>
        <v>0</v>
      </c>
      <c r="I2721">
        <f t="shared" si="42"/>
        <v>0</v>
      </c>
    </row>
    <row r="2722" spans="3:9" x14ac:dyDescent="0.2">
      <c r="C2722">
        <f>IF('Source Data'!F2722="successful",'Source Data'!L2722,0)</f>
        <v>173</v>
      </c>
      <c r="F2722">
        <f>IF('Source Data'!F2722="canceled",'Source Data'!L2722,0)</f>
        <v>0</v>
      </c>
      <c r="G2722">
        <f>IF('Source Data'!F2722="failed",'Source Data'!L2722,0)</f>
        <v>0</v>
      </c>
      <c r="I2722">
        <f t="shared" si="42"/>
        <v>0</v>
      </c>
    </row>
    <row r="2723" spans="3:9" x14ac:dyDescent="0.2">
      <c r="C2723">
        <f>IF('Source Data'!F2723="successful",'Source Data'!L2723,0)</f>
        <v>269</v>
      </c>
      <c r="F2723">
        <f>IF('Source Data'!F2723="canceled",'Source Data'!L2723,0)</f>
        <v>0</v>
      </c>
      <c r="G2723">
        <f>IF('Source Data'!F2723="failed",'Source Data'!L2723,0)</f>
        <v>0</v>
      </c>
      <c r="I2723">
        <f t="shared" si="42"/>
        <v>0</v>
      </c>
    </row>
    <row r="2724" spans="3:9" x14ac:dyDescent="0.2">
      <c r="C2724">
        <f>IF('Source Data'!F2724="successful",'Source Data'!L2724,0)</f>
        <v>185</v>
      </c>
      <c r="F2724">
        <f>IF('Source Data'!F2724="canceled",'Source Data'!L2724,0)</f>
        <v>0</v>
      </c>
      <c r="G2724">
        <f>IF('Source Data'!F2724="failed",'Source Data'!L2724,0)</f>
        <v>0</v>
      </c>
      <c r="I2724">
        <f t="shared" si="42"/>
        <v>0</v>
      </c>
    </row>
    <row r="2725" spans="3:9" x14ac:dyDescent="0.2">
      <c r="C2725">
        <f>IF('Source Data'!F2725="successful",'Source Data'!L2725,0)</f>
        <v>176</v>
      </c>
      <c r="F2725">
        <f>IF('Source Data'!F2725="canceled",'Source Data'!L2725,0)</f>
        <v>0</v>
      </c>
      <c r="G2725">
        <f>IF('Source Data'!F2725="failed",'Source Data'!L2725,0)</f>
        <v>0</v>
      </c>
      <c r="I2725">
        <f t="shared" si="42"/>
        <v>0</v>
      </c>
    </row>
    <row r="2726" spans="3:9" x14ac:dyDescent="0.2">
      <c r="C2726">
        <f>IF('Source Data'!F2726="successful",'Source Data'!L2726,0)</f>
        <v>1019</v>
      </c>
      <c r="F2726">
        <f>IF('Source Data'!F2726="canceled",'Source Data'!L2726,0)</f>
        <v>0</v>
      </c>
      <c r="G2726">
        <f>IF('Source Data'!F2726="failed",'Source Data'!L2726,0)</f>
        <v>0</v>
      </c>
      <c r="I2726">
        <f t="shared" si="42"/>
        <v>0</v>
      </c>
    </row>
    <row r="2727" spans="3:9" x14ac:dyDescent="0.2">
      <c r="C2727">
        <f>IF('Source Data'!F2727="successful",'Source Data'!L2727,0)</f>
        <v>113</v>
      </c>
      <c r="F2727">
        <f>IF('Source Data'!F2727="canceled",'Source Data'!L2727,0)</f>
        <v>0</v>
      </c>
      <c r="G2727">
        <f>IF('Source Data'!F2727="failed",'Source Data'!L2727,0)</f>
        <v>0</v>
      </c>
      <c r="I2727">
        <f t="shared" si="42"/>
        <v>0</v>
      </c>
    </row>
    <row r="2728" spans="3:9" x14ac:dyDescent="0.2">
      <c r="C2728">
        <f>IF('Source Data'!F2728="successful",'Source Data'!L2728,0)</f>
        <v>404</v>
      </c>
      <c r="F2728">
        <f>IF('Source Data'!F2728="canceled",'Source Data'!L2728,0)</f>
        <v>0</v>
      </c>
      <c r="G2728">
        <f>IF('Source Data'!F2728="failed",'Source Data'!L2728,0)</f>
        <v>0</v>
      </c>
      <c r="I2728">
        <f t="shared" si="42"/>
        <v>0</v>
      </c>
    </row>
    <row r="2729" spans="3:9" x14ac:dyDescent="0.2">
      <c r="C2729">
        <f>IF('Source Data'!F2729="successful",'Source Data'!L2729,0)</f>
        <v>707</v>
      </c>
      <c r="F2729">
        <f>IF('Source Data'!F2729="canceled",'Source Data'!L2729,0)</f>
        <v>0</v>
      </c>
      <c r="G2729">
        <f>IF('Source Data'!F2729="failed",'Source Data'!L2729,0)</f>
        <v>0</v>
      </c>
      <c r="I2729">
        <f t="shared" si="42"/>
        <v>0</v>
      </c>
    </row>
    <row r="2730" spans="3:9" x14ac:dyDescent="0.2">
      <c r="C2730">
        <f>IF('Source Data'!F2730="successful",'Source Data'!L2730,0)</f>
        <v>392</v>
      </c>
      <c r="F2730">
        <f>IF('Source Data'!F2730="canceled",'Source Data'!L2730,0)</f>
        <v>0</v>
      </c>
      <c r="G2730">
        <f>IF('Source Data'!F2730="failed",'Source Data'!L2730,0)</f>
        <v>0</v>
      </c>
      <c r="I2730">
        <f t="shared" si="42"/>
        <v>0</v>
      </c>
    </row>
    <row r="2731" spans="3:9" x14ac:dyDescent="0.2">
      <c r="C2731">
        <f>IF('Source Data'!F2731="successful",'Source Data'!L2731,0)</f>
        <v>23</v>
      </c>
      <c r="F2731">
        <f>IF('Source Data'!F2731="canceled",'Source Data'!L2731,0)</f>
        <v>0</v>
      </c>
      <c r="G2731">
        <f>IF('Source Data'!F2731="failed",'Source Data'!L2731,0)</f>
        <v>0</v>
      </c>
      <c r="I2731">
        <f t="shared" si="42"/>
        <v>0</v>
      </c>
    </row>
    <row r="2732" spans="3:9" x14ac:dyDescent="0.2">
      <c r="C2732">
        <f>IF('Source Data'!F2732="successful",'Source Data'!L2732,0)</f>
        <v>682</v>
      </c>
      <c r="F2732">
        <f>IF('Source Data'!F2732="canceled",'Source Data'!L2732,0)</f>
        <v>0</v>
      </c>
      <c r="G2732">
        <f>IF('Source Data'!F2732="failed",'Source Data'!L2732,0)</f>
        <v>0</v>
      </c>
      <c r="I2732">
        <f t="shared" si="42"/>
        <v>0</v>
      </c>
    </row>
    <row r="2733" spans="3:9" x14ac:dyDescent="0.2">
      <c r="C2733">
        <f>IF('Source Data'!F2733="successful",'Source Data'!L2733,0)</f>
        <v>37</v>
      </c>
      <c r="F2733">
        <f>IF('Source Data'!F2733="canceled",'Source Data'!L2733,0)</f>
        <v>0</v>
      </c>
      <c r="G2733">
        <f>IF('Source Data'!F2733="failed",'Source Data'!L2733,0)</f>
        <v>0</v>
      </c>
      <c r="I2733">
        <f t="shared" si="42"/>
        <v>0</v>
      </c>
    </row>
    <row r="2734" spans="3:9" x14ac:dyDescent="0.2">
      <c r="C2734">
        <f>IF('Source Data'!F2734="successful",'Source Data'!L2734,0)</f>
        <v>146</v>
      </c>
      <c r="F2734">
        <f>IF('Source Data'!F2734="canceled",'Source Data'!L2734,0)</f>
        <v>0</v>
      </c>
      <c r="G2734">
        <f>IF('Source Data'!F2734="failed",'Source Data'!L2734,0)</f>
        <v>0</v>
      </c>
      <c r="I2734">
        <f t="shared" si="42"/>
        <v>0</v>
      </c>
    </row>
    <row r="2735" spans="3:9" x14ac:dyDescent="0.2">
      <c r="C2735">
        <f>IF('Source Data'!F2735="successful",'Source Data'!L2735,0)</f>
        <v>119</v>
      </c>
      <c r="F2735">
        <f>IF('Source Data'!F2735="canceled",'Source Data'!L2735,0)</f>
        <v>0</v>
      </c>
      <c r="G2735">
        <f>IF('Source Data'!F2735="failed",'Source Data'!L2735,0)</f>
        <v>0</v>
      </c>
      <c r="I2735">
        <f t="shared" si="42"/>
        <v>0</v>
      </c>
    </row>
    <row r="2736" spans="3:9" x14ac:dyDescent="0.2">
      <c r="C2736">
        <f>IF('Source Data'!F2736="successful",'Source Data'!L2736,0)</f>
        <v>163</v>
      </c>
      <c r="F2736">
        <f>IF('Source Data'!F2736="canceled",'Source Data'!L2736,0)</f>
        <v>0</v>
      </c>
      <c r="G2736">
        <f>IF('Source Data'!F2736="failed",'Source Data'!L2736,0)</f>
        <v>0</v>
      </c>
      <c r="I2736">
        <f t="shared" si="42"/>
        <v>0</v>
      </c>
    </row>
    <row r="2737" spans="3:9" x14ac:dyDescent="0.2">
      <c r="C2737">
        <f>IF('Source Data'!F2737="successful",'Source Data'!L2737,0)</f>
        <v>339</v>
      </c>
      <c r="F2737">
        <f>IF('Source Data'!F2737="canceled",'Source Data'!L2737,0)</f>
        <v>0</v>
      </c>
      <c r="G2737">
        <f>IF('Source Data'!F2737="failed",'Source Data'!L2737,0)</f>
        <v>0</v>
      </c>
      <c r="I2737">
        <f t="shared" si="42"/>
        <v>0</v>
      </c>
    </row>
    <row r="2738" spans="3:9" x14ac:dyDescent="0.2">
      <c r="C2738">
        <f>IF('Source Data'!F2738="successful",'Source Data'!L2738,0)</f>
        <v>58</v>
      </c>
      <c r="F2738">
        <f>IF('Source Data'!F2738="canceled",'Source Data'!L2738,0)</f>
        <v>0</v>
      </c>
      <c r="G2738">
        <f>IF('Source Data'!F2738="failed",'Source Data'!L2738,0)</f>
        <v>0</v>
      </c>
      <c r="I2738">
        <f t="shared" si="42"/>
        <v>0</v>
      </c>
    </row>
    <row r="2739" spans="3:9" x14ac:dyDescent="0.2">
      <c r="C2739">
        <f>IF('Source Data'!F2739="successful",'Source Data'!L2739,0)</f>
        <v>456</v>
      </c>
      <c r="F2739">
        <f>IF('Source Data'!F2739="canceled",'Source Data'!L2739,0)</f>
        <v>0</v>
      </c>
      <c r="G2739">
        <f>IF('Source Data'!F2739="failed",'Source Data'!L2739,0)</f>
        <v>0</v>
      </c>
      <c r="I2739">
        <f t="shared" si="42"/>
        <v>0</v>
      </c>
    </row>
    <row r="2740" spans="3:9" x14ac:dyDescent="0.2">
      <c r="C2740">
        <f>IF('Source Data'!F2740="successful",'Source Data'!L2740,0)</f>
        <v>15</v>
      </c>
      <c r="F2740">
        <f>IF('Source Data'!F2740="canceled",'Source Data'!L2740,0)</f>
        <v>0</v>
      </c>
      <c r="G2740">
        <f>IF('Source Data'!F2740="failed",'Source Data'!L2740,0)</f>
        <v>0</v>
      </c>
      <c r="I2740">
        <f t="shared" si="42"/>
        <v>0</v>
      </c>
    </row>
    <row r="2741" spans="3:9" x14ac:dyDescent="0.2">
      <c r="C2741">
        <f>IF('Source Data'!F2741="successful",'Source Data'!L2741,0)</f>
        <v>191</v>
      </c>
      <c r="F2741">
        <f>IF('Source Data'!F2741="canceled",'Source Data'!L2741,0)</f>
        <v>0</v>
      </c>
      <c r="G2741">
        <f>IF('Source Data'!F2741="failed",'Source Data'!L2741,0)</f>
        <v>0</v>
      </c>
      <c r="I2741">
        <f t="shared" si="42"/>
        <v>0</v>
      </c>
    </row>
    <row r="2742" spans="3:9" x14ac:dyDescent="0.2">
      <c r="C2742">
        <f>IF('Source Data'!F2742="successful",'Source Data'!L2742,0)</f>
        <v>17</v>
      </c>
      <c r="F2742">
        <f>IF('Source Data'!F2742="canceled",'Source Data'!L2742,0)</f>
        <v>0</v>
      </c>
      <c r="G2742">
        <f>IF('Source Data'!F2742="failed",'Source Data'!L2742,0)</f>
        <v>0</v>
      </c>
      <c r="I2742">
        <f t="shared" si="42"/>
        <v>0</v>
      </c>
    </row>
    <row r="2743" spans="3:9" x14ac:dyDescent="0.2">
      <c r="C2743">
        <f>IF('Source Data'!F2743="successful",'Source Data'!L2743,0)</f>
        <v>0</v>
      </c>
      <c r="F2743">
        <f>IF('Source Data'!F2743="canceled",'Source Data'!L2743,0)</f>
        <v>0</v>
      </c>
      <c r="G2743">
        <f>IF('Source Data'!F2743="failed",'Source Data'!L2743,0)</f>
        <v>4</v>
      </c>
      <c r="I2743">
        <f t="shared" si="42"/>
        <v>4</v>
      </c>
    </row>
    <row r="2744" spans="3:9" x14ac:dyDescent="0.2">
      <c r="C2744">
        <f>IF('Source Data'!F2744="successful",'Source Data'!L2744,0)</f>
        <v>0</v>
      </c>
      <c r="F2744">
        <f>IF('Source Data'!F2744="canceled",'Source Data'!L2744,0)</f>
        <v>0</v>
      </c>
      <c r="G2744">
        <f>IF('Source Data'!F2744="failed",'Source Data'!L2744,0)</f>
        <v>18</v>
      </c>
      <c r="I2744">
        <f t="shared" si="42"/>
        <v>18</v>
      </c>
    </row>
    <row r="2745" spans="3:9" x14ac:dyDescent="0.2">
      <c r="C2745">
        <f>IF('Source Data'!F2745="successful",'Source Data'!L2745,0)</f>
        <v>0</v>
      </c>
      <c r="F2745">
        <f>IF('Source Data'!F2745="canceled",'Source Data'!L2745,0)</f>
        <v>0</v>
      </c>
      <c r="G2745">
        <f>IF('Source Data'!F2745="failed",'Source Data'!L2745,0)</f>
        <v>0</v>
      </c>
      <c r="I2745">
        <f t="shared" si="42"/>
        <v>0</v>
      </c>
    </row>
    <row r="2746" spans="3:9" x14ac:dyDescent="0.2">
      <c r="C2746">
        <f>IF('Source Data'!F2746="successful",'Source Data'!L2746,0)</f>
        <v>0</v>
      </c>
      <c r="F2746">
        <f>IF('Source Data'!F2746="canceled",'Source Data'!L2746,0)</f>
        <v>0</v>
      </c>
      <c r="G2746">
        <f>IF('Source Data'!F2746="failed",'Source Data'!L2746,0)</f>
        <v>22</v>
      </c>
      <c r="I2746">
        <f t="shared" si="42"/>
        <v>22</v>
      </c>
    </row>
    <row r="2747" spans="3:9" x14ac:dyDescent="0.2">
      <c r="C2747">
        <f>IF('Source Data'!F2747="successful",'Source Data'!L2747,0)</f>
        <v>0</v>
      </c>
      <c r="F2747">
        <f>IF('Source Data'!F2747="canceled",'Source Data'!L2747,0)</f>
        <v>0</v>
      </c>
      <c r="G2747">
        <f>IF('Source Data'!F2747="failed",'Source Data'!L2747,0)</f>
        <v>49</v>
      </c>
      <c r="I2747">
        <f t="shared" si="42"/>
        <v>49</v>
      </c>
    </row>
    <row r="2748" spans="3:9" x14ac:dyDescent="0.2">
      <c r="C2748">
        <f>IF('Source Data'!F2748="successful",'Source Data'!L2748,0)</f>
        <v>0</v>
      </c>
      <c r="F2748">
        <f>IF('Source Data'!F2748="canceled",'Source Data'!L2748,0)</f>
        <v>0</v>
      </c>
      <c r="G2748">
        <f>IF('Source Data'!F2748="failed",'Source Data'!L2748,0)</f>
        <v>19</v>
      </c>
      <c r="I2748">
        <f t="shared" si="42"/>
        <v>19</v>
      </c>
    </row>
    <row r="2749" spans="3:9" x14ac:dyDescent="0.2">
      <c r="C2749">
        <f>IF('Source Data'!F2749="successful",'Source Data'!L2749,0)</f>
        <v>0</v>
      </c>
      <c r="F2749">
        <f>IF('Source Data'!F2749="canceled",'Source Data'!L2749,0)</f>
        <v>0</v>
      </c>
      <c r="G2749">
        <f>IF('Source Data'!F2749="failed",'Source Data'!L2749,0)</f>
        <v>4</v>
      </c>
      <c r="I2749">
        <f t="shared" si="42"/>
        <v>4</v>
      </c>
    </row>
    <row r="2750" spans="3:9" x14ac:dyDescent="0.2">
      <c r="C2750">
        <f>IF('Source Data'!F2750="successful",'Source Data'!L2750,0)</f>
        <v>0</v>
      </c>
      <c r="F2750">
        <f>IF('Source Data'!F2750="canceled",'Source Data'!L2750,0)</f>
        <v>0</v>
      </c>
      <c r="G2750">
        <f>IF('Source Data'!F2750="failed",'Source Data'!L2750,0)</f>
        <v>4</v>
      </c>
      <c r="I2750">
        <f t="shared" si="42"/>
        <v>4</v>
      </c>
    </row>
    <row r="2751" spans="3:9" x14ac:dyDescent="0.2">
      <c r="C2751">
        <f>IF('Source Data'!F2751="successful",'Source Data'!L2751,0)</f>
        <v>0</v>
      </c>
      <c r="F2751">
        <f>IF('Source Data'!F2751="canceled",'Source Data'!L2751,0)</f>
        <v>0</v>
      </c>
      <c r="G2751">
        <f>IF('Source Data'!F2751="failed",'Source Data'!L2751,0)</f>
        <v>2</v>
      </c>
      <c r="I2751">
        <f t="shared" si="42"/>
        <v>2</v>
      </c>
    </row>
    <row r="2752" spans="3:9" x14ac:dyDescent="0.2">
      <c r="C2752">
        <f>IF('Source Data'!F2752="successful",'Source Data'!L2752,0)</f>
        <v>0</v>
      </c>
      <c r="F2752">
        <f>IF('Source Data'!F2752="canceled",'Source Data'!L2752,0)</f>
        <v>0</v>
      </c>
      <c r="G2752">
        <f>IF('Source Data'!F2752="failed",'Source Data'!L2752,0)</f>
        <v>0</v>
      </c>
      <c r="I2752">
        <f t="shared" si="42"/>
        <v>0</v>
      </c>
    </row>
    <row r="2753" spans="3:9" x14ac:dyDescent="0.2">
      <c r="C2753">
        <f>IF('Source Data'!F2753="successful",'Source Data'!L2753,0)</f>
        <v>0</v>
      </c>
      <c r="F2753">
        <f>IF('Source Data'!F2753="canceled",'Source Data'!L2753,0)</f>
        <v>0</v>
      </c>
      <c r="G2753">
        <f>IF('Source Data'!F2753="failed",'Source Data'!L2753,0)</f>
        <v>0</v>
      </c>
      <c r="I2753">
        <f t="shared" si="42"/>
        <v>0</v>
      </c>
    </row>
    <row r="2754" spans="3:9" x14ac:dyDescent="0.2">
      <c r="C2754">
        <f>IF('Source Data'!F2754="successful",'Source Data'!L2754,0)</f>
        <v>0</v>
      </c>
      <c r="F2754">
        <f>IF('Source Data'!F2754="canceled",'Source Data'!L2754,0)</f>
        <v>0</v>
      </c>
      <c r="G2754">
        <f>IF('Source Data'!F2754="failed",'Source Data'!L2754,0)</f>
        <v>14</v>
      </c>
      <c r="I2754">
        <f t="shared" si="42"/>
        <v>14</v>
      </c>
    </row>
    <row r="2755" spans="3:9" x14ac:dyDescent="0.2">
      <c r="C2755">
        <f>IF('Source Data'!F2755="successful",'Source Data'!L2755,0)</f>
        <v>0</v>
      </c>
      <c r="F2755">
        <f>IF('Source Data'!F2755="canceled",'Source Data'!L2755,0)</f>
        <v>0</v>
      </c>
      <c r="G2755">
        <f>IF('Source Data'!F2755="failed",'Source Data'!L2755,0)</f>
        <v>8</v>
      </c>
      <c r="I2755">
        <f t="shared" ref="I2755:I2818" si="43">F2755+G2755</f>
        <v>8</v>
      </c>
    </row>
    <row r="2756" spans="3:9" x14ac:dyDescent="0.2">
      <c r="C2756">
        <f>IF('Source Data'!F2756="successful",'Source Data'!L2756,0)</f>
        <v>0</v>
      </c>
      <c r="F2756">
        <f>IF('Source Data'!F2756="canceled",'Source Data'!L2756,0)</f>
        <v>0</v>
      </c>
      <c r="G2756">
        <f>IF('Source Data'!F2756="failed",'Source Data'!L2756,0)</f>
        <v>0</v>
      </c>
      <c r="I2756">
        <f t="shared" si="43"/>
        <v>0</v>
      </c>
    </row>
    <row r="2757" spans="3:9" x14ac:dyDescent="0.2">
      <c r="C2757">
        <f>IF('Source Data'!F2757="successful",'Source Data'!L2757,0)</f>
        <v>0</v>
      </c>
      <c r="F2757">
        <f>IF('Source Data'!F2757="canceled",'Source Data'!L2757,0)</f>
        <v>0</v>
      </c>
      <c r="G2757">
        <f>IF('Source Data'!F2757="failed",'Source Data'!L2757,0)</f>
        <v>15</v>
      </c>
      <c r="I2757">
        <f t="shared" si="43"/>
        <v>15</v>
      </c>
    </row>
    <row r="2758" spans="3:9" x14ac:dyDescent="0.2">
      <c r="C2758">
        <f>IF('Source Data'!F2758="successful",'Source Data'!L2758,0)</f>
        <v>0</v>
      </c>
      <c r="F2758">
        <f>IF('Source Data'!F2758="canceled",'Source Data'!L2758,0)</f>
        <v>0</v>
      </c>
      <c r="G2758">
        <f>IF('Source Data'!F2758="failed",'Source Data'!L2758,0)</f>
        <v>33</v>
      </c>
      <c r="I2758">
        <f t="shared" si="43"/>
        <v>33</v>
      </c>
    </row>
    <row r="2759" spans="3:9" x14ac:dyDescent="0.2">
      <c r="C2759">
        <f>IF('Source Data'!F2759="successful",'Source Data'!L2759,0)</f>
        <v>0</v>
      </c>
      <c r="F2759">
        <f>IF('Source Data'!F2759="canceled",'Source Data'!L2759,0)</f>
        <v>0</v>
      </c>
      <c r="G2759">
        <f>IF('Source Data'!F2759="failed",'Source Data'!L2759,0)</f>
        <v>2</v>
      </c>
      <c r="I2759">
        <f t="shared" si="43"/>
        <v>2</v>
      </c>
    </row>
    <row r="2760" spans="3:9" x14ac:dyDescent="0.2">
      <c r="C2760">
        <f>IF('Source Data'!F2760="successful",'Source Data'!L2760,0)</f>
        <v>0</v>
      </c>
      <c r="F2760">
        <f>IF('Source Data'!F2760="canceled",'Source Data'!L2760,0)</f>
        <v>0</v>
      </c>
      <c r="G2760">
        <f>IF('Source Data'!F2760="failed",'Source Data'!L2760,0)</f>
        <v>6</v>
      </c>
      <c r="I2760">
        <f t="shared" si="43"/>
        <v>6</v>
      </c>
    </row>
    <row r="2761" spans="3:9" x14ac:dyDescent="0.2">
      <c r="C2761">
        <f>IF('Source Data'!F2761="successful",'Source Data'!L2761,0)</f>
        <v>0</v>
      </c>
      <c r="F2761">
        <f>IF('Source Data'!F2761="canceled",'Source Data'!L2761,0)</f>
        <v>0</v>
      </c>
      <c r="G2761">
        <f>IF('Source Data'!F2761="failed",'Source Data'!L2761,0)</f>
        <v>2</v>
      </c>
      <c r="I2761">
        <f t="shared" si="43"/>
        <v>2</v>
      </c>
    </row>
    <row r="2762" spans="3:9" x14ac:dyDescent="0.2">
      <c r="C2762">
        <f>IF('Source Data'!F2762="successful",'Source Data'!L2762,0)</f>
        <v>0</v>
      </c>
      <c r="F2762">
        <f>IF('Source Data'!F2762="canceled",'Source Data'!L2762,0)</f>
        <v>0</v>
      </c>
      <c r="G2762">
        <f>IF('Source Data'!F2762="failed",'Source Data'!L2762,0)</f>
        <v>0</v>
      </c>
      <c r="I2762">
        <f t="shared" si="43"/>
        <v>0</v>
      </c>
    </row>
    <row r="2763" spans="3:9" x14ac:dyDescent="0.2">
      <c r="C2763">
        <f>IF('Source Data'!F2763="successful",'Source Data'!L2763,0)</f>
        <v>0</v>
      </c>
      <c r="F2763">
        <f>IF('Source Data'!F2763="canceled",'Source Data'!L2763,0)</f>
        <v>0</v>
      </c>
      <c r="G2763">
        <f>IF('Source Data'!F2763="failed",'Source Data'!L2763,0)</f>
        <v>4</v>
      </c>
      <c r="I2763">
        <f t="shared" si="43"/>
        <v>4</v>
      </c>
    </row>
    <row r="2764" spans="3:9" x14ac:dyDescent="0.2">
      <c r="C2764">
        <f>IF('Source Data'!F2764="successful",'Source Data'!L2764,0)</f>
        <v>0</v>
      </c>
      <c r="F2764">
        <f>IF('Source Data'!F2764="canceled",'Source Data'!L2764,0)</f>
        <v>0</v>
      </c>
      <c r="G2764">
        <f>IF('Source Data'!F2764="failed",'Source Data'!L2764,0)</f>
        <v>1</v>
      </c>
      <c r="I2764">
        <f t="shared" si="43"/>
        <v>1</v>
      </c>
    </row>
    <row r="2765" spans="3:9" x14ac:dyDescent="0.2">
      <c r="C2765">
        <f>IF('Source Data'!F2765="successful",'Source Data'!L2765,0)</f>
        <v>0</v>
      </c>
      <c r="F2765">
        <f>IF('Source Data'!F2765="canceled",'Source Data'!L2765,0)</f>
        <v>0</v>
      </c>
      <c r="G2765">
        <f>IF('Source Data'!F2765="failed",'Source Data'!L2765,0)</f>
        <v>3</v>
      </c>
      <c r="I2765">
        <f t="shared" si="43"/>
        <v>3</v>
      </c>
    </row>
    <row r="2766" spans="3:9" x14ac:dyDescent="0.2">
      <c r="C2766">
        <f>IF('Source Data'!F2766="successful",'Source Data'!L2766,0)</f>
        <v>0</v>
      </c>
      <c r="F2766">
        <f>IF('Source Data'!F2766="canceled",'Source Data'!L2766,0)</f>
        <v>0</v>
      </c>
      <c r="G2766">
        <f>IF('Source Data'!F2766="failed",'Source Data'!L2766,0)</f>
        <v>4</v>
      </c>
      <c r="I2766">
        <f t="shared" si="43"/>
        <v>4</v>
      </c>
    </row>
    <row r="2767" spans="3:9" x14ac:dyDescent="0.2">
      <c r="C2767">
        <f>IF('Source Data'!F2767="successful",'Source Data'!L2767,0)</f>
        <v>0</v>
      </c>
      <c r="F2767">
        <f>IF('Source Data'!F2767="canceled",'Source Data'!L2767,0)</f>
        <v>0</v>
      </c>
      <c r="G2767">
        <f>IF('Source Data'!F2767="failed",'Source Data'!L2767,0)</f>
        <v>0</v>
      </c>
      <c r="I2767">
        <f t="shared" si="43"/>
        <v>0</v>
      </c>
    </row>
    <row r="2768" spans="3:9" x14ac:dyDescent="0.2">
      <c r="C2768">
        <f>IF('Source Data'!F2768="successful",'Source Data'!L2768,0)</f>
        <v>0</v>
      </c>
      <c r="F2768">
        <f>IF('Source Data'!F2768="canceled",'Source Data'!L2768,0)</f>
        <v>0</v>
      </c>
      <c r="G2768">
        <f>IF('Source Data'!F2768="failed",'Source Data'!L2768,0)</f>
        <v>4</v>
      </c>
      <c r="I2768">
        <f t="shared" si="43"/>
        <v>4</v>
      </c>
    </row>
    <row r="2769" spans="3:9" x14ac:dyDescent="0.2">
      <c r="C2769">
        <f>IF('Source Data'!F2769="successful",'Source Data'!L2769,0)</f>
        <v>0</v>
      </c>
      <c r="F2769">
        <f>IF('Source Data'!F2769="canceled",'Source Data'!L2769,0)</f>
        <v>0</v>
      </c>
      <c r="G2769">
        <f>IF('Source Data'!F2769="failed",'Source Data'!L2769,0)</f>
        <v>3</v>
      </c>
      <c r="I2769">
        <f t="shared" si="43"/>
        <v>3</v>
      </c>
    </row>
    <row r="2770" spans="3:9" x14ac:dyDescent="0.2">
      <c r="C2770">
        <f>IF('Source Data'!F2770="successful",'Source Data'!L2770,0)</f>
        <v>0</v>
      </c>
      <c r="F2770">
        <f>IF('Source Data'!F2770="canceled",'Source Data'!L2770,0)</f>
        <v>0</v>
      </c>
      <c r="G2770">
        <f>IF('Source Data'!F2770="failed",'Source Data'!L2770,0)</f>
        <v>34</v>
      </c>
      <c r="I2770">
        <f t="shared" si="43"/>
        <v>34</v>
      </c>
    </row>
    <row r="2771" spans="3:9" x14ac:dyDescent="0.2">
      <c r="C2771">
        <f>IF('Source Data'!F2771="successful",'Source Data'!L2771,0)</f>
        <v>0</v>
      </c>
      <c r="F2771">
        <f>IF('Source Data'!F2771="canceled",'Source Data'!L2771,0)</f>
        <v>0</v>
      </c>
      <c r="G2771">
        <f>IF('Source Data'!F2771="failed",'Source Data'!L2771,0)</f>
        <v>2</v>
      </c>
      <c r="I2771">
        <f t="shared" si="43"/>
        <v>2</v>
      </c>
    </row>
    <row r="2772" spans="3:9" x14ac:dyDescent="0.2">
      <c r="C2772">
        <f>IF('Source Data'!F2772="successful",'Source Data'!L2772,0)</f>
        <v>0</v>
      </c>
      <c r="F2772">
        <f>IF('Source Data'!F2772="canceled",'Source Data'!L2772,0)</f>
        <v>0</v>
      </c>
      <c r="G2772">
        <f>IF('Source Data'!F2772="failed",'Source Data'!L2772,0)</f>
        <v>33</v>
      </c>
      <c r="I2772">
        <f t="shared" si="43"/>
        <v>33</v>
      </c>
    </row>
    <row r="2773" spans="3:9" x14ac:dyDescent="0.2">
      <c r="C2773">
        <f>IF('Source Data'!F2773="successful",'Source Data'!L2773,0)</f>
        <v>0</v>
      </c>
      <c r="F2773">
        <f>IF('Source Data'!F2773="canceled",'Source Data'!L2773,0)</f>
        <v>0</v>
      </c>
      <c r="G2773">
        <f>IF('Source Data'!F2773="failed",'Source Data'!L2773,0)</f>
        <v>0</v>
      </c>
      <c r="I2773">
        <f t="shared" si="43"/>
        <v>0</v>
      </c>
    </row>
    <row r="2774" spans="3:9" x14ac:dyDescent="0.2">
      <c r="C2774">
        <f>IF('Source Data'!F2774="successful",'Source Data'!L2774,0)</f>
        <v>0</v>
      </c>
      <c r="F2774">
        <f>IF('Source Data'!F2774="canceled",'Source Data'!L2774,0)</f>
        <v>0</v>
      </c>
      <c r="G2774">
        <f>IF('Source Data'!F2774="failed",'Source Data'!L2774,0)</f>
        <v>0</v>
      </c>
      <c r="I2774">
        <f t="shared" si="43"/>
        <v>0</v>
      </c>
    </row>
    <row r="2775" spans="3:9" x14ac:dyDescent="0.2">
      <c r="C2775">
        <f>IF('Source Data'!F2775="successful",'Source Data'!L2775,0)</f>
        <v>0</v>
      </c>
      <c r="F2775">
        <f>IF('Source Data'!F2775="canceled",'Source Data'!L2775,0)</f>
        <v>0</v>
      </c>
      <c r="G2775">
        <f>IF('Source Data'!F2775="failed",'Source Data'!L2775,0)</f>
        <v>1</v>
      </c>
      <c r="I2775">
        <f t="shared" si="43"/>
        <v>1</v>
      </c>
    </row>
    <row r="2776" spans="3:9" x14ac:dyDescent="0.2">
      <c r="C2776">
        <f>IF('Source Data'!F2776="successful",'Source Data'!L2776,0)</f>
        <v>0</v>
      </c>
      <c r="F2776">
        <f>IF('Source Data'!F2776="canceled",'Source Data'!L2776,0)</f>
        <v>0</v>
      </c>
      <c r="G2776">
        <f>IF('Source Data'!F2776="failed",'Source Data'!L2776,0)</f>
        <v>13</v>
      </c>
      <c r="I2776">
        <f t="shared" si="43"/>
        <v>13</v>
      </c>
    </row>
    <row r="2777" spans="3:9" x14ac:dyDescent="0.2">
      <c r="C2777">
        <f>IF('Source Data'!F2777="successful",'Source Data'!L2777,0)</f>
        <v>0</v>
      </c>
      <c r="F2777">
        <f>IF('Source Data'!F2777="canceled",'Source Data'!L2777,0)</f>
        <v>0</v>
      </c>
      <c r="G2777">
        <f>IF('Source Data'!F2777="failed",'Source Data'!L2777,0)</f>
        <v>2</v>
      </c>
      <c r="I2777">
        <f t="shared" si="43"/>
        <v>2</v>
      </c>
    </row>
    <row r="2778" spans="3:9" x14ac:dyDescent="0.2">
      <c r="C2778">
        <f>IF('Source Data'!F2778="successful",'Source Data'!L2778,0)</f>
        <v>0</v>
      </c>
      <c r="F2778">
        <f>IF('Source Data'!F2778="canceled",'Source Data'!L2778,0)</f>
        <v>0</v>
      </c>
      <c r="G2778">
        <f>IF('Source Data'!F2778="failed",'Source Data'!L2778,0)</f>
        <v>36</v>
      </c>
      <c r="I2778">
        <f t="shared" si="43"/>
        <v>36</v>
      </c>
    </row>
    <row r="2779" spans="3:9" x14ac:dyDescent="0.2">
      <c r="C2779">
        <f>IF('Source Data'!F2779="successful",'Source Data'!L2779,0)</f>
        <v>0</v>
      </c>
      <c r="F2779">
        <f>IF('Source Data'!F2779="canceled",'Source Data'!L2779,0)</f>
        <v>0</v>
      </c>
      <c r="G2779">
        <f>IF('Source Data'!F2779="failed",'Source Data'!L2779,0)</f>
        <v>1</v>
      </c>
      <c r="I2779">
        <f t="shared" si="43"/>
        <v>1</v>
      </c>
    </row>
    <row r="2780" spans="3:9" x14ac:dyDescent="0.2">
      <c r="C2780">
        <f>IF('Source Data'!F2780="successful",'Source Data'!L2780,0)</f>
        <v>0</v>
      </c>
      <c r="F2780">
        <f>IF('Source Data'!F2780="canceled",'Source Data'!L2780,0)</f>
        <v>0</v>
      </c>
      <c r="G2780">
        <f>IF('Source Data'!F2780="failed",'Source Data'!L2780,0)</f>
        <v>15</v>
      </c>
      <c r="I2780">
        <f t="shared" si="43"/>
        <v>15</v>
      </c>
    </row>
    <row r="2781" spans="3:9" x14ac:dyDescent="0.2">
      <c r="C2781">
        <f>IF('Source Data'!F2781="successful",'Source Data'!L2781,0)</f>
        <v>0</v>
      </c>
      <c r="F2781">
        <f>IF('Source Data'!F2781="canceled",'Source Data'!L2781,0)</f>
        <v>0</v>
      </c>
      <c r="G2781">
        <f>IF('Source Data'!F2781="failed",'Source Data'!L2781,0)</f>
        <v>1</v>
      </c>
      <c r="I2781">
        <f t="shared" si="43"/>
        <v>1</v>
      </c>
    </row>
    <row r="2782" spans="3:9" x14ac:dyDescent="0.2">
      <c r="C2782">
        <f>IF('Source Data'!F2782="successful",'Source Data'!L2782,0)</f>
        <v>0</v>
      </c>
      <c r="F2782">
        <f>IF('Source Data'!F2782="canceled",'Source Data'!L2782,0)</f>
        <v>0</v>
      </c>
      <c r="G2782">
        <f>IF('Source Data'!F2782="failed",'Source Data'!L2782,0)</f>
        <v>0</v>
      </c>
      <c r="I2782">
        <f t="shared" si="43"/>
        <v>0</v>
      </c>
    </row>
    <row r="2783" spans="3:9" x14ac:dyDescent="0.2">
      <c r="C2783">
        <f>IF('Source Data'!F2783="successful",'Source Data'!L2783,0)</f>
        <v>28</v>
      </c>
      <c r="F2783">
        <f>IF('Source Data'!F2783="canceled",'Source Data'!L2783,0)</f>
        <v>0</v>
      </c>
      <c r="G2783">
        <f>IF('Source Data'!F2783="failed",'Source Data'!L2783,0)</f>
        <v>0</v>
      </c>
      <c r="I2783">
        <f t="shared" si="43"/>
        <v>0</v>
      </c>
    </row>
    <row r="2784" spans="3:9" x14ac:dyDescent="0.2">
      <c r="C2784">
        <f>IF('Source Data'!F2784="successful",'Source Data'!L2784,0)</f>
        <v>18</v>
      </c>
      <c r="F2784">
        <f>IF('Source Data'!F2784="canceled",'Source Data'!L2784,0)</f>
        <v>0</v>
      </c>
      <c r="G2784">
        <f>IF('Source Data'!F2784="failed",'Source Data'!L2784,0)</f>
        <v>0</v>
      </c>
      <c r="I2784">
        <f t="shared" si="43"/>
        <v>0</v>
      </c>
    </row>
    <row r="2785" spans="3:9" x14ac:dyDescent="0.2">
      <c r="C2785">
        <f>IF('Source Data'!F2785="successful",'Source Data'!L2785,0)</f>
        <v>61</v>
      </c>
      <c r="F2785">
        <f>IF('Source Data'!F2785="canceled",'Source Data'!L2785,0)</f>
        <v>0</v>
      </c>
      <c r="G2785">
        <f>IF('Source Data'!F2785="failed",'Source Data'!L2785,0)</f>
        <v>0</v>
      </c>
      <c r="I2785">
        <f t="shared" si="43"/>
        <v>0</v>
      </c>
    </row>
    <row r="2786" spans="3:9" x14ac:dyDescent="0.2">
      <c r="C2786">
        <f>IF('Source Data'!F2786="successful",'Source Data'!L2786,0)</f>
        <v>108</v>
      </c>
      <c r="F2786">
        <f>IF('Source Data'!F2786="canceled",'Source Data'!L2786,0)</f>
        <v>0</v>
      </c>
      <c r="G2786">
        <f>IF('Source Data'!F2786="failed",'Source Data'!L2786,0)</f>
        <v>0</v>
      </c>
      <c r="I2786">
        <f t="shared" si="43"/>
        <v>0</v>
      </c>
    </row>
    <row r="2787" spans="3:9" x14ac:dyDescent="0.2">
      <c r="C2787">
        <f>IF('Source Data'!F2787="successful",'Source Data'!L2787,0)</f>
        <v>142</v>
      </c>
      <c r="F2787">
        <f>IF('Source Data'!F2787="canceled",'Source Data'!L2787,0)</f>
        <v>0</v>
      </c>
      <c r="G2787">
        <f>IF('Source Data'!F2787="failed",'Source Data'!L2787,0)</f>
        <v>0</v>
      </c>
      <c r="I2787">
        <f t="shared" si="43"/>
        <v>0</v>
      </c>
    </row>
    <row r="2788" spans="3:9" x14ac:dyDescent="0.2">
      <c r="C2788">
        <f>IF('Source Data'!F2788="successful",'Source Data'!L2788,0)</f>
        <v>74</v>
      </c>
      <c r="F2788">
        <f>IF('Source Data'!F2788="canceled",'Source Data'!L2788,0)</f>
        <v>0</v>
      </c>
      <c r="G2788">
        <f>IF('Source Data'!F2788="failed",'Source Data'!L2788,0)</f>
        <v>0</v>
      </c>
      <c r="I2788">
        <f t="shared" si="43"/>
        <v>0</v>
      </c>
    </row>
    <row r="2789" spans="3:9" x14ac:dyDescent="0.2">
      <c r="C2789">
        <f>IF('Source Data'!F2789="successful",'Source Data'!L2789,0)</f>
        <v>38</v>
      </c>
      <c r="F2789">
        <f>IF('Source Data'!F2789="canceled",'Source Data'!L2789,0)</f>
        <v>0</v>
      </c>
      <c r="G2789">
        <f>IF('Source Data'!F2789="failed",'Source Data'!L2789,0)</f>
        <v>0</v>
      </c>
      <c r="I2789">
        <f t="shared" si="43"/>
        <v>0</v>
      </c>
    </row>
    <row r="2790" spans="3:9" x14ac:dyDescent="0.2">
      <c r="C2790">
        <f>IF('Source Data'!F2790="successful",'Source Data'!L2790,0)</f>
        <v>20</v>
      </c>
      <c r="F2790">
        <f>IF('Source Data'!F2790="canceled",'Source Data'!L2790,0)</f>
        <v>0</v>
      </c>
      <c r="G2790">
        <f>IF('Source Data'!F2790="failed",'Source Data'!L2790,0)</f>
        <v>0</v>
      </c>
      <c r="I2790">
        <f t="shared" si="43"/>
        <v>0</v>
      </c>
    </row>
    <row r="2791" spans="3:9" x14ac:dyDescent="0.2">
      <c r="C2791">
        <f>IF('Source Data'!F2791="successful",'Source Data'!L2791,0)</f>
        <v>24</v>
      </c>
      <c r="F2791">
        <f>IF('Source Data'!F2791="canceled",'Source Data'!L2791,0)</f>
        <v>0</v>
      </c>
      <c r="G2791">
        <f>IF('Source Data'!F2791="failed",'Source Data'!L2791,0)</f>
        <v>0</v>
      </c>
      <c r="I2791">
        <f t="shared" si="43"/>
        <v>0</v>
      </c>
    </row>
    <row r="2792" spans="3:9" x14ac:dyDescent="0.2">
      <c r="C2792">
        <f>IF('Source Data'!F2792="successful",'Source Data'!L2792,0)</f>
        <v>66</v>
      </c>
      <c r="F2792">
        <f>IF('Source Data'!F2792="canceled",'Source Data'!L2792,0)</f>
        <v>0</v>
      </c>
      <c r="G2792">
        <f>IF('Source Data'!F2792="failed",'Source Data'!L2792,0)</f>
        <v>0</v>
      </c>
      <c r="I2792">
        <f t="shared" si="43"/>
        <v>0</v>
      </c>
    </row>
    <row r="2793" spans="3:9" x14ac:dyDescent="0.2">
      <c r="C2793">
        <f>IF('Source Data'!F2793="successful",'Source Data'!L2793,0)</f>
        <v>28</v>
      </c>
      <c r="F2793">
        <f>IF('Source Data'!F2793="canceled",'Source Data'!L2793,0)</f>
        <v>0</v>
      </c>
      <c r="G2793">
        <f>IF('Source Data'!F2793="failed",'Source Data'!L2793,0)</f>
        <v>0</v>
      </c>
      <c r="I2793">
        <f t="shared" si="43"/>
        <v>0</v>
      </c>
    </row>
    <row r="2794" spans="3:9" x14ac:dyDescent="0.2">
      <c r="C2794">
        <f>IF('Source Data'!F2794="successful",'Source Data'!L2794,0)</f>
        <v>24</v>
      </c>
      <c r="F2794">
        <f>IF('Source Data'!F2794="canceled",'Source Data'!L2794,0)</f>
        <v>0</v>
      </c>
      <c r="G2794">
        <f>IF('Source Data'!F2794="failed",'Source Data'!L2794,0)</f>
        <v>0</v>
      </c>
      <c r="I2794">
        <f t="shared" si="43"/>
        <v>0</v>
      </c>
    </row>
    <row r="2795" spans="3:9" x14ac:dyDescent="0.2">
      <c r="C2795">
        <f>IF('Source Data'!F2795="successful",'Source Data'!L2795,0)</f>
        <v>73</v>
      </c>
      <c r="F2795">
        <f>IF('Source Data'!F2795="canceled",'Source Data'!L2795,0)</f>
        <v>0</v>
      </c>
      <c r="G2795">
        <f>IF('Source Data'!F2795="failed",'Source Data'!L2795,0)</f>
        <v>0</v>
      </c>
      <c r="I2795">
        <f t="shared" si="43"/>
        <v>0</v>
      </c>
    </row>
    <row r="2796" spans="3:9" x14ac:dyDescent="0.2">
      <c r="C2796">
        <f>IF('Source Data'!F2796="successful",'Source Data'!L2796,0)</f>
        <v>3</v>
      </c>
      <c r="F2796">
        <f>IF('Source Data'!F2796="canceled",'Source Data'!L2796,0)</f>
        <v>0</v>
      </c>
      <c r="G2796">
        <f>IF('Source Data'!F2796="failed",'Source Data'!L2796,0)</f>
        <v>0</v>
      </c>
      <c r="I2796">
        <f t="shared" si="43"/>
        <v>0</v>
      </c>
    </row>
    <row r="2797" spans="3:9" x14ac:dyDescent="0.2">
      <c r="C2797">
        <f>IF('Source Data'!F2797="successful",'Source Data'!L2797,0)</f>
        <v>20</v>
      </c>
      <c r="F2797">
        <f>IF('Source Data'!F2797="canceled",'Source Data'!L2797,0)</f>
        <v>0</v>
      </c>
      <c r="G2797">
        <f>IF('Source Data'!F2797="failed",'Source Data'!L2797,0)</f>
        <v>0</v>
      </c>
      <c r="I2797">
        <f t="shared" si="43"/>
        <v>0</v>
      </c>
    </row>
    <row r="2798" spans="3:9" x14ac:dyDescent="0.2">
      <c r="C2798">
        <f>IF('Source Data'!F2798="successful",'Source Data'!L2798,0)</f>
        <v>21</v>
      </c>
      <c r="F2798">
        <f>IF('Source Data'!F2798="canceled",'Source Data'!L2798,0)</f>
        <v>0</v>
      </c>
      <c r="G2798">
        <f>IF('Source Data'!F2798="failed",'Source Data'!L2798,0)</f>
        <v>0</v>
      </c>
      <c r="I2798">
        <f t="shared" si="43"/>
        <v>0</v>
      </c>
    </row>
    <row r="2799" spans="3:9" x14ac:dyDescent="0.2">
      <c r="C2799">
        <f>IF('Source Data'!F2799="successful",'Source Data'!L2799,0)</f>
        <v>94</v>
      </c>
      <c r="F2799">
        <f>IF('Source Data'!F2799="canceled",'Source Data'!L2799,0)</f>
        <v>0</v>
      </c>
      <c r="G2799">
        <f>IF('Source Data'!F2799="failed",'Source Data'!L2799,0)</f>
        <v>0</v>
      </c>
      <c r="I2799">
        <f t="shared" si="43"/>
        <v>0</v>
      </c>
    </row>
    <row r="2800" spans="3:9" x14ac:dyDescent="0.2">
      <c r="C2800">
        <f>IF('Source Data'!F2800="successful",'Source Data'!L2800,0)</f>
        <v>139</v>
      </c>
      <c r="F2800">
        <f>IF('Source Data'!F2800="canceled",'Source Data'!L2800,0)</f>
        <v>0</v>
      </c>
      <c r="G2800">
        <f>IF('Source Data'!F2800="failed",'Source Data'!L2800,0)</f>
        <v>0</v>
      </c>
      <c r="I2800">
        <f t="shared" si="43"/>
        <v>0</v>
      </c>
    </row>
    <row r="2801" spans="3:9" x14ac:dyDescent="0.2">
      <c r="C2801">
        <f>IF('Source Data'!F2801="successful",'Source Data'!L2801,0)</f>
        <v>130</v>
      </c>
      <c r="F2801">
        <f>IF('Source Data'!F2801="canceled",'Source Data'!L2801,0)</f>
        <v>0</v>
      </c>
      <c r="G2801">
        <f>IF('Source Data'!F2801="failed",'Source Data'!L2801,0)</f>
        <v>0</v>
      </c>
      <c r="I2801">
        <f t="shared" si="43"/>
        <v>0</v>
      </c>
    </row>
    <row r="2802" spans="3:9" x14ac:dyDescent="0.2">
      <c r="C2802">
        <f>IF('Source Data'!F2802="successful",'Source Data'!L2802,0)</f>
        <v>31</v>
      </c>
      <c r="F2802">
        <f>IF('Source Data'!F2802="canceled",'Source Data'!L2802,0)</f>
        <v>0</v>
      </c>
      <c r="G2802">
        <f>IF('Source Data'!F2802="failed",'Source Data'!L2802,0)</f>
        <v>0</v>
      </c>
      <c r="I2802">
        <f t="shared" si="43"/>
        <v>0</v>
      </c>
    </row>
    <row r="2803" spans="3:9" x14ac:dyDescent="0.2">
      <c r="C2803">
        <f>IF('Source Data'!F2803="successful",'Source Data'!L2803,0)</f>
        <v>13</v>
      </c>
      <c r="F2803">
        <f>IF('Source Data'!F2803="canceled",'Source Data'!L2803,0)</f>
        <v>0</v>
      </c>
      <c r="G2803">
        <f>IF('Source Data'!F2803="failed",'Source Data'!L2803,0)</f>
        <v>0</v>
      </c>
      <c r="I2803">
        <f t="shared" si="43"/>
        <v>0</v>
      </c>
    </row>
    <row r="2804" spans="3:9" x14ac:dyDescent="0.2">
      <c r="C2804">
        <f>IF('Source Data'!F2804="successful",'Source Data'!L2804,0)</f>
        <v>90</v>
      </c>
      <c r="F2804">
        <f>IF('Source Data'!F2804="canceled",'Source Data'!L2804,0)</f>
        <v>0</v>
      </c>
      <c r="G2804">
        <f>IF('Source Data'!F2804="failed",'Source Data'!L2804,0)</f>
        <v>0</v>
      </c>
      <c r="I2804">
        <f t="shared" si="43"/>
        <v>0</v>
      </c>
    </row>
    <row r="2805" spans="3:9" x14ac:dyDescent="0.2">
      <c r="C2805">
        <f>IF('Source Data'!F2805="successful",'Source Data'!L2805,0)</f>
        <v>141</v>
      </c>
      <c r="F2805">
        <f>IF('Source Data'!F2805="canceled",'Source Data'!L2805,0)</f>
        <v>0</v>
      </c>
      <c r="G2805">
        <f>IF('Source Data'!F2805="failed",'Source Data'!L2805,0)</f>
        <v>0</v>
      </c>
      <c r="I2805">
        <f t="shared" si="43"/>
        <v>0</v>
      </c>
    </row>
    <row r="2806" spans="3:9" x14ac:dyDescent="0.2">
      <c r="C2806">
        <f>IF('Source Data'!F2806="successful",'Source Data'!L2806,0)</f>
        <v>23</v>
      </c>
      <c r="F2806">
        <f>IF('Source Data'!F2806="canceled",'Source Data'!L2806,0)</f>
        <v>0</v>
      </c>
      <c r="G2806">
        <f>IF('Source Data'!F2806="failed",'Source Data'!L2806,0)</f>
        <v>0</v>
      </c>
      <c r="I2806">
        <f t="shared" si="43"/>
        <v>0</v>
      </c>
    </row>
    <row r="2807" spans="3:9" x14ac:dyDescent="0.2">
      <c r="C2807">
        <f>IF('Source Data'!F2807="successful",'Source Data'!L2807,0)</f>
        <v>18</v>
      </c>
      <c r="F2807">
        <f>IF('Source Data'!F2807="canceled",'Source Data'!L2807,0)</f>
        <v>0</v>
      </c>
      <c r="G2807">
        <f>IF('Source Data'!F2807="failed",'Source Data'!L2807,0)</f>
        <v>0</v>
      </c>
      <c r="I2807">
        <f t="shared" si="43"/>
        <v>0</v>
      </c>
    </row>
    <row r="2808" spans="3:9" x14ac:dyDescent="0.2">
      <c r="C2808">
        <f>IF('Source Data'!F2808="successful",'Source Data'!L2808,0)</f>
        <v>76</v>
      </c>
      <c r="F2808">
        <f>IF('Source Data'!F2808="canceled",'Source Data'!L2808,0)</f>
        <v>0</v>
      </c>
      <c r="G2808">
        <f>IF('Source Data'!F2808="failed",'Source Data'!L2808,0)</f>
        <v>0</v>
      </c>
      <c r="I2808">
        <f t="shared" si="43"/>
        <v>0</v>
      </c>
    </row>
    <row r="2809" spans="3:9" x14ac:dyDescent="0.2">
      <c r="C2809">
        <f>IF('Source Data'!F2809="successful",'Source Data'!L2809,0)</f>
        <v>93</v>
      </c>
      <c r="F2809">
        <f>IF('Source Data'!F2809="canceled",'Source Data'!L2809,0)</f>
        <v>0</v>
      </c>
      <c r="G2809">
        <f>IF('Source Data'!F2809="failed",'Source Data'!L2809,0)</f>
        <v>0</v>
      </c>
      <c r="I2809">
        <f t="shared" si="43"/>
        <v>0</v>
      </c>
    </row>
    <row r="2810" spans="3:9" x14ac:dyDescent="0.2">
      <c r="C2810">
        <f>IF('Source Data'!F2810="successful",'Source Data'!L2810,0)</f>
        <v>69</v>
      </c>
      <c r="F2810">
        <f>IF('Source Data'!F2810="canceled",'Source Data'!L2810,0)</f>
        <v>0</v>
      </c>
      <c r="G2810">
        <f>IF('Source Data'!F2810="failed",'Source Data'!L2810,0)</f>
        <v>0</v>
      </c>
      <c r="I2810">
        <f t="shared" si="43"/>
        <v>0</v>
      </c>
    </row>
    <row r="2811" spans="3:9" x14ac:dyDescent="0.2">
      <c r="C2811">
        <f>IF('Source Data'!F2811="successful",'Source Data'!L2811,0)</f>
        <v>21</v>
      </c>
      <c r="F2811">
        <f>IF('Source Data'!F2811="canceled",'Source Data'!L2811,0)</f>
        <v>0</v>
      </c>
      <c r="G2811">
        <f>IF('Source Data'!F2811="failed",'Source Data'!L2811,0)</f>
        <v>0</v>
      </c>
      <c r="I2811">
        <f t="shared" si="43"/>
        <v>0</v>
      </c>
    </row>
    <row r="2812" spans="3:9" x14ac:dyDescent="0.2">
      <c r="C2812">
        <f>IF('Source Data'!F2812="successful",'Source Data'!L2812,0)</f>
        <v>57</v>
      </c>
      <c r="F2812">
        <f>IF('Source Data'!F2812="canceled",'Source Data'!L2812,0)</f>
        <v>0</v>
      </c>
      <c r="G2812">
        <f>IF('Source Data'!F2812="failed",'Source Data'!L2812,0)</f>
        <v>0</v>
      </c>
      <c r="I2812">
        <f t="shared" si="43"/>
        <v>0</v>
      </c>
    </row>
    <row r="2813" spans="3:9" x14ac:dyDescent="0.2">
      <c r="C2813">
        <f>IF('Source Data'!F2813="successful",'Source Data'!L2813,0)</f>
        <v>108</v>
      </c>
      <c r="F2813">
        <f>IF('Source Data'!F2813="canceled",'Source Data'!L2813,0)</f>
        <v>0</v>
      </c>
      <c r="G2813">
        <f>IF('Source Data'!F2813="failed",'Source Data'!L2813,0)</f>
        <v>0</v>
      </c>
      <c r="I2813">
        <f t="shared" si="43"/>
        <v>0</v>
      </c>
    </row>
    <row r="2814" spans="3:9" x14ac:dyDescent="0.2">
      <c r="C2814">
        <f>IF('Source Data'!F2814="successful",'Source Data'!L2814,0)</f>
        <v>83</v>
      </c>
      <c r="F2814">
        <f>IF('Source Data'!F2814="canceled",'Source Data'!L2814,0)</f>
        <v>0</v>
      </c>
      <c r="G2814">
        <f>IF('Source Data'!F2814="failed",'Source Data'!L2814,0)</f>
        <v>0</v>
      </c>
      <c r="I2814">
        <f t="shared" si="43"/>
        <v>0</v>
      </c>
    </row>
    <row r="2815" spans="3:9" x14ac:dyDescent="0.2">
      <c r="C2815">
        <f>IF('Source Data'!F2815="successful",'Source Data'!L2815,0)</f>
        <v>96</v>
      </c>
      <c r="F2815">
        <f>IF('Source Data'!F2815="canceled",'Source Data'!L2815,0)</f>
        <v>0</v>
      </c>
      <c r="G2815">
        <f>IF('Source Data'!F2815="failed",'Source Data'!L2815,0)</f>
        <v>0</v>
      </c>
      <c r="I2815">
        <f t="shared" si="43"/>
        <v>0</v>
      </c>
    </row>
    <row r="2816" spans="3:9" x14ac:dyDescent="0.2">
      <c r="C2816">
        <f>IF('Source Data'!F2816="successful",'Source Data'!L2816,0)</f>
        <v>64</v>
      </c>
      <c r="F2816">
        <f>IF('Source Data'!F2816="canceled",'Source Data'!L2816,0)</f>
        <v>0</v>
      </c>
      <c r="G2816">
        <f>IF('Source Data'!F2816="failed",'Source Data'!L2816,0)</f>
        <v>0</v>
      </c>
      <c r="I2816">
        <f t="shared" si="43"/>
        <v>0</v>
      </c>
    </row>
    <row r="2817" spans="3:9" x14ac:dyDescent="0.2">
      <c r="C2817">
        <f>IF('Source Data'!F2817="successful",'Source Data'!L2817,0)</f>
        <v>14</v>
      </c>
      <c r="F2817">
        <f>IF('Source Data'!F2817="canceled",'Source Data'!L2817,0)</f>
        <v>0</v>
      </c>
      <c r="G2817">
        <f>IF('Source Data'!F2817="failed",'Source Data'!L2817,0)</f>
        <v>0</v>
      </c>
      <c r="I2817">
        <f t="shared" si="43"/>
        <v>0</v>
      </c>
    </row>
    <row r="2818" spans="3:9" x14ac:dyDescent="0.2">
      <c r="C2818">
        <f>IF('Source Data'!F2818="successful",'Source Data'!L2818,0)</f>
        <v>169</v>
      </c>
      <c r="F2818">
        <f>IF('Source Data'!F2818="canceled",'Source Data'!L2818,0)</f>
        <v>0</v>
      </c>
      <c r="G2818">
        <f>IF('Source Data'!F2818="failed",'Source Data'!L2818,0)</f>
        <v>0</v>
      </c>
      <c r="I2818">
        <f t="shared" si="43"/>
        <v>0</v>
      </c>
    </row>
    <row r="2819" spans="3:9" x14ac:dyDescent="0.2">
      <c r="C2819">
        <f>IF('Source Data'!F2819="successful",'Source Data'!L2819,0)</f>
        <v>33</v>
      </c>
      <c r="F2819">
        <f>IF('Source Data'!F2819="canceled",'Source Data'!L2819,0)</f>
        <v>0</v>
      </c>
      <c r="G2819">
        <f>IF('Source Data'!F2819="failed",'Source Data'!L2819,0)</f>
        <v>0</v>
      </c>
      <c r="I2819">
        <f t="shared" ref="I2819:I2882" si="44">F2819+G2819</f>
        <v>0</v>
      </c>
    </row>
    <row r="2820" spans="3:9" x14ac:dyDescent="0.2">
      <c r="C2820">
        <f>IF('Source Data'!F2820="successful",'Source Data'!L2820,0)</f>
        <v>102</v>
      </c>
      <c r="F2820">
        <f>IF('Source Data'!F2820="canceled",'Source Data'!L2820,0)</f>
        <v>0</v>
      </c>
      <c r="G2820">
        <f>IF('Source Data'!F2820="failed",'Source Data'!L2820,0)</f>
        <v>0</v>
      </c>
      <c r="I2820">
        <f t="shared" si="44"/>
        <v>0</v>
      </c>
    </row>
    <row r="2821" spans="3:9" x14ac:dyDescent="0.2">
      <c r="C2821">
        <f>IF('Source Data'!F2821="successful",'Source Data'!L2821,0)</f>
        <v>104</v>
      </c>
      <c r="F2821">
        <f>IF('Source Data'!F2821="canceled",'Source Data'!L2821,0)</f>
        <v>0</v>
      </c>
      <c r="G2821">
        <f>IF('Source Data'!F2821="failed",'Source Data'!L2821,0)</f>
        <v>0</v>
      </c>
      <c r="I2821">
        <f t="shared" si="44"/>
        <v>0</v>
      </c>
    </row>
    <row r="2822" spans="3:9" x14ac:dyDescent="0.2">
      <c r="C2822">
        <f>IF('Source Data'!F2822="successful",'Source Data'!L2822,0)</f>
        <v>20</v>
      </c>
      <c r="F2822">
        <f>IF('Source Data'!F2822="canceled",'Source Data'!L2822,0)</f>
        <v>0</v>
      </c>
      <c r="G2822">
        <f>IF('Source Data'!F2822="failed",'Source Data'!L2822,0)</f>
        <v>0</v>
      </c>
      <c r="I2822">
        <f t="shared" si="44"/>
        <v>0</v>
      </c>
    </row>
    <row r="2823" spans="3:9" x14ac:dyDescent="0.2">
      <c r="C2823">
        <f>IF('Source Data'!F2823="successful",'Source Data'!L2823,0)</f>
        <v>35</v>
      </c>
      <c r="F2823">
        <f>IF('Source Data'!F2823="canceled",'Source Data'!L2823,0)</f>
        <v>0</v>
      </c>
      <c r="G2823">
        <f>IF('Source Data'!F2823="failed",'Source Data'!L2823,0)</f>
        <v>0</v>
      </c>
      <c r="I2823">
        <f t="shared" si="44"/>
        <v>0</v>
      </c>
    </row>
    <row r="2824" spans="3:9" x14ac:dyDescent="0.2">
      <c r="C2824">
        <f>IF('Source Data'!F2824="successful",'Source Data'!L2824,0)</f>
        <v>94</v>
      </c>
      <c r="F2824">
        <f>IF('Source Data'!F2824="canceled",'Source Data'!L2824,0)</f>
        <v>0</v>
      </c>
      <c r="G2824">
        <f>IF('Source Data'!F2824="failed",'Source Data'!L2824,0)</f>
        <v>0</v>
      </c>
      <c r="I2824">
        <f t="shared" si="44"/>
        <v>0</v>
      </c>
    </row>
    <row r="2825" spans="3:9" x14ac:dyDescent="0.2">
      <c r="C2825">
        <f>IF('Source Data'!F2825="successful",'Source Data'!L2825,0)</f>
        <v>14</v>
      </c>
      <c r="F2825">
        <f>IF('Source Data'!F2825="canceled",'Source Data'!L2825,0)</f>
        <v>0</v>
      </c>
      <c r="G2825">
        <f>IF('Source Data'!F2825="failed",'Source Data'!L2825,0)</f>
        <v>0</v>
      </c>
      <c r="I2825">
        <f t="shared" si="44"/>
        <v>0</v>
      </c>
    </row>
    <row r="2826" spans="3:9" x14ac:dyDescent="0.2">
      <c r="C2826">
        <f>IF('Source Data'!F2826="successful",'Source Data'!L2826,0)</f>
        <v>15</v>
      </c>
      <c r="F2826">
        <f>IF('Source Data'!F2826="canceled",'Source Data'!L2826,0)</f>
        <v>0</v>
      </c>
      <c r="G2826">
        <f>IF('Source Data'!F2826="failed",'Source Data'!L2826,0)</f>
        <v>0</v>
      </c>
      <c r="I2826">
        <f t="shared" si="44"/>
        <v>0</v>
      </c>
    </row>
    <row r="2827" spans="3:9" x14ac:dyDescent="0.2">
      <c r="C2827">
        <f>IF('Source Data'!F2827="successful",'Source Data'!L2827,0)</f>
        <v>51</v>
      </c>
      <c r="F2827">
        <f>IF('Source Data'!F2827="canceled",'Source Data'!L2827,0)</f>
        <v>0</v>
      </c>
      <c r="G2827">
        <f>IF('Source Data'!F2827="failed",'Source Data'!L2827,0)</f>
        <v>0</v>
      </c>
      <c r="I2827">
        <f t="shared" si="44"/>
        <v>0</v>
      </c>
    </row>
    <row r="2828" spans="3:9" x14ac:dyDescent="0.2">
      <c r="C2828">
        <f>IF('Source Data'!F2828="successful",'Source Data'!L2828,0)</f>
        <v>19</v>
      </c>
      <c r="F2828">
        <f>IF('Source Data'!F2828="canceled",'Source Data'!L2828,0)</f>
        <v>0</v>
      </c>
      <c r="G2828">
        <f>IF('Source Data'!F2828="failed",'Source Data'!L2828,0)</f>
        <v>0</v>
      </c>
      <c r="I2828">
        <f t="shared" si="44"/>
        <v>0</v>
      </c>
    </row>
    <row r="2829" spans="3:9" x14ac:dyDescent="0.2">
      <c r="C2829">
        <f>IF('Source Data'!F2829="successful",'Source Data'!L2829,0)</f>
        <v>23</v>
      </c>
      <c r="F2829">
        <f>IF('Source Data'!F2829="canceled",'Source Data'!L2829,0)</f>
        <v>0</v>
      </c>
      <c r="G2829">
        <f>IF('Source Data'!F2829="failed",'Source Data'!L2829,0)</f>
        <v>0</v>
      </c>
      <c r="I2829">
        <f t="shared" si="44"/>
        <v>0</v>
      </c>
    </row>
    <row r="2830" spans="3:9" x14ac:dyDescent="0.2">
      <c r="C2830">
        <f>IF('Source Data'!F2830="successful",'Source Data'!L2830,0)</f>
        <v>97</v>
      </c>
      <c r="F2830">
        <f>IF('Source Data'!F2830="canceled",'Source Data'!L2830,0)</f>
        <v>0</v>
      </c>
      <c r="G2830">
        <f>IF('Source Data'!F2830="failed",'Source Data'!L2830,0)</f>
        <v>0</v>
      </c>
      <c r="I2830">
        <f t="shared" si="44"/>
        <v>0</v>
      </c>
    </row>
    <row r="2831" spans="3:9" x14ac:dyDescent="0.2">
      <c r="C2831">
        <f>IF('Source Data'!F2831="successful",'Source Data'!L2831,0)</f>
        <v>76</v>
      </c>
      <c r="F2831">
        <f>IF('Source Data'!F2831="canceled",'Source Data'!L2831,0)</f>
        <v>0</v>
      </c>
      <c r="G2831">
        <f>IF('Source Data'!F2831="failed",'Source Data'!L2831,0)</f>
        <v>0</v>
      </c>
      <c r="I2831">
        <f t="shared" si="44"/>
        <v>0</v>
      </c>
    </row>
    <row r="2832" spans="3:9" x14ac:dyDescent="0.2">
      <c r="C2832">
        <f>IF('Source Data'!F2832="successful",'Source Data'!L2832,0)</f>
        <v>11</v>
      </c>
      <c r="F2832">
        <f>IF('Source Data'!F2832="canceled",'Source Data'!L2832,0)</f>
        <v>0</v>
      </c>
      <c r="G2832">
        <f>IF('Source Data'!F2832="failed",'Source Data'!L2832,0)</f>
        <v>0</v>
      </c>
      <c r="I2832">
        <f t="shared" si="44"/>
        <v>0</v>
      </c>
    </row>
    <row r="2833" spans="3:9" x14ac:dyDescent="0.2">
      <c r="C2833">
        <f>IF('Source Data'!F2833="successful",'Source Data'!L2833,0)</f>
        <v>52</v>
      </c>
      <c r="F2833">
        <f>IF('Source Data'!F2833="canceled",'Source Data'!L2833,0)</f>
        <v>0</v>
      </c>
      <c r="G2833">
        <f>IF('Source Data'!F2833="failed",'Source Data'!L2833,0)</f>
        <v>0</v>
      </c>
      <c r="I2833">
        <f t="shared" si="44"/>
        <v>0</v>
      </c>
    </row>
    <row r="2834" spans="3:9" x14ac:dyDescent="0.2">
      <c r="C2834">
        <f>IF('Source Data'!F2834="successful",'Source Data'!L2834,0)</f>
        <v>95</v>
      </c>
      <c r="F2834">
        <f>IF('Source Data'!F2834="canceled",'Source Data'!L2834,0)</f>
        <v>0</v>
      </c>
      <c r="G2834">
        <f>IF('Source Data'!F2834="failed",'Source Data'!L2834,0)</f>
        <v>0</v>
      </c>
      <c r="I2834">
        <f t="shared" si="44"/>
        <v>0</v>
      </c>
    </row>
    <row r="2835" spans="3:9" x14ac:dyDescent="0.2">
      <c r="C2835">
        <f>IF('Source Data'!F2835="successful",'Source Data'!L2835,0)</f>
        <v>35</v>
      </c>
      <c r="F2835">
        <f>IF('Source Data'!F2835="canceled",'Source Data'!L2835,0)</f>
        <v>0</v>
      </c>
      <c r="G2835">
        <f>IF('Source Data'!F2835="failed",'Source Data'!L2835,0)</f>
        <v>0</v>
      </c>
      <c r="I2835">
        <f t="shared" si="44"/>
        <v>0</v>
      </c>
    </row>
    <row r="2836" spans="3:9" x14ac:dyDescent="0.2">
      <c r="C2836">
        <f>IF('Source Data'!F2836="successful",'Source Data'!L2836,0)</f>
        <v>21</v>
      </c>
      <c r="F2836">
        <f>IF('Source Data'!F2836="canceled",'Source Data'!L2836,0)</f>
        <v>0</v>
      </c>
      <c r="G2836">
        <f>IF('Source Data'!F2836="failed",'Source Data'!L2836,0)</f>
        <v>0</v>
      </c>
      <c r="I2836">
        <f t="shared" si="44"/>
        <v>0</v>
      </c>
    </row>
    <row r="2837" spans="3:9" x14ac:dyDescent="0.2">
      <c r="C2837">
        <f>IF('Source Data'!F2837="successful",'Source Data'!L2837,0)</f>
        <v>93</v>
      </c>
      <c r="F2837">
        <f>IF('Source Data'!F2837="canceled",'Source Data'!L2837,0)</f>
        <v>0</v>
      </c>
      <c r="G2837">
        <f>IF('Source Data'!F2837="failed",'Source Data'!L2837,0)</f>
        <v>0</v>
      </c>
      <c r="I2837">
        <f t="shared" si="44"/>
        <v>0</v>
      </c>
    </row>
    <row r="2838" spans="3:9" x14ac:dyDescent="0.2">
      <c r="C2838">
        <f>IF('Source Data'!F2838="successful",'Source Data'!L2838,0)</f>
        <v>11</v>
      </c>
      <c r="F2838">
        <f>IF('Source Data'!F2838="canceled",'Source Data'!L2838,0)</f>
        <v>0</v>
      </c>
      <c r="G2838">
        <f>IF('Source Data'!F2838="failed",'Source Data'!L2838,0)</f>
        <v>0</v>
      </c>
      <c r="I2838">
        <f t="shared" si="44"/>
        <v>0</v>
      </c>
    </row>
    <row r="2839" spans="3:9" x14ac:dyDescent="0.2">
      <c r="C2839">
        <f>IF('Source Data'!F2839="successful",'Source Data'!L2839,0)</f>
        <v>21</v>
      </c>
      <c r="F2839">
        <f>IF('Source Data'!F2839="canceled",'Source Data'!L2839,0)</f>
        <v>0</v>
      </c>
      <c r="G2839">
        <f>IF('Source Data'!F2839="failed",'Source Data'!L2839,0)</f>
        <v>0</v>
      </c>
      <c r="I2839">
        <f t="shared" si="44"/>
        <v>0</v>
      </c>
    </row>
    <row r="2840" spans="3:9" x14ac:dyDescent="0.2">
      <c r="C2840">
        <f>IF('Source Data'!F2840="successful",'Source Data'!L2840,0)</f>
        <v>54</v>
      </c>
      <c r="F2840">
        <f>IF('Source Data'!F2840="canceled",'Source Data'!L2840,0)</f>
        <v>0</v>
      </c>
      <c r="G2840">
        <f>IF('Source Data'!F2840="failed",'Source Data'!L2840,0)</f>
        <v>0</v>
      </c>
      <c r="I2840">
        <f t="shared" si="44"/>
        <v>0</v>
      </c>
    </row>
    <row r="2841" spans="3:9" x14ac:dyDescent="0.2">
      <c r="C2841">
        <f>IF('Source Data'!F2841="successful",'Source Data'!L2841,0)</f>
        <v>31</v>
      </c>
      <c r="F2841">
        <f>IF('Source Data'!F2841="canceled",'Source Data'!L2841,0)</f>
        <v>0</v>
      </c>
      <c r="G2841">
        <f>IF('Source Data'!F2841="failed",'Source Data'!L2841,0)</f>
        <v>0</v>
      </c>
      <c r="I2841">
        <f t="shared" si="44"/>
        <v>0</v>
      </c>
    </row>
    <row r="2842" spans="3:9" x14ac:dyDescent="0.2">
      <c r="C2842">
        <f>IF('Source Data'!F2842="successful",'Source Data'!L2842,0)</f>
        <v>132</v>
      </c>
      <c r="F2842">
        <f>IF('Source Data'!F2842="canceled",'Source Data'!L2842,0)</f>
        <v>0</v>
      </c>
      <c r="G2842">
        <f>IF('Source Data'!F2842="failed",'Source Data'!L2842,0)</f>
        <v>0</v>
      </c>
      <c r="I2842">
        <f t="shared" si="44"/>
        <v>0</v>
      </c>
    </row>
    <row r="2843" spans="3:9" x14ac:dyDescent="0.2">
      <c r="C2843">
        <f>IF('Source Data'!F2843="successful",'Source Data'!L2843,0)</f>
        <v>0</v>
      </c>
      <c r="F2843">
        <f>IF('Source Data'!F2843="canceled",'Source Data'!L2843,0)</f>
        <v>0</v>
      </c>
      <c r="G2843">
        <f>IF('Source Data'!F2843="failed",'Source Data'!L2843,0)</f>
        <v>1</v>
      </c>
      <c r="I2843">
        <f t="shared" si="44"/>
        <v>1</v>
      </c>
    </row>
    <row r="2844" spans="3:9" x14ac:dyDescent="0.2">
      <c r="C2844">
        <f>IF('Source Data'!F2844="successful",'Source Data'!L2844,0)</f>
        <v>0</v>
      </c>
      <c r="F2844">
        <f>IF('Source Data'!F2844="canceled",'Source Data'!L2844,0)</f>
        <v>0</v>
      </c>
      <c r="G2844">
        <f>IF('Source Data'!F2844="failed",'Source Data'!L2844,0)</f>
        <v>0</v>
      </c>
      <c r="I2844">
        <f t="shared" si="44"/>
        <v>0</v>
      </c>
    </row>
    <row r="2845" spans="3:9" x14ac:dyDescent="0.2">
      <c r="C2845">
        <f>IF('Source Data'!F2845="successful",'Source Data'!L2845,0)</f>
        <v>0</v>
      </c>
      <c r="F2845">
        <f>IF('Source Data'!F2845="canceled",'Source Data'!L2845,0)</f>
        <v>0</v>
      </c>
      <c r="G2845">
        <f>IF('Source Data'!F2845="failed",'Source Data'!L2845,0)</f>
        <v>0</v>
      </c>
      <c r="I2845">
        <f t="shared" si="44"/>
        <v>0</v>
      </c>
    </row>
    <row r="2846" spans="3:9" x14ac:dyDescent="0.2">
      <c r="C2846">
        <f>IF('Source Data'!F2846="successful",'Source Data'!L2846,0)</f>
        <v>0</v>
      </c>
      <c r="F2846">
        <f>IF('Source Data'!F2846="canceled",'Source Data'!L2846,0)</f>
        <v>0</v>
      </c>
      <c r="G2846">
        <f>IF('Source Data'!F2846="failed",'Source Data'!L2846,0)</f>
        <v>1</v>
      </c>
      <c r="I2846">
        <f t="shared" si="44"/>
        <v>1</v>
      </c>
    </row>
    <row r="2847" spans="3:9" x14ac:dyDescent="0.2">
      <c r="C2847">
        <f>IF('Source Data'!F2847="successful",'Source Data'!L2847,0)</f>
        <v>0</v>
      </c>
      <c r="F2847">
        <f>IF('Source Data'!F2847="canceled",'Source Data'!L2847,0)</f>
        <v>0</v>
      </c>
      <c r="G2847">
        <f>IF('Source Data'!F2847="failed",'Source Data'!L2847,0)</f>
        <v>39</v>
      </c>
      <c r="I2847">
        <f t="shared" si="44"/>
        <v>39</v>
      </c>
    </row>
    <row r="2848" spans="3:9" x14ac:dyDescent="0.2">
      <c r="C2848">
        <f>IF('Source Data'!F2848="successful",'Source Data'!L2848,0)</f>
        <v>0</v>
      </c>
      <c r="F2848">
        <f>IF('Source Data'!F2848="canceled",'Source Data'!L2848,0)</f>
        <v>0</v>
      </c>
      <c r="G2848">
        <f>IF('Source Data'!F2848="failed",'Source Data'!L2848,0)</f>
        <v>0</v>
      </c>
      <c r="I2848">
        <f t="shared" si="44"/>
        <v>0</v>
      </c>
    </row>
    <row r="2849" spans="3:9" x14ac:dyDescent="0.2">
      <c r="C2849">
        <f>IF('Source Data'!F2849="successful",'Source Data'!L2849,0)</f>
        <v>0</v>
      </c>
      <c r="F2849">
        <f>IF('Source Data'!F2849="canceled",'Source Data'!L2849,0)</f>
        <v>0</v>
      </c>
      <c r="G2849">
        <f>IF('Source Data'!F2849="failed",'Source Data'!L2849,0)</f>
        <v>0</v>
      </c>
      <c r="I2849">
        <f t="shared" si="44"/>
        <v>0</v>
      </c>
    </row>
    <row r="2850" spans="3:9" x14ac:dyDescent="0.2">
      <c r="C2850">
        <f>IF('Source Data'!F2850="successful",'Source Data'!L2850,0)</f>
        <v>0</v>
      </c>
      <c r="F2850">
        <f>IF('Source Data'!F2850="canceled",'Source Data'!L2850,0)</f>
        <v>0</v>
      </c>
      <c r="G2850">
        <f>IF('Source Data'!F2850="failed",'Source Data'!L2850,0)</f>
        <v>3</v>
      </c>
      <c r="I2850">
        <f t="shared" si="44"/>
        <v>3</v>
      </c>
    </row>
    <row r="2851" spans="3:9" x14ac:dyDescent="0.2">
      <c r="C2851">
        <f>IF('Source Data'!F2851="successful",'Source Data'!L2851,0)</f>
        <v>0</v>
      </c>
      <c r="F2851">
        <f>IF('Source Data'!F2851="canceled",'Source Data'!L2851,0)</f>
        <v>0</v>
      </c>
      <c r="G2851">
        <f>IF('Source Data'!F2851="failed",'Source Data'!L2851,0)</f>
        <v>1</v>
      </c>
      <c r="I2851">
        <f t="shared" si="44"/>
        <v>1</v>
      </c>
    </row>
    <row r="2852" spans="3:9" x14ac:dyDescent="0.2">
      <c r="C2852">
        <f>IF('Source Data'!F2852="successful",'Source Data'!L2852,0)</f>
        <v>0</v>
      </c>
      <c r="F2852">
        <f>IF('Source Data'!F2852="canceled",'Source Data'!L2852,0)</f>
        <v>0</v>
      </c>
      <c r="G2852">
        <f>IF('Source Data'!F2852="failed",'Source Data'!L2852,0)</f>
        <v>13</v>
      </c>
      <c r="I2852">
        <f t="shared" si="44"/>
        <v>13</v>
      </c>
    </row>
    <row r="2853" spans="3:9" x14ac:dyDescent="0.2">
      <c r="C2853">
        <f>IF('Source Data'!F2853="successful",'Source Data'!L2853,0)</f>
        <v>0</v>
      </c>
      <c r="F2853">
        <f>IF('Source Data'!F2853="canceled",'Source Data'!L2853,0)</f>
        <v>0</v>
      </c>
      <c r="G2853">
        <f>IF('Source Data'!F2853="failed",'Source Data'!L2853,0)</f>
        <v>0</v>
      </c>
      <c r="I2853">
        <f t="shared" si="44"/>
        <v>0</v>
      </c>
    </row>
    <row r="2854" spans="3:9" x14ac:dyDescent="0.2">
      <c r="C2854">
        <f>IF('Source Data'!F2854="successful",'Source Data'!L2854,0)</f>
        <v>0</v>
      </c>
      <c r="F2854">
        <f>IF('Source Data'!F2854="canceled",'Source Data'!L2854,0)</f>
        <v>0</v>
      </c>
      <c r="G2854">
        <f>IF('Source Data'!F2854="failed",'Source Data'!L2854,0)</f>
        <v>6</v>
      </c>
      <c r="I2854">
        <f t="shared" si="44"/>
        <v>6</v>
      </c>
    </row>
    <row r="2855" spans="3:9" x14ac:dyDescent="0.2">
      <c r="C2855">
        <f>IF('Source Data'!F2855="successful",'Source Data'!L2855,0)</f>
        <v>0</v>
      </c>
      <c r="F2855">
        <f>IF('Source Data'!F2855="canceled",'Source Data'!L2855,0)</f>
        <v>0</v>
      </c>
      <c r="G2855">
        <f>IF('Source Data'!F2855="failed",'Source Data'!L2855,0)</f>
        <v>0</v>
      </c>
      <c r="I2855">
        <f t="shared" si="44"/>
        <v>0</v>
      </c>
    </row>
    <row r="2856" spans="3:9" x14ac:dyDescent="0.2">
      <c r="C2856">
        <f>IF('Source Data'!F2856="successful",'Source Data'!L2856,0)</f>
        <v>0</v>
      </c>
      <c r="F2856">
        <f>IF('Source Data'!F2856="canceled",'Source Data'!L2856,0)</f>
        <v>0</v>
      </c>
      <c r="G2856">
        <f>IF('Source Data'!F2856="failed",'Source Data'!L2856,0)</f>
        <v>14</v>
      </c>
      <c r="I2856">
        <f t="shared" si="44"/>
        <v>14</v>
      </c>
    </row>
    <row r="2857" spans="3:9" x14ac:dyDescent="0.2">
      <c r="C2857">
        <f>IF('Source Data'!F2857="successful",'Source Data'!L2857,0)</f>
        <v>0</v>
      </c>
      <c r="F2857">
        <f>IF('Source Data'!F2857="canceled",'Source Data'!L2857,0)</f>
        <v>0</v>
      </c>
      <c r="G2857">
        <f>IF('Source Data'!F2857="failed",'Source Data'!L2857,0)</f>
        <v>5</v>
      </c>
      <c r="I2857">
        <f t="shared" si="44"/>
        <v>5</v>
      </c>
    </row>
    <row r="2858" spans="3:9" x14ac:dyDescent="0.2">
      <c r="C2858">
        <f>IF('Source Data'!F2858="successful",'Source Data'!L2858,0)</f>
        <v>0</v>
      </c>
      <c r="F2858">
        <f>IF('Source Data'!F2858="canceled",'Source Data'!L2858,0)</f>
        <v>0</v>
      </c>
      <c r="G2858">
        <f>IF('Source Data'!F2858="failed",'Source Data'!L2858,0)</f>
        <v>6</v>
      </c>
      <c r="I2858">
        <f t="shared" si="44"/>
        <v>6</v>
      </c>
    </row>
    <row r="2859" spans="3:9" x14ac:dyDescent="0.2">
      <c r="C2859">
        <f>IF('Source Data'!F2859="successful",'Source Data'!L2859,0)</f>
        <v>0</v>
      </c>
      <c r="F2859">
        <f>IF('Source Data'!F2859="canceled",'Source Data'!L2859,0)</f>
        <v>0</v>
      </c>
      <c r="G2859">
        <f>IF('Source Data'!F2859="failed",'Source Data'!L2859,0)</f>
        <v>15</v>
      </c>
      <c r="I2859">
        <f t="shared" si="44"/>
        <v>15</v>
      </c>
    </row>
    <row r="2860" spans="3:9" x14ac:dyDescent="0.2">
      <c r="C2860">
        <f>IF('Source Data'!F2860="successful",'Source Data'!L2860,0)</f>
        <v>0</v>
      </c>
      <c r="F2860">
        <f>IF('Source Data'!F2860="canceled",'Source Data'!L2860,0)</f>
        <v>0</v>
      </c>
      <c r="G2860">
        <f>IF('Source Data'!F2860="failed",'Source Data'!L2860,0)</f>
        <v>0</v>
      </c>
      <c r="I2860">
        <f t="shared" si="44"/>
        <v>0</v>
      </c>
    </row>
    <row r="2861" spans="3:9" x14ac:dyDescent="0.2">
      <c r="C2861">
        <f>IF('Source Data'!F2861="successful",'Source Data'!L2861,0)</f>
        <v>0</v>
      </c>
      <c r="F2861">
        <f>IF('Source Data'!F2861="canceled",'Source Data'!L2861,0)</f>
        <v>0</v>
      </c>
      <c r="G2861">
        <f>IF('Source Data'!F2861="failed",'Source Data'!L2861,0)</f>
        <v>1</v>
      </c>
      <c r="I2861">
        <f t="shared" si="44"/>
        <v>1</v>
      </c>
    </row>
    <row r="2862" spans="3:9" x14ac:dyDescent="0.2">
      <c r="C2862">
        <f>IF('Source Data'!F2862="successful",'Source Data'!L2862,0)</f>
        <v>0</v>
      </c>
      <c r="F2862">
        <f>IF('Source Data'!F2862="canceled",'Source Data'!L2862,0)</f>
        <v>0</v>
      </c>
      <c r="G2862">
        <f>IF('Source Data'!F2862="failed",'Source Data'!L2862,0)</f>
        <v>9</v>
      </c>
      <c r="I2862">
        <f t="shared" si="44"/>
        <v>9</v>
      </c>
    </row>
    <row r="2863" spans="3:9" x14ac:dyDescent="0.2">
      <c r="C2863">
        <f>IF('Source Data'!F2863="successful",'Source Data'!L2863,0)</f>
        <v>0</v>
      </c>
      <c r="F2863">
        <f>IF('Source Data'!F2863="canceled",'Source Data'!L2863,0)</f>
        <v>0</v>
      </c>
      <c r="G2863">
        <f>IF('Source Data'!F2863="failed",'Source Data'!L2863,0)</f>
        <v>3</v>
      </c>
      <c r="I2863">
        <f t="shared" si="44"/>
        <v>3</v>
      </c>
    </row>
    <row r="2864" spans="3:9" x14ac:dyDescent="0.2">
      <c r="C2864">
        <f>IF('Source Data'!F2864="successful",'Source Data'!L2864,0)</f>
        <v>0</v>
      </c>
      <c r="F2864">
        <f>IF('Source Data'!F2864="canceled",'Source Data'!L2864,0)</f>
        <v>0</v>
      </c>
      <c r="G2864">
        <f>IF('Source Data'!F2864="failed",'Source Data'!L2864,0)</f>
        <v>3</v>
      </c>
      <c r="I2864">
        <f t="shared" si="44"/>
        <v>3</v>
      </c>
    </row>
    <row r="2865" spans="3:9" x14ac:dyDescent="0.2">
      <c r="C2865">
        <f>IF('Source Data'!F2865="successful",'Source Data'!L2865,0)</f>
        <v>0</v>
      </c>
      <c r="F2865">
        <f>IF('Source Data'!F2865="canceled",'Source Data'!L2865,0)</f>
        <v>0</v>
      </c>
      <c r="G2865">
        <f>IF('Source Data'!F2865="failed",'Source Data'!L2865,0)</f>
        <v>1</v>
      </c>
      <c r="I2865">
        <f t="shared" si="44"/>
        <v>1</v>
      </c>
    </row>
    <row r="2866" spans="3:9" x14ac:dyDescent="0.2">
      <c r="C2866">
        <f>IF('Source Data'!F2866="successful",'Source Data'!L2866,0)</f>
        <v>0</v>
      </c>
      <c r="F2866">
        <f>IF('Source Data'!F2866="canceled",'Source Data'!L2866,0)</f>
        <v>0</v>
      </c>
      <c r="G2866">
        <f>IF('Source Data'!F2866="failed",'Source Data'!L2866,0)</f>
        <v>3</v>
      </c>
      <c r="I2866">
        <f t="shared" si="44"/>
        <v>3</v>
      </c>
    </row>
    <row r="2867" spans="3:9" x14ac:dyDescent="0.2">
      <c r="C2867">
        <f>IF('Source Data'!F2867="successful",'Source Data'!L2867,0)</f>
        <v>0</v>
      </c>
      <c r="F2867">
        <f>IF('Source Data'!F2867="canceled",'Source Data'!L2867,0)</f>
        <v>0</v>
      </c>
      <c r="G2867">
        <f>IF('Source Data'!F2867="failed",'Source Data'!L2867,0)</f>
        <v>0</v>
      </c>
      <c r="I2867">
        <f t="shared" si="44"/>
        <v>0</v>
      </c>
    </row>
    <row r="2868" spans="3:9" x14ac:dyDescent="0.2">
      <c r="C2868">
        <f>IF('Source Data'!F2868="successful",'Source Data'!L2868,0)</f>
        <v>0</v>
      </c>
      <c r="F2868">
        <f>IF('Source Data'!F2868="canceled",'Source Data'!L2868,0)</f>
        <v>0</v>
      </c>
      <c r="G2868">
        <f>IF('Source Data'!F2868="failed",'Source Data'!L2868,0)</f>
        <v>2</v>
      </c>
      <c r="I2868">
        <f t="shared" si="44"/>
        <v>2</v>
      </c>
    </row>
    <row r="2869" spans="3:9" x14ac:dyDescent="0.2">
      <c r="C2869">
        <f>IF('Source Data'!F2869="successful",'Source Data'!L2869,0)</f>
        <v>0</v>
      </c>
      <c r="F2869">
        <f>IF('Source Data'!F2869="canceled",'Source Data'!L2869,0)</f>
        <v>0</v>
      </c>
      <c r="G2869">
        <f>IF('Source Data'!F2869="failed",'Source Data'!L2869,0)</f>
        <v>10</v>
      </c>
      <c r="I2869">
        <f t="shared" si="44"/>
        <v>10</v>
      </c>
    </row>
    <row r="2870" spans="3:9" x14ac:dyDescent="0.2">
      <c r="C2870">
        <f>IF('Source Data'!F2870="successful",'Source Data'!L2870,0)</f>
        <v>0</v>
      </c>
      <c r="F2870">
        <f>IF('Source Data'!F2870="canceled",'Source Data'!L2870,0)</f>
        <v>0</v>
      </c>
      <c r="G2870">
        <f>IF('Source Data'!F2870="failed",'Source Data'!L2870,0)</f>
        <v>60</v>
      </c>
      <c r="I2870">
        <f t="shared" si="44"/>
        <v>60</v>
      </c>
    </row>
    <row r="2871" spans="3:9" x14ac:dyDescent="0.2">
      <c r="C2871">
        <f>IF('Source Data'!F2871="successful",'Source Data'!L2871,0)</f>
        <v>0</v>
      </c>
      <c r="F2871">
        <f>IF('Source Data'!F2871="canceled",'Source Data'!L2871,0)</f>
        <v>0</v>
      </c>
      <c r="G2871">
        <f>IF('Source Data'!F2871="failed",'Source Data'!L2871,0)</f>
        <v>5</v>
      </c>
      <c r="I2871">
        <f t="shared" si="44"/>
        <v>5</v>
      </c>
    </row>
    <row r="2872" spans="3:9" x14ac:dyDescent="0.2">
      <c r="C2872">
        <f>IF('Source Data'!F2872="successful",'Source Data'!L2872,0)</f>
        <v>0</v>
      </c>
      <c r="F2872">
        <f>IF('Source Data'!F2872="canceled",'Source Data'!L2872,0)</f>
        <v>0</v>
      </c>
      <c r="G2872">
        <f>IF('Source Data'!F2872="failed",'Source Data'!L2872,0)</f>
        <v>9</v>
      </c>
      <c r="I2872">
        <f t="shared" si="44"/>
        <v>9</v>
      </c>
    </row>
    <row r="2873" spans="3:9" x14ac:dyDescent="0.2">
      <c r="C2873">
        <f>IF('Source Data'!F2873="successful",'Source Data'!L2873,0)</f>
        <v>0</v>
      </c>
      <c r="F2873">
        <f>IF('Source Data'!F2873="canceled",'Source Data'!L2873,0)</f>
        <v>0</v>
      </c>
      <c r="G2873">
        <f>IF('Source Data'!F2873="failed",'Source Data'!L2873,0)</f>
        <v>13</v>
      </c>
      <c r="I2873">
        <f t="shared" si="44"/>
        <v>13</v>
      </c>
    </row>
    <row r="2874" spans="3:9" x14ac:dyDescent="0.2">
      <c r="C2874">
        <f>IF('Source Data'!F2874="successful",'Source Data'!L2874,0)</f>
        <v>0</v>
      </c>
      <c r="F2874">
        <f>IF('Source Data'!F2874="canceled",'Source Data'!L2874,0)</f>
        <v>0</v>
      </c>
      <c r="G2874">
        <f>IF('Source Data'!F2874="failed",'Source Data'!L2874,0)</f>
        <v>0</v>
      </c>
      <c r="I2874">
        <f t="shared" si="44"/>
        <v>0</v>
      </c>
    </row>
    <row r="2875" spans="3:9" x14ac:dyDescent="0.2">
      <c r="C2875">
        <f>IF('Source Data'!F2875="successful",'Source Data'!L2875,0)</f>
        <v>0</v>
      </c>
      <c r="F2875">
        <f>IF('Source Data'!F2875="canceled",'Source Data'!L2875,0)</f>
        <v>0</v>
      </c>
      <c r="G2875">
        <f>IF('Source Data'!F2875="failed",'Source Data'!L2875,0)</f>
        <v>8</v>
      </c>
      <c r="I2875">
        <f t="shared" si="44"/>
        <v>8</v>
      </c>
    </row>
    <row r="2876" spans="3:9" x14ac:dyDescent="0.2">
      <c r="C2876">
        <f>IF('Source Data'!F2876="successful",'Source Data'!L2876,0)</f>
        <v>0</v>
      </c>
      <c r="F2876">
        <f>IF('Source Data'!F2876="canceled",'Source Data'!L2876,0)</f>
        <v>0</v>
      </c>
      <c r="G2876">
        <f>IF('Source Data'!F2876="failed",'Source Data'!L2876,0)</f>
        <v>3</v>
      </c>
      <c r="I2876">
        <f t="shared" si="44"/>
        <v>3</v>
      </c>
    </row>
    <row r="2877" spans="3:9" x14ac:dyDescent="0.2">
      <c r="C2877">
        <f>IF('Source Data'!F2877="successful",'Source Data'!L2877,0)</f>
        <v>0</v>
      </c>
      <c r="F2877">
        <f>IF('Source Data'!F2877="canceled",'Source Data'!L2877,0)</f>
        <v>0</v>
      </c>
      <c r="G2877">
        <f>IF('Source Data'!F2877="failed",'Source Data'!L2877,0)</f>
        <v>3</v>
      </c>
      <c r="I2877">
        <f t="shared" si="44"/>
        <v>3</v>
      </c>
    </row>
    <row r="2878" spans="3:9" x14ac:dyDescent="0.2">
      <c r="C2878">
        <f>IF('Source Data'!F2878="successful",'Source Data'!L2878,0)</f>
        <v>0</v>
      </c>
      <c r="F2878">
        <f>IF('Source Data'!F2878="canceled",'Source Data'!L2878,0)</f>
        <v>0</v>
      </c>
      <c r="G2878">
        <f>IF('Source Data'!F2878="failed",'Source Data'!L2878,0)</f>
        <v>0</v>
      </c>
      <c r="I2878">
        <f t="shared" si="44"/>
        <v>0</v>
      </c>
    </row>
    <row r="2879" spans="3:9" x14ac:dyDescent="0.2">
      <c r="C2879">
        <f>IF('Source Data'!F2879="successful",'Source Data'!L2879,0)</f>
        <v>0</v>
      </c>
      <c r="F2879">
        <f>IF('Source Data'!F2879="canceled",'Source Data'!L2879,0)</f>
        <v>0</v>
      </c>
      <c r="G2879">
        <f>IF('Source Data'!F2879="failed",'Source Data'!L2879,0)</f>
        <v>6</v>
      </c>
      <c r="I2879">
        <f t="shared" si="44"/>
        <v>6</v>
      </c>
    </row>
    <row r="2880" spans="3:9" x14ac:dyDescent="0.2">
      <c r="C2880">
        <f>IF('Source Data'!F2880="successful",'Source Data'!L2880,0)</f>
        <v>0</v>
      </c>
      <c r="F2880">
        <f>IF('Source Data'!F2880="canceled",'Source Data'!L2880,0)</f>
        <v>0</v>
      </c>
      <c r="G2880">
        <f>IF('Source Data'!F2880="failed",'Source Data'!L2880,0)</f>
        <v>4</v>
      </c>
      <c r="I2880">
        <f t="shared" si="44"/>
        <v>4</v>
      </c>
    </row>
    <row r="2881" spans="3:9" x14ac:dyDescent="0.2">
      <c r="C2881">
        <f>IF('Source Data'!F2881="successful",'Source Data'!L2881,0)</f>
        <v>0</v>
      </c>
      <c r="F2881">
        <f>IF('Source Data'!F2881="canceled",'Source Data'!L2881,0)</f>
        <v>0</v>
      </c>
      <c r="G2881">
        <f>IF('Source Data'!F2881="failed",'Source Data'!L2881,0)</f>
        <v>1</v>
      </c>
      <c r="I2881">
        <f t="shared" si="44"/>
        <v>1</v>
      </c>
    </row>
    <row r="2882" spans="3:9" x14ac:dyDescent="0.2">
      <c r="C2882">
        <f>IF('Source Data'!F2882="successful",'Source Data'!L2882,0)</f>
        <v>0</v>
      </c>
      <c r="F2882">
        <f>IF('Source Data'!F2882="canceled",'Source Data'!L2882,0)</f>
        <v>0</v>
      </c>
      <c r="G2882">
        <f>IF('Source Data'!F2882="failed",'Source Data'!L2882,0)</f>
        <v>29</v>
      </c>
      <c r="I2882">
        <f t="shared" si="44"/>
        <v>29</v>
      </c>
    </row>
    <row r="2883" spans="3:9" x14ac:dyDescent="0.2">
      <c r="C2883">
        <f>IF('Source Data'!F2883="successful",'Source Data'!L2883,0)</f>
        <v>0</v>
      </c>
      <c r="F2883">
        <f>IF('Source Data'!F2883="canceled",'Source Data'!L2883,0)</f>
        <v>0</v>
      </c>
      <c r="G2883">
        <f>IF('Source Data'!F2883="failed",'Source Data'!L2883,0)</f>
        <v>0</v>
      </c>
      <c r="I2883">
        <f t="shared" ref="I2883:I2946" si="45">F2883+G2883</f>
        <v>0</v>
      </c>
    </row>
    <row r="2884" spans="3:9" x14ac:dyDescent="0.2">
      <c r="C2884">
        <f>IF('Source Data'!F2884="successful",'Source Data'!L2884,0)</f>
        <v>0</v>
      </c>
      <c r="F2884">
        <f>IF('Source Data'!F2884="canceled",'Source Data'!L2884,0)</f>
        <v>0</v>
      </c>
      <c r="G2884">
        <f>IF('Source Data'!F2884="failed",'Source Data'!L2884,0)</f>
        <v>4</v>
      </c>
      <c r="I2884">
        <f t="shared" si="45"/>
        <v>4</v>
      </c>
    </row>
    <row r="2885" spans="3:9" x14ac:dyDescent="0.2">
      <c r="C2885">
        <f>IF('Source Data'!F2885="successful",'Source Data'!L2885,0)</f>
        <v>0</v>
      </c>
      <c r="F2885">
        <f>IF('Source Data'!F2885="canceled",'Source Data'!L2885,0)</f>
        <v>0</v>
      </c>
      <c r="G2885">
        <f>IF('Source Data'!F2885="failed",'Source Data'!L2885,0)</f>
        <v>5</v>
      </c>
      <c r="I2885">
        <f t="shared" si="45"/>
        <v>5</v>
      </c>
    </row>
    <row r="2886" spans="3:9" x14ac:dyDescent="0.2">
      <c r="C2886">
        <f>IF('Source Data'!F2886="successful",'Source Data'!L2886,0)</f>
        <v>0</v>
      </c>
      <c r="F2886">
        <f>IF('Source Data'!F2886="canceled",'Source Data'!L2886,0)</f>
        <v>0</v>
      </c>
      <c r="G2886">
        <f>IF('Source Data'!F2886="failed",'Source Data'!L2886,0)</f>
        <v>4</v>
      </c>
      <c r="I2886">
        <f t="shared" si="45"/>
        <v>4</v>
      </c>
    </row>
    <row r="2887" spans="3:9" x14ac:dyDescent="0.2">
      <c r="C2887">
        <f>IF('Source Data'!F2887="successful",'Source Data'!L2887,0)</f>
        <v>0</v>
      </c>
      <c r="F2887">
        <f>IF('Source Data'!F2887="canceled",'Source Data'!L2887,0)</f>
        <v>0</v>
      </c>
      <c r="G2887">
        <f>IF('Source Data'!F2887="failed",'Source Data'!L2887,0)</f>
        <v>5</v>
      </c>
      <c r="I2887">
        <f t="shared" si="45"/>
        <v>5</v>
      </c>
    </row>
    <row r="2888" spans="3:9" x14ac:dyDescent="0.2">
      <c r="C2888">
        <f>IF('Source Data'!F2888="successful",'Source Data'!L2888,0)</f>
        <v>0</v>
      </c>
      <c r="F2888">
        <f>IF('Source Data'!F2888="canceled",'Source Data'!L2888,0)</f>
        <v>0</v>
      </c>
      <c r="G2888">
        <f>IF('Source Data'!F2888="failed",'Source Data'!L2888,0)</f>
        <v>1</v>
      </c>
      <c r="I2888">
        <f t="shared" si="45"/>
        <v>1</v>
      </c>
    </row>
    <row r="2889" spans="3:9" x14ac:dyDescent="0.2">
      <c r="C2889">
        <f>IF('Source Data'!F2889="successful",'Source Data'!L2889,0)</f>
        <v>0</v>
      </c>
      <c r="F2889">
        <f>IF('Source Data'!F2889="canceled",'Source Data'!L2889,0)</f>
        <v>0</v>
      </c>
      <c r="G2889">
        <f>IF('Source Data'!F2889="failed",'Source Data'!L2889,0)</f>
        <v>1</v>
      </c>
      <c r="I2889">
        <f t="shared" si="45"/>
        <v>1</v>
      </c>
    </row>
    <row r="2890" spans="3:9" x14ac:dyDescent="0.2">
      <c r="C2890">
        <f>IF('Source Data'!F2890="successful",'Source Data'!L2890,0)</f>
        <v>0</v>
      </c>
      <c r="F2890">
        <f>IF('Source Data'!F2890="canceled",'Source Data'!L2890,0)</f>
        <v>0</v>
      </c>
      <c r="G2890">
        <f>IF('Source Data'!F2890="failed",'Source Data'!L2890,0)</f>
        <v>0</v>
      </c>
      <c r="I2890">
        <f t="shared" si="45"/>
        <v>0</v>
      </c>
    </row>
    <row r="2891" spans="3:9" x14ac:dyDescent="0.2">
      <c r="C2891">
        <f>IF('Source Data'!F2891="successful",'Source Data'!L2891,0)</f>
        <v>0</v>
      </c>
      <c r="F2891">
        <f>IF('Source Data'!F2891="canceled",'Source Data'!L2891,0)</f>
        <v>0</v>
      </c>
      <c r="G2891">
        <f>IF('Source Data'!F2891="failed",'Source Data'!L2891,0)</f>
        <v>14</v>
      </c>
      <c r="I2891">
        <f t="shared" si="45"/>
        <v>14</v>
      </c>
    </row>
    <row r="2892" spans="3:9" x14ac:dyDescent="0.2">
      <c r="C2892">
        <f>IF('Source Data'!F2892="successful",'Source Data'!L2892,0)</f>
        <v>0</v>
      </c>
      <c r="F2892">
        <f>IF('Source Data'!F2892="canceled",'Source Data'!L2892,0)</f>
        <v>0</v>
      </c>
      <c r="G2892">
        <f>IF('Source Data'!F2892="failed",'Source Data'!L2892,0)</f>
        <v>3</v>
      </c>
      <c r="I2892">
        <f t="shared" si="45"/>
        <v>3</v>
      </c>
    </row>
    <row r="2893" spans="3:9" x14ac:dyDescent="0.2">
      <c r="C2893">
        <f>IF('Source Data'!F2893="successful",'Source Data'!L2893,0)</f>
        <v>0</v>
      </c>
      <c r="F2893">
        <f>IF('Source Data'!F2893="canceled",'Source Data'!L2893,0)</f>
        <v>0</v>
      </c>
      <c r="G2893">
        <f>IF('Source Data'!F2893="failed",'Source Data'!L2893,0)</f>
        <v>10</v>
      </c>
      <c r="I2893">
        <f t="shared" si="45"/>
        <v>10</v>
      </c>
    </row>
    <row r="2894" spans="3:9" x14ac:dyDescent="0.2">
      <c r="C2894">
        <f>IF('Source Data'!F2894="successful",'Source Data'!L2894,0)</f>
        <v>0</v>
      </c>
      <c r="F2894">
        <f>IF('Source Data'!F2894="canceled",'Source Data'!L2894,0)</f>
        <v>0</v>
      </c>
      <c r="G2894">
        <f>IF('Source Data'!F2894="failed",'Source Data'!L2894,0)</f>
        <v>17</v>
      </c>
      <c r="I2894">
        <f t="shared" si="45"/>
        <v>17</v>
      </c>
    </row>
    <row r="2895" spans="3:9" x14ac:dyDescent="0.2">
      <c r="C2895">
        <f>IF('Source Data'!F2895="successful",'Source Data'!L2895,0)</f>
        <v>0</v>
      </c>
      <c r="F2895">
        <f>IF('Source Data'!F2895="canceled",'Source Data'!L2895,0)</f>
        <v>0</v>
      </c>
      <c r="G2895">
        <f>IF('Source Data'!F2895="failed",'Source Data'!L2895,0)</f>
        <v>2</v>
      </c>
      <c r="I2895">
        <f t="shared" si="45"/>
        <v>2</v>
      </c>
    </row>
    <row r="2896" spans="3:9" x14ac:dyDescent="0.2">
      <c r="C2896">
        <f>IF('Source Data'!F2896="successful",'Source Data'!L2896,0)</f>
        <v>0</v>
      </c>
      <c r="F2896">
        <f>IF('Source Data'!F2896="canceled",'Source Data'!L2896,0)</f>
        <v>0</v>
      </c>
      <c r="G2896">
        <f>IF('Source Data'!F2896="failed",'Source Data'!L2896,0)</f>
        <v>0</v>
      </c>
      <c r="I2896">
        <f t="shared" si="45"/>
        <v>0</v>
      </c>
    </row>
    <row r="2897" spans="3:9" x14ac:dyDescent="0.2">
      <c r="C2897">
        <f>IF('Source Data'!F2897="successful",'Source Data'!L2897,0)</f>
        <v>0</v>
      </c>
      <c r="F2897">
        <f>IF('Source Data'!F2897="canceled",'Source Data'!L2897,0)</f>
        <v>0</v>
      </c>
      <c r="G2897">
        <f>IF('Source Data'!F2897="failed",'Source Data'!L2897,0)</f>
        <v>4</v>
      </c>
      <c r="I2897">
        <f t="shared" si="45"/>
        <v>4</v>
      </c>
    </row>
    <row r="2898" spans="3:9" x14ac:dyDescent="0.2">
      <c r="C2898">
        <f>IF('Source Data'!F2898="successful",'Source Data'!L2898,0)</f>
        <v>0</v>
      </c>
      <c r="F2898">
        <f>IF('Source Data'!F2898="canceled",'Source Data'!L2898,0)</f>
        <v>0</v>
      </c>
      <c r="G2898">
        <f>IF('Source Data'!F2898="failed",'Source Data'!L2898,0)</f>
        <v>12</v>
      </c>
      <c r="I2898">
        <f t="shared" si="45"/>
        <v>12</v>
      </c>
    </row>
    <row r="2899" spans="3:9" x14ac:dyDescent="0.2">
      <c r="C2899">
        <f>IF('Source Data'!F2899="successful",'Source Data'!L2899,0)</f>
        <v>0</v>
      </c>
      <c r="F2899">
        <f>IF('Source Data'!F2899="canceled",'Source Data'!L2899,0)</f>
        <v>0</v>
      </c>
      <c r="G2899">
        <f>IF('Source Data'!F2899="failed",'Source Data'!L2899,0)</f>
        <v>3</v>
      </c>
      <c r="I2899">
        <f t="shared" si="45"/>
        <v>3</v>
      </c>
    </row>
    <row r="2900" spans="3:9" x14ac:dyDescent="0.2">
      <c r="C2900">
        <f>IF('Source Data'!F2900="successful",'Source Data'!L2900,0)</f>
        <v>0</v>
      </c>
      <c r="F2900">
        <f>IF('Source Data'!F2900="canceled",'Source Data'!L2900,0)</f>
        <v>0</v>
      </c>
      <c r="G2900">
        <f>IF('Source Data'!F2900="failed",'Source Data'!L2900,0)</f>
        <v>12</v>
      </c>
      <c r="I2900">
        <f t="shared" si="45"/>
        <v>12</v>
      </c>
    </row>
    <row r="2901" spans="3:9" x14ac:dyDescent="0.2">
      <c r="C2901">
        <f>IF('Source Data'!F2901="successful",'Source Data'!L2901,0)</f>
        <v>0</v>
      </c>
      <c r="F2901">
        <f>IF('Source Data'!F2901="canceled",'Source Data'!L2901,0)</f>
        <v>0</v>
      </c>
      <c r="G2901">
        <f>IF('Source Data'!F2901="failed",'Source Data'!L2901,0)</f>
        <v>0</v>
      </c>
      <c r="I2901">
        <f t="shared" si="45"/>
        <v>0</v>
      </c>
    </row>
    <row r="2902" spans="3:9" x14ac:dyDescent="0.2">
      <c r="C2902">
        <f>IF('Source Data'!F2902="successful",'Source Data'!L2902,0)</f>
        <v>0</v>
      </c>
      <c r="F2902">
        <f>IF('Source Data'!F2902="canceled",'Source Data'!L2902,0)</f>
        <v>0</v>
      </c>
      <c r="G2902">
        <f>IF('Source Data'!F2902="failed",'Source Data'!L2902,0)</f>
        <v>7</v>
      </c>
      <c r="I2902">
        <f t="shared" si="45"/>
        <v>7</v>
      </c>
    </row>
    <row r="2903" spans="3:9" x14ac:dyDescent="0.2">
      <c r="C2903">
        <f>IF('Source Data'!F2903="successful",'Source Data'!L2903,0)</f>
        <v>0</v>
      </c>
      <c r="F2903">
        <f>IF('Source Data'!F2903="canceled",'Source Data'!L2903,0)</f>
        <v>0</v>
      </c>
      <c r="G2903">
        <f>IF('Source Data'!F2903="failed",'Source Data'!L2903,0)</f>
        <v>2</v>
      </c>
      <c r="I2903">
        <f t="shared" si="45"/>
        <v>2</v>
      </c>
    </row>
    <row r="2904" spans="3:9" x14ac:dyDescent="0.2">
      <c r="C2904">
        <f>IF('Source Data'!F2904="successful",'Source Data'!L2904,0)</f>
        <v>0</v>
      </c>
      <c r="F2904">
        <f>IF('Source Data'!F2904="canceled",'Source Data'!L2904,0)</f>
        <v>0</v>
      </c>
      <c r="G2904">
        <f>IF('Source Data'!F2904="failed",'Source Data'!L2904,0)</f>
        <v>1</v>
      </c>
      <c r="I2904">
        <f t="shared" si="45"/>
        <v>1</v>
      </c>
    </row>
    <row r="2905" spans="3:9" x14ac:dyDescent="0.2">
      <c r="C2905">
        <f>IF('Source Data'!F2905="successful",'Source Data'!L2905,0)</f>
        <v>0</v>
      </c>
      <c r="F2905">
        <f>IF('Source Data'!F2905="canceled",'Source Data'!L2905,0)</f>
        <v>0</v>
      </c>
      <c r="G2905">
        <f>IF('Source Data'!F2905="failed",'Source Data'!L2905,0)</f>
        <v>4</v>
      </c>
      <c r="I2905">
        <f t="shared" si="45"/>
        <v>4</v>
      </c>
    </row>
    <row r="2906" spans="3:9" x14ac:dyDescent="0.2">
      <c r="C2906">
        <f>IF('Source Data'!F2906="successful",'Source Data'!L2906,0)</f>
        <v>0</v>
      </c>
      <c r="F2906">
        <f>IF('Source Data'!F2906="canceled",'Source Data'!L2906,0)</f>
        <v>0</v>
      </c>
      <c r="G2906">
        <f>IF('Source Data'!F2906="failed",'Source Data'!L2906,0)</f>
        <v>4</v>
      </c>
      <c r="I2906">
        <f t="shared" si="45"/>
        <v>4</v>
      </c>
    </row>
    <row r="2907" spans="3:9" x14ac:dyDescent="0.2">
      <c r="C2907">
        <f>IF('Source Data'!F2907="successful",'Source Data'!L2907,0)</f>
        <v>0</v>
      </c>
      <c r="F2907">
        <f>IF('Source Data'!F2907="canceled",'Source Data'!L2907,0)</f>
        <v>0</v>
      </c>
      <c r="G2907">
        <f>IF('Source Data'!F2907="failed",'Source Data'!L2907,0)</f>
        <v>17</v>
      </c>
      <c r="I2907">
        <f t="shared" si="45"/>
        <v>17</v>
      </c>
    </row>
    <row r="2908" spans="3:9" x14ac:dyDescent="0.2">
      <c r="C2908">
        <f>IF('Source Data'!F2908="successful",'Source Data'!L2908,0)</f>
        <v>0</v>
      </c>
      <c r="F2908">
        <f>IF('Source Data'!F2908="canceled",'Source Data'!L2908,0)</f>
        <v>0</v>
      </c>
      <c r="G2908">
        <f>IF('Source Data'!F2908="failed",'Source Data'!L2908,0)</f>
        <v>7</v>
      </c>
      <c r="I2908">
        <f t="shared" si="45"/>
        <v>7</v>
      </c>
    </row>
    <row r="2909" spans="3:9" x14ac:dyDescent="0.2">
      <c r="C2909">
        <f>IF('Source Data'!F2909="successful",'Source Data'!L2909,0)</f>
        <v>0</v>
      </c>
      <c r="F2909">
        <f>IF('Source Data'!F2909="canceled",'Source Data'!L2909,0)</f>
        <v>0</v>
      </c>
      <c r="G2909">
        <f>IF('Source Data'!F2909="failed",'Source Data'!L2909,0)</f>
        <v>2</v>
      </c>
      <c r="I2909">
        <f t="shared" si="45"/>
        <v>2</v>
      </c>
    </row>
    <row r="2910" spans="3:9" x14ac:dyDescent="0.2">
      <c r="C2910">
        <f>IF('Source Data'!F2910="successful",'Source Data'!L2910,0)</f>
        <v>0</v>
      </c>
      <c r="F2910">
        <f>IF('Source Data'!F2910="canceled",'Source Data'!L2910,0)</f>
        <v>0</v>
      </c>
      <c r="G2910">
        <f>IF('Source Data'!F2910="failed",'Source Data'!L2910,0)</f>
        <v>5</v>
      </c>
      <c r="I2910">
        <f t="shared" si="45"/>
        <v>5</v>
      </c>
    </row>
    <row r="2911" spans="3:9" x14ac:dyDescent="0.2">
      <c r="C2911">
        <f>IF('Source Data'!F2911="successful",'Source Data'!L2911,0)</f>
        <v>0</v>
      </c>
      <c r="F2911">
        <f>IF('Source Data'!F2911="canceled",'Source Data'!L2911,0)</f>
        <v>0</v>
      </c>
      <c r="G2911">
        <f>IF('Source Data'!F2911="failed",'Source Data'!L2911,0)</f>
        <v>1</v>
      </c>
      <c r="I2911">
        <f t="shared" si="45"/>
        <v>1</v>
      </c>
    </row>
    <row r="2912" spans="3:9" x14ac:dyDescent="0.2">
      <c r="C2912">
        <f>IF('Source Data'!F2912="successful",'Source Data'!L2912,0)</f>
        <v>0</v>
      </c>
      <c r="F2912">
        <f>IF('Source Data'!F2912="canceled",'Source Data'!L2912,0)</f>
        <v>0</v>
      </c>
      <c r="G2912">
        <f>IF('Source Data'!F2912="failed",'Source Data'!L2912,0)</f>
        <v>1</v>
      </c>
      <c r="I2912">
        <f t="shared" si="45"/>
        <v>1</v>
      </c>
    </row>
    <row r="2913" spans="3:9" x14ac:dyDescent="0.2">
      <c r="C2913">
        <f>IF('Source Data'!F2913="successful",'Source Data'!L2913,0)</f>
        <v>0</v>
      </c>
      <c r="F2913">
        <f>IF('Source Data'!F2913="canceled",'Source Data'!L2913,0)</f>
        <v>0</v>
      </c>
      <c r="G2913">
        <f>IF('Source Data'!F2913="failed",'Source Data'!L2913,0)</f>
        <v>14</v>
      </c>
      <c r="I2913">
        <f t="shared" si="45"/>
        <v>14</v>
      </c>
    </row>
    <row r="2914" spans="3:9" x14ac:dyDescent="0.2">
      <c r="C2914">
        <f>IF('Source Data'!F2914="successful",'Source Data'!L2914,0)</f>
        <v>0</v>
      </c>
      <c r="F2914">
        <f>IF('Source Data'!F2914="canceled",'Source Data'!L2914,0)</f>
        <v>0</v>
      </c>
      <c r="G2914">
        <f>IF('Source Data'!F2914="failed",'Source Data'!L2914,0)</f>
        <v>26</v>
      </c>
      <c r="I2914">
        <f t="shared" si="45"/>
        <v>26</v>
      </c>
    </row>
    <row r="2915" spans="3:9" x14ac:dyDescent="0.2">
      <c r="C2915">
        <f>IF('Source Data'!F2915="successful",'Source Data'!L2915,0)</f>
        <v>0</v>
      </c>
      <c r="F2915">
        <f>IF('Source Data'!F2915="canceled",'Source Data'!L2915,0)</f>
        <v>0</v>
      </c>
      <c r="G2915">
        <f>IF('Source Data'!F2915="failed",'Source Data'!L2915,0)</f>
        <v>2</v>
      </c>
      <c r="I2915">
        <f t="shared" si="45"/>
        <v>2</v>
      </c>
    </row>
    <row r="2916" spans="3:9" x14ac:dyDescent="0.2">
      <c r="C2916">
        <f>IF('Source Data'!F2916="successful",'Source Data'!L2916,0)</f>
        <v>0</v>
      </c>
      <c r="F2916">
        <f>IF('Source Data'!F2916="canceled",'Source Data'!L2916,0)</f>
        <v>0</v>
      </c>
      <c r="G2916">
        <f>IF('Source Data'!F2916="failed",'Source Data'!L2916,0)</f>
        <v>1</v>
      </c>
      <c r="I2916">
        <f t="shared" si="45"/>
        <v>1</v>
      </c>
    </row>
    <row r="2917" spans="3:9" x14ac:dyDescent="0.2">
      <c r="C2917">
        <f>IF('Source Data'!F2917="successful",'Source Data'!L2917,0)</f>
        <v>0</v>
      </c>
      <c r="F2917">
        <f>IF('Source Data'!F2917="canceled",'Source Data'!L2917,0)</f>
        <v>0</v>
      </c>
      <c r="G2917">
        <f>IF('Source Data'!F2917="failed",'Source Data'!L2917,0)</f>
        <v>3</v>
      </c>
      <c r="I2917">
        <f t="shared" si="45"/>
        <v>3</v>
      </c>
    </row>
    <row r="2918" spans="3:9" x14ac:dyDescent="0.2">
      <c r="C2918">
        <f>IF('Source Data'!F2918="successful",'Source Data'!L2918,0)</f>
        <v>0</v>
      </c>
      <c r="F2918">
        <f>IF('Source Data'!F2918="canceled",'Source Data'!L2918,0)</f>
        <v>0</v>
      </c>
      <c r="G2918">
        <f>IF('Source Data'!F2918="failed",'Source Data'!L2918,0)</f>
        <v>7</v>
      </c>
      <c r="I2918">
        <f t="shared" si="45"/>
        <v>7</v>
      </c>
    </row>
    <row r="2919" spans="3:9" x14ac:dyDescent="0.2">
      <c r="C2919">
        <f>IF('Source Data'!F2919="successful",'Source Data'!L2919,0)</f>
        <v>0</v>
      </c>
      <c r="F2919">
        <f>IF('Source Data'!F2919="canceled",'Source Data'!L2919,0)</f>
        <v>0</v>
      </c>
      <c r="G2919">
        <f>IF('Source Data'!F2919="failed",'Source Data'!L2919,0)</f>
        <v>9</v>
      </c>
      <c r="I2919">
        <f t="shared" si="45"/>
        <v>9</v>
      </c>
    </row>
    <row r="2920" spans="3:9" x14ac:dyDescent="0.2">
      <c r="C2920">
        <f>IF('Source Data'!F2920="successful",'Source Data'!L2920,0)</f>
        <v>0</v>
      </c>
      <c r="F2920">
        <f>IF('Source Data'!F2920="canceled",'Source Data'!L2920,0)</f>
        <v>0</v>
      </c>
      <c r="G2920">
        <f>IF('Source Data'!F2920="failed",'Source Data'!L2920,0)</f>
        <v>20</v>
      </c>
      <c r="I2920">
        <f t="shared" si="45"/>
        <v>20</v>
      </c>
    </row>
    <row r="2921" spans="3:9" x14ac:dyDescent="0.2">
      <c r="C2921">
        <f>IF('Source Data'!F2921="successful",'Source Data'!L2921,0)</f>
        <v>0</v>
      </c>
      <c r="F2921">
        <f>IF('Source Data'!F2921="canceled",'Source Data'!L2921,0)</f>
        <v>0</v>
      </c>
      <c r="G2921">
        <f>IF('Source Data'!F2921="failed",'Source Data'!L2921,0)</f>
        <v>6</v>
      </c>
      <c r="I2921">
        <f t="shared" si="45"/>
        <v>6</v>
      </c>
    </row>
    <row r="2922" spans="3:9" x14ac:dyDescent="0.2">
      <c r="C2922">
        <f>IF('Source Data'!F2922="successful",'Source Data'!L2922,0)</f>
        <v>0</v>
      </c>
      <c r="F2922">
        <f>IF('Source Data'!F2922="canceled",'Source Data'!L2922,0)</f>
        <v>0</v>
      </c>
      <c r="G2922">
        <f>IF('Source Data'!F2922="failed",'Source Data'!L2922,0)</f>
        <v>13</v>
      </c>
      <c r="I2922">
        <f t="shared" si="45"/>
        <v>13</v>
      </c>
    </row>
    <row r="2923" spans="3:9" x14ac:dyDescent="0.2">
      <c r="C2923">
        <f>IF('Source Data'!F2923="successful",'Source Data'!L2923,0)</f>
        <v>3</v>
      </c>
      <c r="F2923">
        <f>IF('Source Data'!F2923="canceled",'Source Data'!L2923,0)</f>
        <v>0</v>
      </c>
      <c r="G2923">
        <f>IF('Source Data'!F2923="failed",'Source Data'!L2923,0)</f>
        <v>0</v>
      </c>
      <c r="I2923">
        <f t="shared" si="45"/>
        <v>0</v>
      </c>
    </row>
    <row r="2924" spans="3:9" x14ac:dyDescent="0.2">
      <c r="C2924">
        <f>IF('Source Data'!F2924="successful",'Source Data'!L2924,0)</f>
        <v>6</v>
      </c>
      <c r="F2924">
        <f>IF('Source Data'!F2924="canceled",'Source Data'!L2924,0)</f>
        <v>0</v>
      </c>
      <c r="G2924">
        <f>IF('Source Data'!F2924="failed",'Source Data'!L2924,0)</f>
        <v>0</v>
      </c>
      <c r="I2924">
        <f t="shared" si="45"/>
        <v>0</v>
      </c>
    </row>
    <row r="2925" spans="3:9" x14ac:dyDescent="0.2">
      <c r="C2925">
        <f>IF('Source Data'!F2925="successful",'Source Data'!L2925,0)</f>
        <v>10</v>
      </c>
      <c r="F2925">
        <f>IF('Source Data'!F2925="canceled",'Source Data'!L2925,0)</f>
        <v>0</v>
      </c>
      <c r="G2925">
        <f>IF('Source Data'!F2925="failed",'Source Data'!L2925,0)</f>
        <v>0</v>
      </c>
      <c r="I2925">
        <f t="shared" si="45"/>
        <v>0</v>
      </c>
    </row>
    <row r="2926" spans="3:9" x14ac:dyDescent="0.2">
      <c r="C2926">
        <f>IF('Source Data'!F2926="successful",'Source Data'!L2926,0)</f>
        <v>147</v>
      </c>
      <c r="F2926">
        <f>IF('Source Data'!F2926="canceled",'Source Data'!L2926,0)</f>
        <v>0</v>
      </c>
      <c r="G2926">
        <f>IF('Source Data'!F2926="failed",'Source Data'!L2926,0)</f>
        <v>0</v>
      </c>
      <c r="I2926">
        <f t="shared" si="45"/>
        <v>0</v>
      </c>
    </row>
    <row r="2927" spans="3:9" x14ac:dyDescent="0.2">
      <c r="C2927">
        <f>IF('Source Data'!F2927="successful",'Source Data'!L2927,0)</f>
        <v>199</v>
      </c>
      <c r="F2927">
        <f>IF('Source Data'!F2927="canceled",'Source Data'!L2927,0)</f>
        <v>0</v>
      </c>
      <c r="G2927">
        <f>IF('Source Data'!F2927="failed",'Source Data'!L2927,0)</f>
        <v>0</v>
      </c>
      <c r="I2927">
        <f t="shared" si="45"/>
        <v>0</v>
      </c>
    </row>
    <row r="2928" spans="3:9" x14ac:dyDescent="0.2">
      <c r="C2928">
        <f>IF('Source Data'!F2928="successful",'Source Data'!L2928,0)</f>
        <v>50</v>
      </c>
      <c r="F2928">
        <f>IF('Source Data'!F2928="canceled",'Source Data'!L2928,0)</f>
        <v>0</v>
      </c>
      <c r="G2928">
        <f>IF('Source Data'!F2928="failed",'Source Data'!L2928,0)</f>
        <v>0</v>
      </c>
      <c r="I2928">
        <f t="shared" si="45"/>
        <v>0</v>
      </c>
    </row>
    <row r="2929" spans="3:9" x14ac:dyDescent="0.2">
      <c r="C2929">
        <f>IF('Source Data'!F2929="successful",'Source Data'!L2929,0)</f>
        <v>21</v>
      </c>
      <c r="F2929">
        <f>IF('Source Data'!F2929="canceled",'Source Data'!L2929,0)</f>
        <v>0</v>
      </c>
      <c r="G2929">
        <f>IF('Source Data'!F2929="failed",'Source Data'!L2929,0)</f>
        <v>0</v>
      </c>
      <c r="I2929">
        <f t="shared" si="45"/>
        <v>0</v>
      </c>
    </row>
    <row r="2930" spans="3:9" x14ac:dyDescent="0.2">
      <c r="C2930">
        <f>IF('Source Data'!F2930="successful",'Source Data'!L2930,0)</f>
        <v>24</v>
      </c>
      <c r="F2930">
        <f>IF('Source Data'!F2930="canceled",'Source Data'!L2930,0)</f>
        <v>0</v>
      </c>
      <c r="G2930">
        <f>IF('Source Data'!F2930="failed",'Source Data'!L2930,0)</f>
        <v>0</v>
      </c>
      <c r="I2930">
        <f t="shared" si="45"/>
        <v>0</v>
      </c>
    </row>
    <row r="2931" spans="3:9" x14ac:dyDescent="0.2">
      <c r="C2931">
        <f>IF('Source Data'!F2931="successful",'Source Data'!L2931,0)</f>
        <v>32</v>
      </c>
      <c r="F2931">
        <f>IF('Source Data'!F2931="canceled",'Source Data'!L2931,0)</f>
        <v>0</v>
      </c>
      <c r="G2931">
        <f>IF('Source Data'!F2931="failed",'Source Data'!L2931,0)</f>
        <v>0</v>
      </c>
      <c r="I2931">
        <f t="shared" si="45"/>
        <v>0</v>
      </c>
    </row>
    <row r="2932" spans="3:9" x14ac:dyDescent="0.2">
      <c r="C2932">
        <f>IF('Source Data'!F2932="successful",'Source Data'!L2932,0)</f>
        <v>62</v>
      </c>
      <c r="F2932">
        <f>IF('Source Data'!F2932="canceled",'Source Data'!L2932,0)</f>
        <v>0</v>
      </c>
      <c r="G2932">
        <f>IF('Source Data'!F2932="failed",'Source Data'!L2932,0)</f>
        <v>0</v>
      </c>
      <c r="I2932">
        <f t="shared" si="45"/>
        <v>0</v>
      </c>
    </row>
    <row r="2933" spans="3:9" x14ac:dyDescent="0.2">
      <c r="C2933">
        <f>IF('Source Data'!F2933="successful",'Source Data'!L2933,0)</f>
        <v>9</v>
      </c>
      <c r="F2933">
        <f>IF('Source Data'!F2933="canceled",'Source Data'!L2933,0)</f>
        <v>0</v>
      </c>
      <c r="G2933">
        <f>IF('Source Data'!F2933="failed",'Source Data'!L2933,0)</f>
        <v>0</v>
      </c>
      <c r="I2933">
        <f t="shared" si="45"/>
        <v>0</v>
      </c>
    </row>
    <row r="2934" spans="3:9" x14ac:dyDescent="0.2">
      <c r="C2934">
        <f>IF('Source Data'!F2934="successful",'Source Data'!L2934,0)</f>
        <v>38</v>
      </c>
      <c r="F2934">
        <f>IF('Source Data'!F2934="canceled",'Source Data'!L2934,0)</f>
        <v>0</v>
      </c>
      <c r="G2934">
        <f>IF('Source Data'!F2934="failed",'Source Data'!L2934,0)</f>
        <v>0</v>
      </c>
      <c r="I2934">
        <f t="shared" si="45"/>
        <v>0</v>
      </c>
    </row>
    <row r="2935" spans="3:9" x14ac:dyDescent="0.2">
      <c r="C2935">
        <f>IF('Source Data'!F2935="successful",'Source Data'!L2935,0)</f>
        <v>54</v>
      </c>
      <c r="F2935">
        <f>IF('Source Data'!F2935="canceled",'Source Data'!L2935,0)</f>
        <v>0</v>
      </c>
      <c r="G2935">
        <f>IF('Source Data'!F2935="failed",'Source Data'!L2935,0)</f>
        <v>0</v>
      </c>
      <c r="I2935">
        <f t="shared" si="45"/>
        <v>0</v>
      </c>
    </row>
    <row r="2936" spans="3:9" x14ac:dyDescent="0.2">
      <c r="C2936">
        <f>IF('Source Data'!F2936="successful",'Source Data'!L2936,0)</f>
        <v>37</v>
      </c>
      <c r="F2936">
        <f>IF('Source Data'!F2936="canceled",'Source Data'!L2936,0)</f>
        <v>0</v>
      </c>
      <c r="G2936">
        <f>IF('Source Data'!F2936="failed",'Source Data'!L2936,0)</f>
        <v>0</v>
      </c>
      <c r="I2936">
        <f t="shared" si="45"/>
        <v>0</v>
      </c>
    </row>
    <row r="2937" spans="3:9" x14ac:dyDescent="0.2">
      <c r="C2937">
        <f>IF('Source Data'!F2937="successful",'Source Data'!L2937,0)</f>
        <v>39</v>
      </c>
      <c r="F2937">
        <f>IF('Source Data'!F2937="canceled",'Source Data'!L2937,0)</f>
        <v>0</v>
      </c>
      <c r="G2937">
        <f>IF('Source Data'!F2937="failed",'Source Data'!L2937,0)</f>
        <v>0</v>
      </c>
      <c r="I2937">
        <f t="shared" si="45"/>
        <v>0</v>
      </c>
    </row>
    <row r="2938" spans="3:9" x14ac:dyDescent="0.2">
      <c r="C2938">
        <f>IF('Source Data'!F2938="successful",'Source Data'!L2938,0)</f>
        <v>34</v>
      </c>
      <c r="F2938">
        <f>IF('Source Data'!F2938="canceled",'Source Data'!L2938,0)</f>
        <v>0</v>
      </c>
      <c r="G2938">
        <f>IF('Source Data'!F2938="failed",'Source Data'!L2938,0)</f>
        <v>0</v>
      </c>
      <c r="I2938">
        <f t="shared" si="45"/>
        <v>0</v>
      </c>
    </row>
    <row r="2939" spans="3:9" x14ac:dyDescent="0.2">
      <c r="C2939">
        <f>IF('Source Data'!F2939="successful",'Source Data'!L2939,0)</f>
        <v>55</v>
      </c>
      <c r="F2939">
        <f>IF('Source Data'!F2939="canceled",'Source Data'!L2939,0)</f>
        <v>0</v>
      </c>
      <c r="G2939">
        <f>IF('Source Data'!F2939="failed",'Source Data'!L2939,0)</f>
        <v>0</v>
      </c>
      <c r="I2939">
        <f t="shared" si="45"/>
        <v>0</v>
      </c>
    </row>
    <row r="2940" spans="3:9" x14ac:dyDescent="0.2">
      <c r="C2940">
        <f>IF('Source Data'!F2940="successful",'Source Data'!L2940,0)</f>
        <v>32</v>
      </c>
      <c r="F2940">
        <f>IF('Source Data'!F2940="canceled",'Source Data'!L2940,0)</f>
        <v>0</v>
      </c>
      <c r="G2940">
        <f>IF('Source Data'!F2940="failed",'Source Data'!L2940,0)</f>
        <v>0</v>
      </c>
      <c r="I2940">
        <f t="shared" si="45"/>
        <v>0</v>
      </c>
    </row>
    <row r="2941" spans="3:9" x14ac:dyDescent="0.2">
      <c r="C2941">
        <f>IF('Source Data'!F2941="successful",'Source Data'!L2941,0)</f>
        <v>25</v>
      </c>
      <c r="F2941">
        <f>IF('Source Data'!F2941="canceled",'Source Data'!L2941,0)</f>
        <v>0</v>
      </c>
      <c r="G2941">
        <f>IF('Source Data'!F2941="failed",'Source Data'!L2941,0)</f>
        <v>0</v>
      </c>
      <c r="I2941">
        <f t="shared" si="45"/>
        <v>0</v>
      </c>
    </row>
    <row r="2942" spans="3:9" x14ac:dyDescent="0.2">
      <c r="C2942">
        <f>IF('Source Data'!F2942="successful",'Source Data'!L2942,0)</f>
        <v>33</v>
      </c>
      <c r="F2942">
        <f>IF('Source Data'!F2942="canceled",'Source Data'!L2942,0)</f>
        <v>0</v>
      </c>
      <c r="G2942">
        <f>IF('Source Data'!F2942="failed",'Source Data'!L2942,0)</f>
        <v>0</v>
      </c>
      <c r="I2942">
        <f t="shared" si="45"/>
        <v>0</v>
      </c>
    </row>
    <row r="2943" spans="3:9" x14ac:dyDescent="0.2">
      <c r="C2943">
        <f>IF('Source Data'!F2943="successful",'Source Data'!L2943,0)</f>
        <v>0</v>
      </c>
      <c r="F2943">
        <f>IF('Source Data'!F2943="canceled",'Source Data'!L2943,0)</f>
        <v>0</v>
      </c>
      <c r="G2943">
        <f>IF('Source Data'!F2943="failed",'Source Data'!L2943,0)</f>
        <v>1</v>
      </c>
      <c r="I2943">
        <f t="shared" si="45"/>
        <v>1</v>
      </c>
    </row>
    <row r="2944" spans="3:9" x14ac:dyDescent="0.2">
      <c r="C2944">
        <f>IF('Source Data'!F2944="successful",'Source Data'!L2944,0)</f>
        <v>0</v>
      </c>
      <c r="F2944">
        <f>IF('Source Data'!F2944="canceled",'Source Data'!L2944,0)</f>
        <v>0</v>
      </c>
      <c r="G2944">
        <f>IF('Source Data'!F2944="failed",'Source Data'!L2944,0)</f>
        <v>202</v>
      </c>
      <c r="I2944">
        <f t="shared" si="45"/>
        <v>202</v>
      </c>
    </row>
    <row r="2945" spans="3:9" x14ac:dyDescent="0.2">
      <c r="C2945">
        <f>IF('Source Data'!F2945="successful",'Source Data'!L2945,0)</f>
        <v>0</v>
      </c>
      <c r="F2945">
        <f>IF('Source Data'!F2945="canceled",'Source Data'!L2945,0)</f>
        <v>0</v>
      </c>
      <c r="G2945">
        <f>IF('Source Data'!F2945="failed",'Source Data'!L2945,0)</f>
        <v>0</v>
      </c>
      <c r="I2945">
        <f t="shared" si="45"/>
        <v>0</v>
      </c>
    </row>
    <row r="2946" spans="3:9" x14ac:dyDescent="0.2">
      <c r="C2946">
        <f>IF('Source Data'!F2946="successful",'Source Data'!L2946,0)</f>
        <v>0</v>
      </c>
      <c r="F2946">
        <f>IF('Source Data'!F2946="canceled",'Source Data'!L2946,0)</f>
        <v>0</v>
      </c>
      <c r="G2946">
        <f>IF('Source Data'!F2946="failed",'Source Data'!L2946,0)</f>
        <v>1</v>
      </c>
      <c r="I2946">
        <f t="shared" si="45"/>
        <v>1</v>
      </c>
    </row>
    <row r="2947" spans="3:9" x14ac:dyDescent="0.2">
      <c r="C2947">
        <f>IF('Source Data'!F2947="successful",'Source Data'!L2947,0)</f>
        <v>0</v>
      </c>
      <c r="F2947">
        <f>IF('Source Data'!F2947="canceled",'Source Data'!L2947,0)</f>
        <v>0</v>
      </c>
      <c r="G2947">
        <f>IF('Source Data'!F2947="failed",'Source Data'!L2947,0)</f>
        <v>0</v>
      </c>
      <c r="I2947">
        <f t="shared" ref="I2947:I3010" si="46">F2947+G2947</f>
        <v>0</v>
      </c>
    </row>
    <row r="2948" spans="3:9" x14ac:dyDescent="0.2">
      <c r="C2948">
        <f>IF('Source Data'!F2948="successful",'Source Data'!L2948,0)</f>
        <v>0</v>
      </c>
      <c r="F2948">
        <f>IF('Source Data'!F2948="canceled",'Source Data'!L2948,0)</f>
        <v>0</v>
      </c>
      <c r="G2948">
        <f>IF('Source Data'!F2948="failed",'Source Data'!L2948,0)</f>
        <v>2</v>
      </c>
      <c r="I2948">
        <f t="shared" si="46"/>
        <v>2</v>
      </c>
    </row>
    <row r="2949" spans="3:9" x14ac:dyDescent="0.2">
      <c r="C2949">
        <f>IF('Source Data'!F2949="successful",'Source Data'!L2949,0)</f>
        <v>0</v>
      </c>
      <c r="F2949">
        <f>IF('Source Data'!F2949="canceled",'Source Data'!L2949,0)</f>
        <v>0</v>
      </c>
      <c r="G2949">
        <f>IF('Source Data'!F2949="failed",'Source Data'!L2949,0)</f>
        <v>13</v>
      </c>
      <c r="I2949">
        <f t="shared" si="46"/>
        <v>13</v>
      </c>
    </row>
    <row r="2950" spans="3:9" x14ac:dyDescent="0.2">
      <c r="C2950">
        <f>IF('Source Data'!F2950="successful",'Source Data'!L2950,0)</f>
        <v>0</v>
      </c>
      <c r="F2950">
        <f>IF('Source Data'!F2950="canceled",'Source Data'!L2950,0)</f>
        <v>0</v>
      </c>
      <c r="G2950">
        <f>IF('Source Data'!F2950="failed",'Source Data'!L2950,0)</f>
        <v>9</v>
      </c>
      <c r="I2950">
        <f t="shared" si="46"/>
        <v>9</v>
      </c>
    </row>
    <row r="2951" spans="3:9" x14ac:dyDescent="0.2">
      <c r="C2951">
        <f>IF('Source Data'!F2951="successful",'Source Data'!L2951,0)</f>
        <v>0</v>
      </c>
      <c r="F2951">
        <f>IF('Source Data'!F2951="canceled",'Source Data'!L2951,0)</f>
        <v>0</v>
      </c>
      <c r="G2951">
        <f>IF('Source Data'!F2951="failed",'Source Data'!L2951,0)</f>
        <v>2</v>
      </c>
      <c r="I2951">
        <f t="shared" si="46"/>
        <v>2</v>
      </c>
    </row>
    <row r="2952" spans="3:9" x14ac:dyDescent="0.2">
      <c r="C2952">
        <f>IF('Source Data'!F2952="successful",'Source Data'!L2952,0)</f>
        <v>0</v>
      </c>
      <c r="F2952">
        <f>IF('Source Data'!F2952="canceled",'Source Data'!L2952,0)</f>
        <v>0</v>
      </c>
      <c r="G2952">
        <f>IF('Source Data'!F2952="failed",'Source Data'!L2952,0)</f>
        <v>0</v>
      </c>
      <c r="I2952">
        <f t="shared" si="46"/>
        <v>0</v>
      </c>
    </row>
    <row r="2953" spans="3:9" x14ac:dyDescent="0.2">
      <c r="C2953">
        <f>IF('Source Data'!F2953="successful",'Source Data'!L2953,0)</f>
        <v>0</v>
      </c>
      <c r="F2953">
        <f>IF('Source Data'!F2953="canceled",'Source Data'!L2953,0)</f>
        <v>58</v>
      </c>
      <c r="G2953">
        <f>IF('Source Data'!F2953="failed",'Source Data'!L2953,0)</f>
        <v>0</v>
      </c>
      <c r="I2953">
        <f t="shared" si="46"/>
        <v>58</v>
      </c>
    </row>
    <row r="2954" spans="3:9" x14ac:dyDescent="0.2">
      <c r="C2954">
        <f>IF('Source Data'!F2954="successful",'Source Data'!L2954,0)</f>
        <v>0</v>
      </c>
      <c r="F2954">
        <f>IF('Source Data'!F2954="canceled",'Source Data'!L2954,0)</f>
        <v>8</v>
      </c>
      <c r="G2954">
        <f>IF('Source Data'!F2954="failed",'Source Data'!L2954,0)</f>
        <v>0</v>
      </c>
      <c r="I2954">
        <f t="shared" si="46"/>
        <v>8</v>
      </c>
    </row>
    <row r="2955" spans="3:9" x14ac:dyDescent="0.2">
      <c r="C2955">
        <f>IF('Source Data'!F2955="successful",'Source Data'!L2955,0)</f>
        <v>0</v>
      </c>
      <c r="F2955">
        <f>IF('Source Data'!F2955="canceled",'Source Data'!L2955,0)</f>
        <v>3</v>
      </c>
      <c r="G2955">
        <f>IF('Source Data'!F2955="failed",'Source Data'!L2955,0)</f>
        <v>0</v>
      </c>
      <c r="I2955">
        <f t="shared" si="46"/>
        <v>3</v>
      </c>
    </row>
    <row r="2956" spans="3:9" x14ac:dyDescent="0.2">
      <c r="C2956">
        <f>IF('Source Data'!F2956="successful",'Source Data'!L2956,0)</f>
        <v>0</v>
      </c>
      <c r="F2956">
        <f>IF('Source Data'!F2956="canceled",'Source Data'!L2956,0)</f>
        <v>0</v>
      </c>
      <c r="G2956">
        <f>IF('Source Data'!F2956="failed",'Source Data'!L2956,0)</f>
        <v>0</v>
      </c>
      <c r="I2956">
        <f t="shared" si="46"/>
        <v>0</v>
      </c>
    </row>
    <row r="2957" spans="3:9" x14ac:dyDescent="0.2">
      <c r="C2957">
        <f>IF('Source Data'!F2957="successful",'Source Data'!L2957,0)</f>
        <v>0</v>
      </c>
      <c r="F2957">
        <f>IF('Source Data'!F2957="canceled",'Source Data'!L2957,0)</f>
        <v>11</v>
      </c>
      <c r="G2957">
        <f>IF('Source Data'!F2957="failed",'Source Data'!L2957,0)</f>
        <v>0</v>
      </c>
      <c r="I2957">
        <f t="shared" si="46"/>
        <v>11</v>
      </c>
    </row>
    <row r="2958" spans="3:9" x14ac:dyDescent="0.2">
      <c r="C2958">
        <f>IF('Source Data'!F2958="successful",'Source Data'!L2958,0)</f>
        <v>0</v>
      </c>
      <c r="F2958">
        <f>IF('Source Data'!F2958="canceled",'Source Data'!L2958,0)</f>
        <v>20</v>
      </c>
      <c r="G2958">
        <f>IF('Source Data'!F2958="failed",'Source Data'!L2958,0)</f>
        <v>0</v>
      </c>
      <c r="I2958">
        <f t="shared" si="46"/>
        <v>20</v>
      </c>
    </row>
    <row r="2959" spans="3:9" x14ac:dyDescent="0.2">
      <c r="C2959">
        <f>IF('Source Data'!F2959="successful",'Source Data'!L2959,0)</f>
        <v>0</v>
      </c>
      <c r="F2959">
        <f>IF('Source Data'!F2959="canceled",'Source Data'!L2959,0)</f>
        <v>3</v>
      </c>
      <c r="G2959">
        <f>IF('Source Data'!F2959="failed",'Source Data'!L2959,0)</f>
        <v>0</v>
      </c>
      <c r="I2959">
        <f t="shared" si="46"/>
        <v>3</v>
      </c>
    </row>
    <row r="2960" spans="3:9" x14ac:dyDescent="0.2">
      <c r="C2960">
        <f>IF('Source Data'!F2960="successful",'Source Data'!L2960,0)</f>
        <v>0</v>
      </c>
      <c r="F2960">
        <f>IF('Source Data'!F2960="canceled",'Source Data'!L2960,0)</f>
        <v>0</v>
      </c>
      <c r="G2960">
        <f>IF('Source Data'!F2960="failed",'Source Data'!L2960,0)</f>
        <v>0</v>
      </c>
      <c r="I2960">
        <f t="shared" si="46"/>
        <v>0</v>
      </c>
    </row>
    <row r="2961" spans="3:9" x14ac:dyDescent="0.2">
      <c r="C2961">
        <f>IF('Source Data'!F2961="successful",'Source Data'!L2961,0)</f>
        <v>0</v>
      </c>
      <c r="F2961">
        <f>IF('Source Data'!F2961="canceled",'Source Data'!L2961,0)</f>
        <v>0</v>
      </c>
      <c r="G2961">
        <f>IF('Source Data'!F2961="failed",'Source Data'!L2961,0)</f>
        <v>0</v>
      </c>
      <c r="I2961">
        <f t="shared" si="46"/>
        <v>0</v>
      </c>
    </row>
    <row r="2962" spans="3:9" x14ac:dyDescent="0.2">
      <c r="C2962">
        <f>IF('Source Data'!F2962="successful",'Source Data'!L2962,0)</f>
        <v>0</v>
      </c>
      <c r="F2962">
        <f>IF('Source Data'!F2962="canceled",'Source Data'!L2962,0)</f>
        <v>0</v>
      </c>
      <c r="G2962">
        <f>IF('Source Data'!F2962="failed",'Source Data'!L2962,0)</f>
        <v>0</v>
      </c>
      <c r="I2962">
        <f t="shared" si="46"/>
        <v>0</v>
      </c>
    </row>
    <row r="2963" spans="3:9" x14ac:dyDescent="0.2">
      <c r="C2963">
        <f>IF('Source Data'!F2963="successful",'Source Data'!L2963,0)</f>
        <v>108</v>
      </c>
      <c r="F2963">
        <f>IF('Source Data'!F2963="canceled",'Source Data'!L2963,0)</f>
        <v>0</v>
      </c>
      <c r="G2963">
        <f>IF('Source Data'!F2963="failed",'Source Data'!L2963,0)</f>
        <v>0</v>
      </c>
      <c r="I2963">
        <f t="shared" si="46"/>
        <v>0</v>
      </c>
    </row>
    <row r="2964" spans="3:9" x14ac:dyDescent="0.2">
      <c r="C2964">
        <f>IF('Source Data'!F2964="successful",'Source Data'!L2964,0)</f>
        <v>20</v>
      </c>
      <c r="F2964">
        <f>IF('Source Data'!F2964="canceled",'Source Data'!L2964,0)</f>
        <v>0</v>
      </c>
      <c r="G2964">
        <f>IF('Source Data'!F2964="failed",'Source Data'!L2964,0)</f>
        <v>0</v>
      </c>
      <c r="I2964">
        <f t="shared" si="46"/>
        <v>0</v>
      </c>
    </row>
    <row r="2965" spans="3:9" x14ac:dyDescent="0.2">
      <c r="C2965">
        <f>IF('Source Data'!F2965="successful",'Source Data'!L2965,0)</f>
        <v>98</v>
      </c>
      <c r="F2965">
        <f>IF('Source Data'!F2965="canceled",'Source Data'!L2965,0)</f>
        <v>0</v>
      </c>
      <c r="G2965">
        <f>IF('Source Data'!F2965="failed",'Source Data'!L2965,0)</f>
        <v>0</v>
      </c>
      <c r="I2965">
        <f t="shared" si="46"/>
        <v>0</v>
      </c>
    </row>
    <row r="2966" spans="3:9" x14ac:dyDescent="0.2">
      <c r="C2966">
        <f>IF('Source Data'!F2966="successful",'Source Data'!L2966,0)</f>
        <v>196</v>
      </c>
      <c r="F2966">
        <f>IF('Source Data'!F2966="canceled",'Source Data'!L2966,0)</f>
        <v>0</v>
      </c>
      <c r="G2966">
        <f>IF('Source Data'!F2966="failed",'Source Data'!L2966,0)</f>
        <v>0</v>
      </c>
      <c r="I2966">
        <f t="shared" si="46"/>
        <v>0</v>
      </c>
    </row>
    <row r="2967" spans="3:9" x14ac:dyDescent="0.2">
      <c r="C2967">
        <f>IF('Source Data'!F2967="successful",'Source Data'!L2967,0)</f>
        <v>39</v>
      </c>
      <c r="F2967">
        <f>IF('Source Data'!F2967="canceled",'Source Data'!L2967,0)</f>
        <v>0</v>
      </c>
      <c r="G2967">
        <f>IF('Source Data'!F2967="failed",'Source Data'!L2967,0)</f>
        <v>0</v>
      </c>
      <c r="I2967">
        <f t="shared" si="46"/>
        <v>0</v>
      </c>
    </row>
    <row r="2968" spans="3:9" x14ac:dyDescent="0.2">
      <c r="C2968">
        <f>IF('Source Data'!F2968="successful",'Source Data'!L2968,0)</f>
        <v>128</v>
      </c>
      <c r="F2968">
        <f>IF('Source Data'!F2968="canceled",'Source Data'!L2968,0)</f>
        <v>0</v>
      </c>
      <c r="G2968">
        <f>IF('Source Data'!F2968="failed",'Source Data'!L2968,0)</f>
        <v>0</v>
      </c>
      <c r="I2968">
        <f t="shared" si="46"/>
        <v>0</v>
      </c>
    </row>
    <row r="2969" spans="3:9" x14ac:dyDescent="0.2">
      <c r="C2969">
        <f>IF('Source Data'!F2969="successful",'Source Data'!L2969,0)</f>
        <v>71</v>
      </c>
      <c r="F2969">
        <f>IF('Source Data'!F2969="canceled",'Source Data'!L2969,0)</f>
        <v>0</v>
      </c>
      <c r="G2969">
        <f>IF('Source Data'!F2969="failed",'Source Data'!L2969,0)</f>
        <v>0</v>
      </c>
      <c r="I2969">
        <f t="shared" si="46"/>
        <v>0</v>
      </c>
    </row>
    <row r="2970" spans="3:9" x14ac:dyDescent="0.2">
      <c r="C2970">
        <f>IF('Source Data'!F2970="successful",'Source Data'!L2970,0)</f>
        <v>47</v>
      </c>
      <c r="F2970">
        <f>IF('Source Data'!F2970="canceled",'Source Data'!L2970,0)</f>
        <v>0</v>
      </c>
      <c r="G2970">
        <f>IF('Source Data'!F2970="failed",'Source Data'!L2970,0)</f>
        <v>0</v>
      </c>
      <c r="I2970">
        <f t="shared" si="46"/>
        <v>0</v>
      </c>
    </row>
    <row r="2971" spans="3:9" x14ac:dyDescent="0.2">
      <c r="C2971">
        <f>IF('Source Data'!F2971="successful",'Source Data'!L2971,0)</f>
        <v>17</v>
      </c>
      <c r="F2971">
        <f>IF('Source Data'!F2971="canceled",'Source Data'!L2971,0)</f>
        <v>0</v>
      </c>
      <c r="G2971">
        <f>IF('Source Data'!F2971="failed",'Source Data'!L2971,0)</f>
        <v>0</v>
      </c>
      <c r="I2971">
        <f t="shared" si="46"/>
        <v>0</v>
      </c>
    </row>
    <row r="2972" spans="3:9" x14ac:dyDescent="0.2">
      <c r="C2972">
        <f>IF('Source Data'!F2972="successful",'Source Data'!L2972,0)</f>
        <v>91</v>
      </c>
      <c r="F2972">
        <f>IF('Source Data'!F2972="canceled",'Source Data'!L2972,0)</f>
        <v>0</v>
      </c>
      <c r="G2972">
        <f>IF('Source Data'!F2972="failed",'Source Data'!L2972,0)</f>
        <v>0</v>
      </c>
      <c r="I2972">
        <f t="shared" si="46"/>
        <v>0</v>
      </c>
    </row>
    <row r="2973" spans="3:9" x14ac:dyDescent="0.2">
      <c r="C2973">
        <f>IF('Source Data'!F2973="successful",'Source Data'!L2973,0)</f>
        <v>43</v>
      </c>
      <c r="F2973">
        <f>IF('Source Data'!F2973="canceled",'Source Data'!L2973,0)</f>
        <v>0</v>
      </c>
      <c r="G2973">
        <f>IF('Source Data'!F2973="failed",'Source Data'!L2973,0)</f>
        <v>0</v>
      </c>
      <c r="I2973">
        <f t="shared" si="46"/>
        <v>0</v>
      </c>
    </row>
    <row r="2974" spans="3:9" x14ac:dyDescent="0.2">
      <c r="C2974">
        <f>IF('Source Data'!F2974="successful",'Source Data'!L2974,0)</f>
        <v>17</v>
      </c>
      <c r="F2974">
        <f>IF('Source Data'!F2974="canceled",'Source Data'!L2974,0)</f>
        <v>0</v>
      </c>
      <c r="G2974">
        <f>IF('Source Data'!F2974="failed",'Source Data'!L2974,0)</f>
        <v>0</v>
      </c>
      <c r="I2974">
        <f t="shared" si="46"/>
        <v>0</v>
      </c>
    </row>
    <row r="2975" spans="3:9" x14ac:dyDescent="0.2">
      <c r="C2975">
        <f>IF('Source Data'!F2975="successful",'Source Data'!L2975,0)</f>
        <v>33</v>
      </c>
      <c r="F2975">
        <f>IF('Source Data'!F2975="canceled",'Source Data'!L2975,0)</f>
        <v>0</v>
      </c>
      <c r="G2975">
        <f>IF('Source Data'!F2975="failed",'Source Data'!L2975,0)</f>
        <v>0</v>
      </c>
      <c r="I2975">
        <f t="shared" si="46"/>
        <v>0</v>
      </c>
    </row>
    <row r="2976" spans="3:9" x14ac:dyDescent="0.2">
      <c r="C2976">
        <f>IF('Source Data'!F2976="successful",'Source Data'!L2976,0)</f>
        <v>87</v>
      </c>
      <c r="F2976">
        <f>IF('Source Data'!F2976="canceled",'Source Data'!L2976,0)</f>
        <v>0</v>
      </c>
      <c r="G2976">
        <f>IF('Source Data'!F2976="failed",'Source Data'!L2976,0)</f>
        <v>0</v>
      </c>
      <c r="I2976">
        <f t="shared" si="46"/>
        <v>0</v>
      </c>
    </row>
    <row r="2977" spans="3:9" x14ac:dyDescent="0.2">
      <c r="C2977">
        <f>IF('Source Data'!F2977="successful",'Source Data'!L2977,0)</f>
        <v>113</v>
      </c>
      <c r="F2977">
        <f>IF('Source Data'!F2977="canceled",'Source Data'!L2977,0)</f>
        <v>0</v>
      </c>
      <c r="G2977">
        <f>IF('Source Data'!F2977="failed",'Source Data'!L2977,0)</f>
        <v>0</v>
      </c>
      <c r="I2977">
        <f t="shared" si="46"/>
        <v>0</v>
      </c>
    </row>
    <row r="2978" spans="3:9" x14ac:dyDescent="0.2">
      <c r="C2978">
        <f>IF('Source Data'!F2978="successful",'Source Data'!L2978,0)</f>
        <v>14</v>
      </c>
      <c r="F2978">
        <f>IF('Source Data'!F2978="canceled",'Source Data'!L2978,0)</f>
        <v>0</v>
      </c>
      <c r="G2978">
        <f>IF('Source Data'!F2978="failed",'Source Data'!L2978,0)</f>
        <v>0</v>
      </c>
      <c r="I2978">
        <f t="shared" si="46"/>
        <v>0</v>
      </c>
    </row>
    <row r="2979" spans="3:9" x14ac:dyDescent="0.2">
      <c r="C2979">
        <f>IF('Source Data'!F2979="successful",'Source Data'!L2979,0)</f>
        <v>30</v>
      </c>
      <c r="F2979">
        <f>IF('Source Data'!F2979="canceled",'Source Data'!L2979,0)</f>
        <v>0</v>
      </c>
      <c r="G2979">
        <f>IF('Source Data'!F2979="failed",'Source Data'!L2979,0)</f>
        <v>0</v>
      </c>
      <c r="I2979">
        <f t="shared" si="46"/>
        <v>0</v>
      </c>
    </row>
    <row r="2980" spans="3:9" x14ac:dyDescent="0.2">
      <c r="C2980">
        <f>IF('Source Data'!F2980="successful",'Source Data'!L2980,0)</f>
        <v>16</v>
      </c>
      <c r="F2980">
        <f>IF('Source Data'!F2980="canceled",'Source Data'!L2980,0)</f>
        <v>0</v>
      </c>
      <c r="G2980">
        <f>IF('Source Data'!F2980="failed",'Source Data'!L2980,0)</f>
        <v>0</v>
      </c>
      <c r="I2980">
        <f t="shared" si="46"/>
        <v>0</v>
      </c>
    </row>
    <row r="2981" spans="3:9" x14ac:dyDescent="0.2">
      <c r="C2981">
        <f>IF('Source Data'!F2981="successful",'Source Data'!L2981,0)</f>
        <v>46</v>
      </c>
      <c r="F2981">
        <f>IF('Source Data'!F2981="canceled",'Source Data'!L2981,0)</f>
        <v>0</v>
      </c>
      <c r="G2981">
        <f>IF('Source Data'!F2981="failed",'Source Data'!L2981,0)</f>
        <v>0</v>
      </c>
      <c r="I2981">
        <f t="shared" si="46"/>
        <v>0</v>
      </c>
    </row>
    <row r="2982" spans="3:9" x14ac:dyDescent="0.2">
      <c r="C2982">
        <f>IF('Source Data'!F2982="successful",'Source Data'!L2982,0)</f>
        <v>24</v>
      </c>
      <c r="F2982">
        <f>IF('Source Data'!F2982="canceled",'Source Data'!L2982,0)</f>
        <v>0</v>
      </c>
      <c r="G2982">
        <f>IF('Source Data'!F2982="failed",'Source Data'!L2982,0)</f>
        <v>0</v>
      </c>
      <c r="I2982">
        <f t="shared" si="46"/>
        <v>0</v>
      </c>
    </row>
    <row r="2983" spans="3:9" x14ac:dyDescent="0.2">
      <c r="C2983">
        <f>IF('Source Data'!F2983="successful",'Source Data'!L2983,0)</f>
        <v>97</v>
      </c>
      <c r="F2983">
        <f>IF('Source Data'!F2983="canceled",'Source Data'!L2983,0)</f>
        <v>0</v>
      </c>
      <c r="G2983">
        <f>IF('Source Data'!F2983="failed",'Source Data'!L2983,0)</f>
        <v>0</v>
      </c>
      <c r="I2983">
        <f t="shared" si="46"/>
        <v>0</v>
      </c>
    </row>
    <row r="2984" spans="3:9" x14ac:dyDescent="0.2">
      <c r="C2984">
        <f>IF('Source Data'!F2984="successful",'Source Data'!L2984,0)</f>
        <v>59</v>
      </c>
      <c r="F2984">
        <f>IF('Source Data'!F2984="canceled",'Source Data'!L2984,0)</f>
        <v>0</v>
      </c>
      <c r="G2984">
        <f>IF('Source Data'!F2984="failed",'Source Data'!L2984,0)</f>
        <v>0</v>
      </c>
      <c r="I2984">
        <f t="shared" si="46"/>
        <v>0</v>
      </c>
    </row>
    <row r="2985" spans="3:9" x14ac:dyDescent="0.2">
      <c r="C2985">
        <f>IF('Source Data'!F2985="successful",'Source Data'!L2985,0)</f>
        <v>1095</v>
      </c>
      <c r="F2985">
        <f>IF('Source Data'!F2985="canceled",'Source Data'!L2985,0)</f>
        <v>0</v>
      </c>
      <c r="G2985">
        <f>IF('Source Data'!F2985="failed",'Source Data'!L2985,0)</f>
        <v>0</v>
      </c>
      <c r="I2985">
        <f t="shared" si="46"/>
        <v>0</v>
      </c>
    </row>
    <row r="2986" spans="3:9" x14ac:dyDescent="0.2">
      <c r="C2986">
        <f>IF('Source Data'!F2986="successful",'Source Data'!L2986,0)</f>
        <v>218</v>
      </c>
      <c r="F2986">
        <f>IF('Source Data'!F2986="canceled",'Source Data'!L2986,0)</f>
        <v>0</v>
      </c>
      <c r="G2986">
        <f>IF('Source Data'!F2986="failed",'Source Data'!L2986,0)</f>
        <v>0</v>
      </c>
      <c r="I2986">
        <f t="shared" si="46"/>
        <v>0</v>
      </c>
    </row>
    <row r="2987" spans="3:9" x14ac:dyDescent="0.2">
      <c r="C2987">
        <f>IF('Source Data'!F2987="successful",'Source Data'!L2987,0)</f>
        <v>111</v>
      </c>
      <c r="F2987">
        <f>IF('Source Data'!F2987="canceled",'Source Data'!L2987,0)</f>
        <v>0</v>
      </c>
      <c r="G2987">
        <f>IF('Source Data'!F2987="failed",'Source Data'!L2987,0)</f>
        <v>0</v>
      </c>
      <c r="I2987">
        <f t="shared" si="46"/>
        <v>0</v>
      </c>
    </row>
    <row r="2988" spans="3:9" x14ac:dyDescent="0.2">
      <c r="C2988">
        <f>IF('Source Data'!F2988="successful",'Source Data'!L2988,0)</f>
        <v>56</v>
      </c>
      <c r="F2988">
        <f>IF('Source Data'!F2988="canceled",'Source Data'!L2988,0)</f>
        <v>0</v>
      </c>
      <c r="G2988">
        <f>IF('Source Data'!F2988="failed",'Source Data'!L2988,0)</f>
        <v>0</v>
      </c>
      <c r="I2988">
        <f t="shared" si="46"/>
        <v>0</v>
      </c>
    </row>
    <row r="2989" spans="3:9" x14ac:dyDescent="0.2">
      <c r="C2989">
        <f>IF('Source Data'!F2989="successful",'Source Data'!L2989,0)</f>
        <v>265</v>
      </c>
      <c r="F2989">
        <f>IF('Source Data'!F2989="canceled",'Source Data'!L2989,0)</f>
        <v>0</v>
      </c>
      <c r="G2989">
        <f>IF('Source Data'!F2989="failed",'Source Data'!L2989,0)</f>
        <v>0</v>
      </c>
      <c r="I2989">
        <f t="shared" si="46"/>
        <v>0</v>
      </c>
    </row>
    <row r="2990" spans="3:9" x14ac:dyDescent="0.2">
      <c r="C2990">
        <f>IF('Source Data'!F2990="successful",'Source Data'!L2990,0)</f>
        <v>28</v>
      </c>
      <c r="F2990">
        <f>IF('Source Data'!F2990="canceled",'Source Data'!L2990,0)</f>
        <v>0</v>
      </c>
      <c r="G2990">
        <f>IF('Source Data'!F2990="failed",'Source Data'!L2990,0)</f>
        <v>0</v>
      </c>
      <c r="I2990">
        <f t="shared" si="46"/>
        <v>0</v>
      </c>
    </row>
    <row r="2991" spans="3:9" x14ac:dyDescent="0.2">
      <c r="C2991">
        <f>IF('Source Data'!F2991="successful",'Source Data'!L2991,0)</f>
        <v>364</v>
      </c>
      <c r="F2991">
        <f>IF('Source Data'!F2991="canceled",'Source Data'!L2991,0)</f>
        <v>0</v>
      </c>
      <c r="G2991">
        <f>IF('Source Data'!F2991="failed",'Source Data'!L2991,0)</f>
        <v>0</v>
      </c>
      <c r="I2991">
        <f t="shared" si="46"/>
        <v>0</v>
      </c>
    </row>
    <row r="2992" spans="3:9" x14ac:dyDescent="0.2">
      <c r="C2992">
        <f>IF('Source Data'!F2992="successful",'Source Data'!L2992,0)</f>
        <v>27</v>
      </c>
      <c r="F2992">
        <f>IF('Source Data'!F2992="canceled",'Source Data'!L2992,0)</f>
        <v>0</v>
      </c>
      <c r="G2992">
        <f>IF('Source Data'!F2992="failed",'Source Data'!L2992,0)</f>
        <v>0</v>
      </c>
      <c r="I2992">
        <f t="shared" si="46"/>
        <v>0</v>
      </c>
    </row>
    <row r="2993" spans="3:9" x14ac:dyDescent="0.2">
      <c r="C2993">
        <f>IF('Source Data'!F2993="successful",'Source Data'!L2993,0)</f>
        <v>93</v>
      </c>
      <c r="F2993">
        <f>IF('Source Data'!F2993="canceled",'Source Data'!L2993,0)</f>
        <v>0</v>
      </c>
      <c r="G2993">
        <f>IF('Source Data'!F2993="failed",'Source Data'!L2993,0)</f>
        <v>0</v>
      </c>
      <c r="I2993">
        <f t="shared" si="46"/>
        <v>0</v>
      </c>
    </row>
    <row r="2994" spans="3:9" x14ac:dyDescent="0.2">
      <c r="C2994">
        <f>IF('Source Data'!F2994="successful",'Source Data'!L2994,0)</f>
        <v>64</v>
      </c>
      <c r="F2994">
        <f>IF('Source Data'!F2994="canceled",'Source Data'!L2994,0)</f>
        <v>0</v>
      </c>
      <c r="G2994">
        <f>IF('Source Data'!F2994="failed",'Source Data'!L2994,0)</f>
        <v>0</v>
      </c>
      <c r="I2994">
        <f t="shared" si="46"/>
        <v>0</v>
      </c>
    </row>
    <row r="2995" spans="3:9" x14ac:dyDescent="0.2">
      <c r="C2995">
        <f>IF('Source Data'!F2995="successful",'Source Data'!L2995,0)</f>
        <v>22</v>
      </c>
      <c r="F2995">
        <f>IF('Source Data'!F2995="canceled",'Source Data'!L2995,0)</f>
        <v>0</v>
      </c>
      <c r="G2995">
        <f>IF('Source Data'!F2995="failed",'Source Data'!L2995,0)</f>
        <v>0</v>
      </c>
      <c r="I2995">
        <f t="shared" si="46"/>
        <v>0</v>
      </c>
    </row>
    <row r="2996" spans="3:9" x14ac:dyDescent="0.2">
      <c r="C2996">
        <f>IF('Source Data'!F2996="successful",'Source Data'!L2996,0)</f>
        <v>59</v>
      </c>
      <c r="F2996">
        <f>IF('Source Data'!F2996="canceled",'Source Data'!L2996,0)</f>
        <v>0</v>
      </c>
      <c r="G2996">
        <f>IF('Source Data'!F2996="failed",'Source Data'!L2996,0)</f>
        <v>0</v>
      </c>
      <c r="I2996">
        <f t="shared" si="46"/>
        <v>0</v>
      </c>
    </row>
    <row r="2997" spans="3:9" x14ac:dyDescent="0.2">
      <c r="C2997">
        <f>IF('Source Data'!F2997="successful",'Source Data'!L2997,0)</f>
        <v>249</v>
      </c>
      <c r="F2997">
        <f>IF('Source Data'!F2997="canceled",'Source Data'!L2997,0)</f>
        <v>0</v>
      </c>
      <c r="G2997">
        <f>IF('Source Data'!F2997="failed",'Source Data'!L2997,0)</f>
        <v>0</v>
      </c>
      <c r="I2997">
        <f t="shared" si="46"/>
        <v>0</v>
      </c>
    </row>
    <row r="2998" spans="3:9" x14ac:dyDescent="0.2">
      <c r="C2998">
        <f>IF('Source Data'!F2998="successful",'Source Data'!L2998,0)</f>
        <v>392</v>
      </c>
      <c r="F2998">
        <f>IF('Source Data'!F2998="canceled",'Source Data'!L2998,0)</f>
        <v>0</v>
      </c>
      <c r="G2998">
        <f>IF('Source Data'!F2998="failed",'Source Data'!L2998,0)</f>
        <v>0</v>
      </c>
      <c r="I2998">
        <f t="shared" si="46"/>
        <v>0</v>
      </c>
    </row>
    <row r="2999" spans="3:9" x14ac:dyDescent="0.2">
      <c r="C2999">
        <f>IF('Source Data'!F2999="successful",'Source Data'!L2999,0)</f>
        <v>115</v>
      </c>
      <c r="F2999">
        <f>IF('Source Data'!F2999="canceled",'Source Data'!L2999,0)</f>
        <v>0</v>
      </c>
      <c r="G2999">
        <f>IF('Source Data'!F2999="failed",'Source Data'!L2999,0)</f>
        <v>0</v>
      </c>
      <c r="I2999">
        <f t="shared" si="46"/>
        <v>0</v>
      </c>
    </row>
    <row r="3000" spans="3:9" x14ac:dyDescent="0.2">
      <c r="C3000">
        <f>IF('Source Data'!F3000="successful",'Source Data'!L3000,0)</f>
        <v>433</v>
      </c>
      <c r="F3000">
        <f>IF('Source Data'!F3000="canceled",'Source Data'!L3000,0)</f>
        <v>0</v>
      </c>
      <c r="G3000">
        <f>IF('Source Data'!F3000="failed",'Source Data'!L3000,0)</f>
        <v>0</v>
      </c>
      <c r="I3000">
        <f t="shared" si="46"/>
        <v>0</v>
      </c>
    </row>
    <row r="3001" spans="3:9" x14ac:dyDescent="0.2">
      <c r="C3001">
        <f>IF('Source Data'!F3001="successful",'Source Data'!L3001,0)</f>
        <v>20</v>
      </c>
      <c r="F3001">
        <f>IF('Source Data'!F3001="canceled",'Source Data'!L3001,0)</f>
        <v>0</v>
      </c>
      <c r="G3001">
        <f>IF('Source Data'!F3001="failed",'Source Data'!L3001,0)</f>
        <v>0</v>
      </c>
      <c r="I3001">
        <f t="shared" si="46"/>
        <v>0</v>
      </c>
    </row>
    <row r="3002" spans="3:9" x14ac:dyDescent="0.2">
      <c r="C3002">
        <f>IF('Source Data'!F3002="successful",'Source Data'!L3002,0)</f>
        <v>8</v>
      </c>
      <c r="F3002">
        <f>IF('Source Data'!F3002="canceled",'Source Data'!L3002,0)</f>
        <v>0</v>
      </c>
      <c r="G3002">
        <f>IF('Source Data'!F3002="failed",'Source Data'!L3002,0)</f>
        <v>0</v>
      </c>
      <c r="I3002">
        <f t="shared" si="46"/>
        <v>0</v>
      </c>
    </row>
    <row r="3003" spans="3:9" x14ac:dyDescent="0.2">
      <c r="C3003">
        <f>IF('Source Data'!F3003="successful",'Source Data'!L3003,0)</f>
        <v>175</v>
      </c>
      <c r="F3003">
        <f>IF('Source Data'!F3003="canceled",'Source Data'!L3003,0)</f>
        <v>0</v>
      </c>
      <c r="G3003">
        <f>IF('Source Data'!F3003="failed",'Source Data'!L3003,0)</f>
        <v>0</v>
      </c>
      <c r="I3003">
        <f t="shared" si="46"/>
        <v>0</v>
      </c>
    </row>
    <row r="3004" spans="3:9" x14ac:dyDescent="0.2">
      <c r="C3004">
        <f>IF('Source Data'!F3004="successful",'Source Data'!L3004,0)</f>
        <v>104</v>
      </c>
      <c r="F3004">
        <f>IF('Source Data'!F3004="canceled",'Source Data'!L3004,0)</f>
        <v>0</v>
      </c>
      <c r="G3004">
        <f>IF('Source Data'!F3004="failed",'Source Data'!L3004,0)</f>
        <v>0</v>
      </c>
      <c r="I3004">
        <f t="shared" si="46"/>
        <v>0</v>
      </c>
    </row>
    <row r="3005" spans="3:9" x14ac:dyDescent="0.2">
      <c r="C3005">
        <f>IF('Source Data'!F3005="successful",'Source Data'!L3005,0)</f>
        <v>17</v>
      </c>
      <c r="F3005">
        <f>IF('Source Data'!F3005="canceled",'Source Data'!L3005,0)</f>
        <v>0</v>
      </c>
      <c r="G3005">
        <f>IF('Source Data'!F3005="failed",'Source Data'!L3005,0)</f>
        <v>0</v>
      </c>
      <c r="I3005">
        <f t="shared" si="46"/>
        <v>0</v>
      </c>
    </row>
    <row r="3006" spans="3:9" x14ac:dyDescent="0.2">
      <c r="C3006">
        <f>IF('Source Data'!F3006="successful",'Source Data'!L3006,0)</f>
        <v>277</v>
      </c>
      <c r="F3006">
        <f>IF('Source Data'!F3006="canceled",'Source Data'!L3006,0)</f>
        <v>0</v>
      </c>
      <c r="G3006">
        <f>IF('Source Data'!F3006="failed",'Source Data'!L3006,0)</f>
        <v>0</v>
      </c>
      <c r="I3006">
        <f t="shared" si="46"/>
        <v>0</v>
      </c>
    </row>
    <row r="3007" spans="3:9" x14ac:dyDescent="0.2">
      <c r="C3007">
        <f>IF('Source Data'!F3007="successful",'Source Data'!L3007,0)</f>
        <v>118</v>
      </c>
      <c r="F3007">
        <f>IF('Source Data'!F3007="canceled",'Source Data'!L3007,0)</f>
        <v>0</v>
      </c>
      <c r="G3007">
        <f>IF('Source Data'!F3007="failed",'Source Data'!L3007,0)</f>
        <v>0</v>
      </c>
      <c r="I3007">
        <f t="shared" si="46"/>
        <v>0</v>
      </c>
    </row>
    <row r="3008" spans="3:9" x14ac:dyDescent="0.2">
      <c r="C3008">
        <f>IF('Source Data'!F3008="successful",'Source Data'!L3008,0)</f>
        <v>97</v>
      </c>
      <c r="F3008">
        <f>IF('Source Data'!F3008="canceled",'Source Data'!L3008,0)</f>
        <v>0</v>
      </c>
      <c r="G3008">
        <f>IF('Source Data'!F3008="failed",'Source Data'!L3008,0)</f>
        <v>0</v>
      </c>
      <c r="I3008">
        <f t="shared" si="46"/>
        <v>0</v>
      </c>
    </row>
    <row r="3009" spans="3:9" x14ac:dyDescent="0.2">
      <c r="C3009">
        <f>IF('Source Data'!F3009="successful",'Source Data'!L3009,0)</f>
        <v>20</v>
      </c>
      <c r="F3009">
        <f>IF('Source Data'!F3009="canceled",'Source Data'!L3009,0)</f>
        <v>0</v>
      </c>
      <c r="G3009">
        <f>IF('Source Data'!F3009="failed",'Source Data'!L3009,0)</f>
        <v>0</v>
      </c>
      <c r="I3009">
        <f t="shared" si="46"/>
        <v>0</v>
      </c>
    </row>
    <row r="3010" spans="3:9" x14ac:dyDescent="0.2">
      <c r="C3010">
        <f>IF('Source Data'!F3010="successful",'Source Data'!L3010,0)</f>
        <v>26</v>
      </c>
      <c r="F3010">
        <f>IF('Source Data'!F3010="canceled",'Source Data'!L3010,0)</f>
        <v>0</v>
      </c>
      <c r="G3010">
        <f>IF('Source Data'!F3010="failed",'Source Data'!L3010,0)</f>
        <v>0</v>
      </c>
      <c r="I3010">
        <f t="shared" si="46"/>
        <v>0</v>
      </c>
    </row>
    <row r="3011" spans="3:9" x14ac:dyDescent="0.2">
      <c r="C3011">
        <f>IF('Source Data'!F3011="successful",'Source Data'!L3011,0)</f>
        <v>128</v>
      </c>
      <c r="F3011">
        <f>IF('Source Data'!F3011="canceled",'Source Data'!L3011,0)</f>
        <v>0</v>
      </c>
      <c r="G3011">
        <f>IF('Source Data'!F3011="failed",'Source Data'!L3011,0)</f>
        <v>0</v>
      </c>
      <c r="I3011">
        <f t="shared" ref="I3011:I3074" si="47">F3011+G3011</f>
        <v>0</v>
      </c>
    </row>
    <row r="3012" spans="3:9" x14ac:dyDescent="0.2">
      <c r="C3012">
        <f>IF('Source Data'!F3012="successful",'Source Data'!L3012,0)</f>
        <v>15</v>
      </c>
      <c r="F3012">
        <f>IF('Source Data'!F3012="canceled",'Source Data'!L3012,0)</f>
        <v>0</v>
      </c>
      <c r="G3012">
        <f>IF('Source Data'!F3012="failed",'Source Data'!L3012,0)</f>
        <v>0</v>
      </c>
      <c r="I3012">
        <f t="shared" si="47"/>
        <v>0</v>
      </c>
    </row>
    <row r="3013" spans="3:9" x14ac:dyDescent="0.2">
      <c r="C3013">
        <f>IF('Source Data'!F3013="successful",'Source Data'!L3013,0)</f>
        <v>25</v>
      </c>
      <c r="F3013">
        <f>IF('Source Data'!F3013="canceled",'Source Data'!L3013,0)</f>
        <v>0</v>
      </c>
      <c r="G3013">
        <f>IF('Source Data'!F3013="failed",'Source Data'!L3013,0)</f>
        <v>0</v>
      </c>
      <c r="I3013">
        <f t="shared" si="47"/>
        <v>0</v>
      </c>
    </row>
    <row r="3014" spans="3:9" x14ac:dyDescent="0.2">
      <c r="C3014">
        <f>IF('Source Data'!F3014="successful",'Source Data'!L3014,0)</f>
        <v>55</v>
      </c>
      <c r="F3014">
        <f>IF('Source Data'!F3014="canceled",'Source Data'!L3014,0)</f>
        <v>0</v>
      </c>
      <c r="G3014">
        <f>IF('Source Data'!F3014="failed",'Source Data'!L3014,0)</f>
        <v>0</v>
      </c>
      <c r="I3014">
        <f t="shared" si="47"/>
        <v>0</v>
      </c>
    </row>
    <row r="3015" spans="3:9" x14ac:dyDescent="0.2">
      <c r="C3015">
        <f>IF('Source Data'!F3015="successful",'Source Data'!L3015,0)</f>
        <v>107</v>
      </c>
      <c r="F3015">
        <f>IF('Source Data'!F3015="canceled",'Source Data'!L3015,0)</f>
        <v>0</v>
      </c>
      <c r="G3015">
        <f>IF('Source Data'!F3015="failed",'Source Data'!L3015,0)</f>
        <v>0</v>
      </c>
      <c r="I3015">
        <f t="shared" si="47"/>
        <v>0</v>
      </c>
    </row>
    <row r="3016" spans="3:9" x14ac:dyDescent="0.2">
      <c r="C3016">
        <f>IF('Source Data'!F3016="successful",'Source Data'!L3016,0)</f>
        <v>557</v>
      </c>
      <c r="F3016">
        <f>IF('Source Data'!F3016="canceled",'Source Data'!L3016,0)</f>
        <v>0</v>
      </c>
      <c r="G3016">
        <f>IF('Source Data'!F3016="failed",'Source Data'!L3016,0)</f>
        <v>0</v>
      </c>
      <c r="I3016">
        <f t="shared" si="47"/>
        <v>0</v>
      </c>
    </row>
    <row r="3017" spans="3:9" x14ac:dyDescent="0.2">
      <c r="C3017">
        <f>IF('Source Data'!F3017="successful",'Source Data'!L3017,0)</f>
        <v>40</v>
      </c>
      <c r="F3017">
        <f>IF('Source Data'!F3017="canceled",'Source Data'!L3017,0)</f>
        <v>0</v>
      </c>
      <c r="G3017">
        <f>IF('Source Data'!F3017="failed",'Source Data'!L3017,0)</f>
        <v>0</v>
      </c>
      <c r="I3017">
        <f t="shared" si="47"/>
        <v>0</v>
      </c>
    </row>
    <row r="3018" spans="3:9" x14ac:dyDescent="0.2">
      <c r="C3018">
        <f>IF('Source Data'!F3018="successful",'Source Data'!L3018,0)</f>
        <v>36</v>
      </c>
      <c r="F3018">
        <f>IF('Source Data'!F3018="canceled",'Source Data'!L3018,0)</f>
        <v>0</v>
      </c>
      <c r="G3018">
        <f>IF('Source Data'!F3018="failed",'Source Data'!L3018,0)</f>
        <v>0</v>
      </c>
      <c r="I3018">
        <f t="shared" si="47"/>
        <v>0</v>
      </c>
    </row>
    <row r="3019" spans="3:9" x14ac:dyDescent="0.2">
      <c r="C3019">
        <f>IF('Source Data'!F3019="successful",'Source Data'!L3019,0)</f>
        <v>159</v>
      </c>
      <c r="F3019">
        <f>IF('Source Data'!F3019="canceled",'Source Data'!L3019,0)</f>
        <v>0</v>
      </c>
      <c r="G3019">
        <f>IF('Source Data'!F3019="failed",'Source Data'!L3019,0)</f>
        <v>0</v>
      </c>
      <c r="I3019">
        <f t="shared" si="47"/>
        <v>0</v>
      </c>
    </row>
    <row r="3020" spans="3:9" x14ac:dyDescent="0.2">
      <c r="C3020">
        <f>IF('Source Data'!F3020="successful",'Source Data'!L3020,0)</f>
        <v>41</v>
      </c>
      <c r="F3020">
        <f>IF('Source Data'!F3020="canceled",'Source Data'!L3020,0)</f>
        <v>0</v>
      </c>
      <c r="G3020">
        <f>IF('Source Data'!F3020="failed",'Source Data'!L3020,0)</f>
        <v>0</v>
      </c>
      <c r="I3020">
        <f t="shared" si="47"/>
        <v>0</v>
      </c>
    </row>
    <row r="3021" spans="3:9" x14ac:dyDescent="0.2">
      <c r="C3021">
        <f>IF('Source Data'!F3021="successful",'Source Data'!L3021,0)</f>
        <v>226</v>
      </c>
      <c r="F3021">
        <f>IF('Source Data'!F3021="canceled",'Source Data'!L3021,0)</f>
        <v>0</v>
      </c>
      <c r="G3021">
        <f>IF('Source Data'!F3021="failed",'Source Data'!L3021,0)</f>
        <v>0</v>
      </c>
      <c r="I3021">
        <f t="shared" si="47"/>
        <v>0</v>
      </c>
    </row>
    <row r="3022" spans="3:9" x14ac:dyDescent="0.2">
      <c r="C3022">
        <f>IF('Source Data'!F3022="successful",'Source Data'!L3022,0)</f>
        <v>30</v>
      </c>
      <c r="F3022">
        <f>IF('Source Data'!F3022="canceled",'Source Data'!L3022,0)</f>
        <v>0</v>
      </c>
      <c r="G3022">
        <f>IF('Source Data'!F3022="failed",'Source Data'!L3022,0)</f>
        <v>0</v>
      </c>
      <c r="I3022">
        <f t="shared" si="47"/>
        <v>0</v>
      </c>
    </row>
    <row r="3023" spans="3:9" x14ac:dyDescent="0.2">
      <c r="C3023">
        <f>IF('Source Data'!F3023="successful",'Source Data'!L3023,0)</f>
        <v>103</v>
      </c>
      <c r="F3023">
        <f>IF('Source Data'!F3023="canceled",'Source Data'!L3023,0)</f>
        <v>0</v>
      </c>
      <c r="G3023">
        <f>IF('Source Data'!F3023="failed",'Source Data'!L3023,0)</f>
        <v>0</v>
      </c>
      <c r="I3023">
        <f t="shared" si="47"/>
        <v>0</v>
      </c>
    </row>
    <row r="3024" spans="3:9" x14ac:dyDescent="0.2">
      <c r="C3024">
        <f>IF('Source Data'!F3024="successful",'Source Data'!L3024,0)</f>
        <v>62</v>
      </c>
      <c r="F3024">
        <f>IF('Source Data'!F3024="canceled",'Source Data'!L3024,0)</f>
        <v>0</v>
      </c>
      <c r="G3024">
        <f>IF('Source Data'!F3024="failed",'Source Data'!L3024,0)</f>
        <v>0</v>
      </c>
      <c r="I3024">
        <f t="shared" si="47"/>
        <v>0</v>
      </c>
    </row>
    <row r="3025" spans="3:9" x14ac:dyDescent="0.2">
      <c r="C3025">
        <f>IF('Source Data'!F3025="successful",'Source Data'!L3025,0)</f>
        <v>6</v>
      </c>
      <c r="F3025">
        <f>IF('Source Data'!F3025="canceled",'Source Data'!L3025,0)</f>
        <v>0</v>
      </c>
      <c r="G3025">
        <f>IF('Source Data'!F3025="failed",'Source Data'!L3025,0)</f>
        <v>0</v>
      </c>
      <c r="I3025">
        <f t="shared" si="47"/>
        <v>0</v>
      </c>
    </row>
    <row r="3026" spans="3:9" x14ac:dyDescent="0.2">
      <c r="C3026">
        <f>IF('Source Data'!F3026="successful",'Source Data'!L3026,0)</f>
        <v>182</v>
      </c>
      <c r="F3026">
        <f>IF('Source Data'!F3026="canceled",'Source Data'!L3026,0)</f>
        <v>0</v>
      </c>
      <c r="G3026">
        <f>IF('Source Data'!F3026="failed",'Source Data'!L3026,0)</f>
        <v>0</v>
      </c>
      <c r="I3026">
        <f t="shared" si="47"/>
        <v>0</v>
      </c>
    </row>
    <row r="3027" spans="3:9" x14ac:dyDescent="0.2">
      <c r="C3027">
        <f>IF('Source Data'!F3027="successful",'Source Data'!L3027,0)</f>
        <v>145</v>
      </c>
      <c r="F3027">
        <f>IF('Source Data'!F3027="canceled",'Source Data'!L3027,0)</f>
        <v>0</v>
      </c>
      <c r="G3027">
        <f>IF('Source Data'!F3027="failed",'Source Data'!L3027,0)</f>
        <v>0</v>
      </c>
      <c r="I3027">
        <f t="shared" si="47"/>
        <v>0</v>
      </c>
    </row>
    <row r="3028" spans="3:9" x14ac:dyDescent="0.2">
      <c r="C3028">
        <f>IF('Source Data'!F3028="successful",'Source Data'!L3028,0)</f>
        <v>25</v>
      </c>
      <c r="F3028">
        <f>IF('Source Data'!F3028="canceled",'Source Data'!L3028,0)</f>
        <v>0</v>
      </c>
      <c r="G3028">
        <f>IF('Source Data'!F3028="failed",'Source Data'!L3028,0)</f>
        <v>0</v>
      </c>
      <c r="I3028">
        <f t="shared" si="47"/>
        <v>0</v>
      </c>
    </row>
    <row r="3029" spans="3:9" x14ac:dyDescent="0.2">
      <c r="C3029">
        <f>IF('Source Data'!F3029="successful",'Source Data'!L3029,0)</f>
        <v>320</v>
      </c>
      <c r="F3029">
        <f>IF('Source Data'!F3029="canceled",'Source Data'!L3029,0)</f>
        <v>0</v>
      </c>
      <c r="G3029">
        <f>IF('Source Data'!F3029="failed",'Source Data'!L3029,0)</f>
        <v>0</v>
      </c>
      <c r="I3029">
        <f t="shared" si="47"/>
        <v>0</v>
      </c>
    </row>
    <row r="3030" spans="3:9" x14ac:dyDescent="0.2">
      <c r="C3030">
        <f>IF('Source Data'!F3030="successful",'Source Data'!L3030,0)</f>
        <v>99</v>
      </c>
      <c r="F3030">
        <f>IF('Source Data'!F3030="canceled",'Source Data'!L3030,0)</f>
        <v>0</v>
      </c>
      <c r="G3030">
        <f>IF('Source Data'!F3030="failed",'Source Data'!L3030,0)</f>
        <v>0</v>
      </c>
      <c r="I3030">
        <f t="shared" si="47"/>
        <v>0</v>
      </c>
    </row>
    <row r="3031" spans="3:9" x14ac:dyDescent="0.2">
      <c r="C3031">
        <f>IF('Source Data'!F3031="successful",'Source Data'!L3031,0)</f>
        <v>348</v>
      </c>
      <c r="F3031">
        <f>IF('Source Data'!F3031="canceled",'Source Data'!L3031,0)</f>
        <v>0</v>
      </c>
      <c r="G3031">
        <f>IF('Source Data'!F3031="failed",'Source Data'!L3031,0)</f>
        <v>0</v>
      </c>
      <c r="I3031">
        <f t="shared" si="47"/>
        <v>0</v>
      </c>
    </row>
    <row r="3032" spans="3:9" x14ac:dyDescent="0.2">
      <c r="C3032">
        <f>IF('Source Data'!F3032="successful",'Source Data'!L3032,0)</f>
        <v>41</v>
      </c>
      <c r="F3032">
        <f>IF('Source Data'!F3032="canceled",'Source Data'!L3032,0)</f>
        <v>0</v>
      </c>
      <c r="G3032">
        <f>IF('Source Data'!F3032="failed",'Source Data'!L3032,0)</f>
        <v>0</v>
      </c>
      <c r="I3032">
        <f t="shared" si="47"/>
        <v>0</v>
      </c>
    </row>
    <row r="3033" spans="3:9" x14ac:dyDescent="0.2">
      <c r="C3033">
        <f>IF('Source Data'!F3033="successful",'Source Data'!L3033,0)</f>
        <v>29</v>
      </c>
      <c r="F3033">
        <f>IF('Source Data'!F3033="canceled",'Source Data'!L3033,0)</f>
        <v>0</v>
      </c>
      <c r="G3033">
        <f>IF('Source Data'!F3033="failed",'Source Data'!L3033,0)</f>
        <v>0</v>
      </c>
      <c r="I3033">
        <f t="shared" si="47"/>
        <v>0</v>
      </c>
    </row>
    <row r="3034" spans="3:9" x14ac:dyDescent="0.2">
      <c r="C3034">
        <f>IF('Source Data'!F3034="successful",'Source Data'!L3034,0)</f>
        <v>25</v>
      </c>
      <c r="F3034">
        <f>IF('Source Data'!F3034="canceled",'Source Data'!L3034,0)</f>
        <v>0</v>
      </c>
      <c r="G3034">
        <f>IF('Source Data'!F3034="failed",'Source Data'!L3034,0)</f>
        <v>0</v>
      </c>
      <c r="I3034">
        <f t="shared" si="47"/>
        <v>0</v>
      </c>
    </row>
    <row r="3035" spans="3:9" x14ac:dyDescent="0.2">
      <c r="C3035">
        <f>IF('Source Data'!F3035="successful",'Source Data'!L3035,0)</f>
        <v>23</v>
      </c>
      <c r="F3035">
        <f>IF('Source Data'!F3035="canceled",'Source Data'!L3035,0)</f>
        <v>0</v>
      </c>
      <c r="G3035">
        <f>IF('Source Data'!F3035="failed",'Source Data'!L3035,0)</f>
        <v>0</v>
      </c>
      <c r="I3035">
        <f t="shared" si="47"/>
        <v>0</v>
      </c>
    </row>
    <row r="3036" spans="3:9" x14ac:dyDescent="0.2">
      <c r="C3036">
        <f>IF('Source Data'!F3036="successful",'Source Data'!L3036,0)</f>
        <v>1260</v>
      </c>
      <c r="F3036">
        <f>IF('Source Data'!F3036="canceled",'Source Data'!L3036,0)</f>
        <v>0</v>
      </c>
      <c r="G3036">
        <f>IF('Source Data'!F3036="failed",'Source Data'!L3036,0)</f>
        <v>0</v>
      </c>
      <c r="I3036">
        <f t="shared" si="47"/>
        <v>0</v>
      </c>
    </row>
    <row r="3037" spans="3:9" x14ac:dyDescent="0.2">
      <c r="C3037">
        <f>IF('Source Data'!F3037="successful",'Source Data'!L3037,0)</f>
        <v>307</v>
      </c>
      <c r="F3037">
        <f>IF('Source Data'!F3037="canceled",'Source Data'!L3037,0)</f>
        <v>0</v>
      </c>
      <c r="G3037">
        <f>IF('Source Data'!F3037="failed",'Source Data'!L3037,0)</f>
        <v>0</v>
      </c>
      <c r="I3037">
        <f t="shared" si="47"/>
        <v>0</v>
      </c>
    </row>
    <row r="3038" spans="3:9" x14ac:dyDescent="0.2">
      <c r="C3038">
        <f>IF('Source Data'!F3038="successful",'Source Data'!L3038,0)</f>
        <v>329</v>
      </c>
      <c r="F3038">
        <f>IF('Source Data'!F3038="canceled",'Source Data'!L3038,0)</f>
        <v>0</v>
      </c>
      <c r="G3038">
        <f>IF('Source Data'!F3038="failed",'Source Data'!L3038,0)</f>
        <v>0</v>
      </c>
      <c r="I3038">
        <f t="shared" si="47"/>
        <v>0</v>
      </c>
    </row>
    <row r="3039" spans="3:9" x14ac:dyDescent="0.2">
      <c r="C3039">
        <f>IF('Source Data'!F3039="successful",'Source Data'!L3039,0)</f>
        <v>32</v>
      </c>
      <c r="F3039">
        <f>IF('Source Data'!F3039="canceled",'Source Data'!L3039,0)</f>
        <v>0</v>
      </c>
      <c r="G3039">
        <f>IF('Source Data'!F3039="failed",'Source Data'!L3039,0)</f>
        <v>0</v>
      </c>
      <c r="I3039">
        <f t="shared" si="47"/>
        <v>0</v>
      </c>
    </row>
    <row r="3040" spans="3:9" x14ac:dyDescent="0.2">
      <c r="C3040">
        <f>IF('Source Data'!F3040="successful",'Source Data'!L3040,0)</f>
        <v>27</v>
      </c>
      <c r="F3040">
        <f>IF('Source Data'!F3040="canceled",'Source Data'!L3040,0)</f>
        <v>0</v>
      </c>
      <c r="G3040">
        <f>IF('Source Data'!F3040="failed",'Source Data'!L3040,0)</f>
        <v>0</v>
      </c>
      <c r="I3040">
        <f t="shared" si="47"/>
        <v>0</v>
      </c>
    </row>
    <row r="3041" spans="3:9" x14ac:dyDescent="0.2">
      <c r="C3041">
        <f>IF('Source Data'!F3041="successful",'Source Data'!L3041,0)</f>
        <v>236</v>
      </c>
      <c r="F3041">
        <f>IF('Source Data'!F3041="canceled",'Source Data'!L3041,0)</f>
        <v>0</v>
      </c>
      <c r="G3041">
        <f>IF('Source Data'!F3041="failed",'Source Data'!L3041,0)</f>
        <v>0</v>
      </c>
      <c r="I3041">
        <f t="shared" si="47"/>
        <v>0</v>
      </c>
    </row>
    <row r="3042" spans="3:9" x14ac:dyDescent="0.2">
      <c r="C3042">
        <f>IF('Source Data'!F3042="successful",'Source Data'!L3042,0)</f>
        <v>42</v>
      </c>
      <c r="F3042">
        <f>IF('Source Data'!F3042="canceled",'Source Data'!L3042,0)</f>
        <v>0</v>
      </c>
      <c r="G3042">
        <f>IF('Source Data'!F3042="failed",'Source Data'!L3042,0)</f>
        <v>0</v>
      </c>
      <c r="I3042">
        <f t="shared" si="47"/>
        <v>0</v>
      </c>
    </row>
    <row r="3043" spans="3:9" x14ac:dyDescent="0.2">
      <c r="C3043">
        <f>IF('Source Data'!F3043="successful",'Source Data'!L3043,0)</f>
        <v>95</v>
      </c>
      <c r="F3043">
        <f>IF('Source Data'!F3043="canceled",'Source Data'!L3043,0)</f>
        <v>0</v>
      </c>
      <c r="G3043">
        <f>IF('Source Data'!F3043="failed",'Source Data'!L3043,0)</f>
        <v>0</v>
      </c>
      <c r="I3043">
        <f t="shared" si="47"/>
        <v>0</v>
      </c>
    </row>
    <row r="3044" spans="3:9" x14ac:dyDescent="0.2">
      <c r="C3044">
        <f>IF('Source Data'!F3044="successful",'Source Data'!L3044,0)</f>
        <v>37</v>
      </c>
      <c r="F3044">
        <f>IF('Source Data'!F3044="canceled",'Source Data'!L3044,0)</f>
        <v>0</v>
      </c>
      <c r="G3044">
        <f>IF('Source Data'!F3044="failed",'Source Data'!L3044,0)</f>
        <v>0</v>
      </c>
      <c r="I3044">
        <f t="shared" si="47"/>
        <v>0</v>
      </c>
    </row>
    <row r="3045" spans="3:9" x14ac:dyDescent="0.2">
      <c r="C3045">
        <f>IF('Source Data'!F3045="successful",'Source Data'!L3045,0)</f>
        <v>128</v>
      </c>
      <c r="F3045">
        <f>IF('Source Data'!F3045="canceled",'Source Data'!L3045,0)</f>
        <v>0</v>
      </c>
      <c r="G3045">
        <f>IF('Source Data'!F3045="failed",'Source Data'!L3045,0)</f>
        <v>0</v>
      </c>
      <c r="I3045">
        <f t="shared" si="47"/>
        <v>0</v>
      </c>
    </row>
    <row r="3046" spans="3:9" x14ac:dyDescent="0.2">
      <c r="C3046">
        <f>IF('Source Data'!F3046="successful",'Source Data'!L3046,0)</f>
        <v>156</v>
      </c>
      <c r="F3046">
        <f>IF('Source Data'!F3046="canceled",'Source Data'!L3046,0)</f>
        <v>0</v>
      </c>
      <c r="G3046">
        <f>IF('Source Data'!F3046="failed",'Source Data'!L3046,0)</f>
        <v>0</v>
      </c>
      <c r="I3046">
        <f t="shared" si="47"/>
        <v>0</v>
      </c>
    </row>
    <row r="3047" spans="3:9" x14ac:dyDescent="0.2">
      <c r="C3047">
        <f>IF('Source Data'!F3047="successful",'Source Data'!L3047,0)</f>
        <v>64</v>
      </c>
      <c r="F3047">
        <f>IF('Source Data'!F3047="canceled",'Source Data'!L3047,0)</f>
        <v>0</v>
      </c>
      <c r="G3047">
        <f>IF('Source Data'!F3047="failed",'Source Data'!L3047,0)</f>
        <v>0</v>
      </c>
      <c r="I3047">
        <f t="shared" si="47"/>
        <v>0</v>
      </c>
    </row>
    <row r="3048" spans="3:9" x14ac:dyDescent="0.2">
      <c r="C3048">
        <f>IF('Source Data'!F3048="successful",'Source Data'!L3048,0)</f>
        <v>58</v>
      </c>
      <c r="F3048">
        <f>IF('Source Data'!F3048="canceled",'Source Data'!L3048,0)</f>
        <v>0</v>
      </c>
      <c r="G3048">
        <f>IF('Source Data'!F3048="failed",'Source Data'!L3048,0)</f>
        <v>0</v>
      </c>
      <c r="I3048">
        <f t="shared" si="47"/>
        <v>0</v>
      </c>
    </row>
    <row r="3049" spans="3:9" x14ac:dyDescent="0.2">
      <c r="C3049">
        <f>IF('Source Data'!F3049="successful",'Source Data'!L3049,0)</f>
        <v>20</v>
      </c>
      <c r="F3049">
        <f>IF('Source Data'!F3049="canceled",'Source Data'!L3049,0)</f>
        <v>0</v>
      </c>
      <c r="G3049">
        <f>IF('Source Data'!F3049="failed",'Source Data'!L3049,0)</f>
        <v>0</v>
      </c>
      <c r="I3049">
        <f t="shared" si="47"/>
        <v>0</v>
      </c>
    </row>
    <row r="3050" spans="3:9" x14ac:dyDescent="0.2">
      <c r="C3050">
        <f>IF('Source Data'!F3050="successful",'Source Data'!L3050,0)</f>
        <v>47</v>
      </c>
      <c r="F3050">
        <f>IF('Source Data'!F3050="canceled",'Source Data'!L3050,0)</f>
        <v>0</v>
      </c>
      <c r="G3050">
        <f>IF('Source Data'!F3050="failed",'Source Data'!L3050,0)</f>
        <v>0</v>
      </c>
      <c r="I3050">
        <f t="shared" si="47"/>
        <v>0</v>
      </c>
    </row>
    <row r="3051" spans="3:9" x14ac:dyDescent="0.2">
      <c r="C3051">
        <f>IF('Source Data'!F3051="successful",'Source Data'!L3051,0)</f>
        <v>54</v>
      </c>
      <c r="F3051">
        <f>IF('Source Data'!F3051="canceled",'Source Data'!L3051,0)</f>
        <v>0</v>
      </c>
      <c r="G3051">
        <f>IF('Source Data'!F3051="failed",'Source Data'!L3051,0)</f>
        <v>0</v>
      </c>
      <c r="I3051">
        <f t="shared" si="47"/>
        <v>0</v>
      </c>
    </row>
    <row r="3052" spans="3:9" x14ac:dyDescent="0.2">
      <c r="C3052">
        <f>IF('Source Data'!F3052="successful",'Source Data'!L3052,0)</f>
        <v>9</v>
      </c>
      <c r="F3052">
        <f>IF('Source Data'!F3052="canceled",'Source Data'!L3052,0)</f>
        <v>0</v>
      </c>
      <c r="G3052">
        <f>IF('Source Data'!F3052="failed",'Source Data'!L3052,0)</f>
        <v>0</v>
      </c>
      <c r="I3052">
        <f t="shared" si="47"/>
        <v>0</v>
      </c>
    </row>
    <row r="3053" spans="3:9" x14ac:dyDescent="0.2">
      <c r="C3053">
        <f>IF('Source Data'!F3053="successful",'Source Data'!L3053,0)</f>
        <v>0</v>
      </c>
      <c r="F3053">
        <f>IF('Source Data'!F3053="canceled",'Source Data'!L3053,0)</f>
        <v>0</v>
      </c>
      <c r="G3053">
        <f>IF('Source Data'!F3053="failed",'Source Data'!L3053,0)</f>
        <v>35</v>
      </c>
      <c r="I3053">
        <f t="shared" si="47"/>
        <v>35</v>
      </c>
    </row>
    <row r="3054" spans="3:9" x14ac:dyDescent="0.2">
      <c r="C3054">
        <f>IF('Source Data'!F3054="successful",'Source Data'!L3054,0)</f>
        <v>0</v>
      </c>
      <c r="F3054">
        <f>IF('Source Data'!F3054="canceled",'Source Data'!L3054,0)</f>
        <v>0</v>
      </c>
      <c r="G3054">
        <f>IF('Source Data'!F3054="failed",'Source Data'!L3054,0)</f>
        <v>2</v>
      </c>
      <c r="I3054">
        <f t="shared" si="47"/>
        <v>2</v>
      </c>
    </row>
    <row r="3055" spans="3:9" x14ac:dyDescent="0.2">
      <c r="C3055">
        <f>IF('Source Data'!F3055="successful",'Source Data'!L3055,0)</f>
        <v>0</v>
      </c>
      <c r="F3055">
        <f>IF('Source Data'!F3055="canceled",'Source Data'!L3055,0)</f>
        <v>0</v>
      </c>
      <c r="G3055">
        <f>IF('Source Data'!F3055="failed",'Source Data'!L3055,0)</f>
        <v>3</v>
      </c>
      <c r="I3055">
        <f t="shared" si="47"/>
        <v>3</v>
      </c>
    </row>
    <row r="3056" spans="3:9" x14ac:dyDescent="0.2">
      <c r="C3056">
        <f>IF('Source Data'!F3056="successful",'Source Data'!L3056,0)</f>
        <v>0</v>
      </c>
      <c r="F3056">
        <f>IF('Source Data'!F3056="canceled",'Source Data'!L3056,0)</f>
        <v>0</v>
      </c>
      <c r="G3056">
        <f>IF('Source Data'!F3056="failed",'Source Data'!L3056,0)</f>
        <v>0</v>
      </c>
      <c r="I3056">
        <f t="shared" si="47"/>
        <v>0</v>
      </c>
    </row>
    <row r="3057" spans="3:9" x14ac:dyDescent="0.2">
      <c r="C3057">
        <f>IF('Source Data'!F3057="successful",'Source Data'!L3057,0)</f>
        <v>0</v>
      </c>
      <c r="F3057">
        <f>IF('Source Data'!F3057="canceled",'Source Data'!L3057,0)</f>
        <v>0</v>
      </c>
      <c r="G3057">
        <f>IF('Source Data'!F3057="failed",'Source Data'!L3057,0)</f>
        <v>1</v>
      </c>
      <c r="I3057">
        <f t="shared" si="47"/>
        <v>1</v>
      </c>
    </row>
    <row r="3058" spans="3:9" x14ac:dyDescent="0.2">
      <c r="C3058">
        <f>IF('Source Data'!F3058="successful",'Source Data'!L3058,0)</f>
        <v>0</v>
      </c>
      <c r="F3058">
        <f>IF('Source Data'!F3058="canceled",'Source Data'!L3058,0)</f>
        <v>0</v>
      </c>
      <c r="G3058">
        <f>IF('Source Data'!F3058="failed",'Source Data'!L3058,0)</f>
        <v>0</v>
      </c>
      <c r="I3058">
        <f t="shared" si="47"/>
        <v>0</v>
      </c>
    </row>
    <row r="3059" spans="3:9" x14ac:dyDescent="0.2">
      <c r="C3059">
        <f>IF('Source Data'!F3059="successful",'Source Data'!L3059,0)</f>
        <v>0</v>
      </c>
      <c r="F3059">
        <f>IF('Source Data'!F3059="canceled",'Source Data'!L3059,0)</f>
        <v>0</v>
      </c>
      <c r="G3059">
        <f>IF('Source Data'!F3059="failed",'Source Data'!L3059,0)</f>
        <v>0</v>
      </c>
      <c r="I3059">
        <f t="shared" si="47"/>
        <v>0</v>
      </c>
    </row>
    <row r="3060" spans="3:9" x14ac:dyDescent="0.2">
      <c r="C3060">
        <f>IF('Source Data'!F3060="successful",'Source Data'!L3060,0)</f>
        <v>0</v>
      </c>
      <c r="F3060">
        <f>IF('Source Data'!F3060="canceled",'Source Data'!L3060,0)</f>
        <v>0</v>
      </c>
      <c r="G3060">
        <f>IF('Source Data'!F3060="failed",'Source Data'!L3060,0)</f>
        <v>3</v>
      </c>
      <c r="I3060">
        <f t="shared" si="47"/>
        <v>3</v>
      </c>
    </row>
    <row r="3061" spans="3:9" x14ac:dyDescent="0.2">
      <c r="C3061">
        <f>IF('Source Data'!F3061="successful",'Source Data'!L3061,0)</f>
        <v>0</v>
      </c>
      <c r="F3061">
        <f>IF('Source Data'!F3061="canceled",'Source Data'!L3061,0)</f>
        <v>0</v>
      </c>
      <c r="G3061">
        <f>IF('Source Data'!F3061="failed",'Source Data'!L3061,0)</f>
        <v>11</v>
      </c>
      <c r="I3061">
        <f t="shared" si="47"/>
        <v>11</v>
      </c>
    </row>
    <row r="3062" spans="3:9" x14ac:dyDescent="0.2">
      <c r="C3062">
        <f>IF('Source Data'!F3062="successful",'Source Data'!L3062,0)</f>
        <v>0</v>
      </c>
      <c r="F3062">
        <f>IF('Source Data'!F3062="canceled",'Source Data'!L3062,0)</f>
        <v>0</v>
      </c>
      <c r="G3062">
        <f>IF('Source Data'!F3062="failed",'Source Data'!L3062,0)</f>
        <v>6</v>
      </c>
      <c r="I3062">
        <f t="shared" si="47"/>
        <v>6</v>
      </c>
    </row>
    <row r="3063" spans="3:9" x14ac:dyDescent="0.2">
      <c r="C3063">
        <f>IF('Source Data'!F3063="successful",'Source Data'!L3063,0)</f>
        <v>0</v>
      </c>
      <c r="F3063">
        <f>IF('Source Data'!F3063="canceled",'Source Data'!L3063,0)</f>
        <v>0</v>
      </c>
      <c r="G3063">
        <f>IF('Source Data'!F3063="failed",'Source Data'!L3063,0)</f>
        <v>0</v>
      </c>
      <c r="I3063">
        <f t="shared" si="47"/>
        <v>0</v>
      </c>
    </row>
    <row r="3064" spans="3:9" x14ac:dyDescent="0.2">
      <c r="C3064">
        <f>IF('Source Data'!F3064="successful",'Source Data'!L3064,0)</f>
        <v>0</v>
      </c>
      <c r="F3064">
        <f>IF('Source Data'!F3064="canceled",'Source Data'!L3064,0)</f>
        <v>0</v>
      </c>
      <c r="G3064">
        <f>IF('Source Data'!F3064="failed",'Source Data'!L3064,0)</f>
        <v>67</v>
      </c>
      <c r="I3064">
        <f t="shared" si="47"/>
        <v>67</v>
      </c>
    </row>
    <row r="3065" spans="3:9" x14ac:dyDescent="0.2">
      <c r="C3065">
        <f>IF('Source Data'!F3065="successful",'Source Data'!L3065,0)</f>
        <v>0</v>
      </c>
      <c r="F3065">
        <f>IF('Source Data'!F3065="canceled",'Source Data'!L3065,0)</f>
        <v>0</v>
      </c>
      <c r="G3065">
        <f>IF('Source Data'!F3065="failed",'Source Data'!L3065,0)</f>
        <v>23</v>
      </c>
      <c r="I3065">
        <f t="shared" si="47"/>
        <v>23</v>
      </c>
    </row>
    <row r="3066" spans="3:9" x14ac:dyDescent="0.2">
      <c r="C3066">
        <f>IF('Source Data'!F3066="successful",'Source Data'!L3066,0)</f>
        <v>0</v>
      </c>
      <c r="F3066">
        <f>IF('Source Data'!F3066="canceled",'Source Data'!L3066,0)</f>
        <v>0</v>
      </c>
      <c r="G3066">
        <f>IF('Source Data'!F3066="failed",'Source Data'!L3066,0)</f>
        <v>72</v>
      </c>
      <c r="I3066">
        <f t="shared" si="47"/>
        <v>72</v>
      </c>
    </row>
    <row r="3067" spans="3:9" x14ac:dyDescent="0.2">
      <c r="C3067">
        <f>IF('Source Data'!F3067="successful",'Source Data'!L3067,0)</f>
        <v>0</v>
      </c>
      <c r="F3067">
        <f>IF('Source Data'!F3067="canceled",'Source Data'!L3067,0)</f>
        <v>0</v>
      </c>
      <c r="G3067">
        <f>IF('Source Data'!F3067="failed",'Source Data'!L3067,0)</f>
        <v>2</v>
      </c>
      <c r="I3067">
        <f t="shared" si="47"/>
        <v>2</v>
      </c>
    </row>
    <row r="3068" spans="3:9" x14ac:dyDescent="0.2">
      <c r="C3068">
        <f>IF('Source Data'!F3068="successful",'Source Data'!L3068,0)</f>
        <v>0</v>
      </c>
      <c r="F3068">
        <f>IF('Source Data'!F3068="canceled",'Source Data'!L3068,0)</f>
        <v>0</v>
      </c>
      <c r="G3068">
        <f>IF('Source Data'!F3068="failed",'Source Data'!L3068,0)</f>
        <v>15</v>
      </c>
      <c r="I3068">
        <f t="shared" si="47"/>
        <v>15</v>
      </c>
    </row>
    <row r="3069" spans="3:9" x14ac:dyDescent="0.2">
      <c r="C3069">
        <f>IF('Source Data'!F3069="successful",'Source Data'!L3069,0)</f>
        <v>0</v>
      </c>
      <c r="F3069">
        <f>IF('Source Data'!F3069="canceled",'Source Data'!L3069,0)</f>
        <v>0</v>
      </c>
      <c r="G3069">
        <f>IF('Source Data'!F3069="failed",'Source Data'!L3069,0)</f>
        <v>1</v>
      </c>
      <c r="I3069">
        <f t="shared" si="47"/>
        <v>1</v>
      </c>
    </row>
    <row r="3070" spans="3:9" x14ac:dyDescent="0.2">
      <c r="C3070">
        <f>IF('Source Data'!F3070="successful",'Source Data'!L3070,0)</f>
        <v>0</v>
      </c>
      <c r="F3070">
        <f>IF('Source Data'!F3070="canceled",'Source Data'!L3070,0)</f>
        <v>0</v>
      </c>
      <c r="G3070">
        <f>IF('Source Data'!F3070="failed",'Source Data'!L3070,0)</f>
        <v>2</v>
      </c>
      <c r="I3070">
        <f t="shared" si="47"/>
        <v>2</v>
      </c>
    </row>
    <row r="3071" spans="3:9" x14ac:dyDescent="0.2">
      <c r="C3071">
        <f>IF('Source Data'!F3071="successful",'Source Data'!L3071,0)</f>
        <v>0</v>
      </c>
      <c r="F3071">
        <f>IF('Source Data'!F3071="canceled",'Source Data'!L3071,0)</f>
        <v>0</v>
      </c>
      <c r="G3071">
        <f>IF('Source Data'!F3071="failed",'Source Data'!L3071,0)</f>
        <v>7</v>
      </c>
      <c r="I3071">
        <f t="shared" si="47"/>
        <v>7</v>
      </c>
    </row>
    <row r="3072" spans="3:9" x14ac:dyDescent="0.2">
      <c r="C3072">
        <f>IF('Source Data'!F3072="successful",'Source Data'!L3072,0)</f>
        <v>0</v>
      </c>
      <c r="F3072">
        <f>IF('Source Data'!F3072="canceled",'Source Data'!L3072,0)</f>
        <v>0</v>
      </c>
      <c r="G3072">
        <f>IF('Source Data'!F3072="failed",'Source Data'!L3072,0)</f>
        <v>16</v>
      </c>
      <c r="I3072">
        <f t="shared" si="47"/>
        <v>16</v>
      </c>
    </row>
    <row r="3073" spans="3:9" x14ac:dyDescent="0.2">
      <c r="C3073">
        <f>IF('Source Data'!F3073="successful",'Source Data'!L3073,0)</f>
        <v>0</v>
      </c>
      <c r="F3073">
        <f>IF('Source Data'!F3073="canceled",'Source Data'!L3073,0)</f>
        <v>0</v>
      </c>
      <c r="G3073">
        <f>IF('Source Data'!F3073="failed",'Source Data'!L3073,0)</f>
        <v>117</v>
      </c>
      <c r="I3073">
        <f t="shared" si="47"/>
        <v>117</v>
      </c>
    </row>
    <row r="3074" spans="3:9" x14ac:dyDescent="0.2">
      <c r="C3074">
        <f>IF('Source Data'!F3074="successful",'Source Data'!L3074,0)</f>
        <v>0</v>
      </c>
      <c r="F3074">
        <f>IF('Source Data'!F3074="canceled",'Source Data'!L3074,0)</f>
        <v>0</v>
      </c>
      <c r="G3074">
        <f>IF('Source Data'!F3074="failed",'Source Data'!L3074,0)</f>
        <v>2</v>
      </c>
      <c r="I3074">
        <f t="shared" si="47"/>
        <v>2</v>
      </c>
    </row>
    <row r="3075" spans="3:9" x14ac:dyDescent="0.2">
      <c r="C3075">
        <f>IF('Source Data'!F3075="successful",'Source Data'!L3075,0)</f>
        <v>0</v>
      </c>
      <c r="F3075">
        <f>IF('Source Data'!F3075="canceled",'Source Data'!L3075,0)</f>
        <v>0</v>
      </c>
      <c r="G3075">
        <f>IF('Source Data'!F3075="failed",'Source Data'!L3075,0)</f>
        <v>7</v>
      </c>
      <c r="I3075">
        <f t="shared" ref="I3075:I3138" si="48">F3075+G3075</f>
        <v>7</v>
      </c>
    </row>
    <row r="3076" spans="3:9" x14ac:dyDescent="0.2">
      <c r="C3076">
        <f>IF('Source Data'!F3076="successful",'Source Data'!L3076,0)</f>
        <v>0</v>
      </c>
      <c r="F3076">
        <f>IF('Source Data'!F3076="canceled",'Source Data'!L3076,0)</f>
        <v>0</v>
      </c>
      <c r="G3076">
        <f>IF('Source Data'!F3076="failed",'Source Data'!L3076,0)</f>
        <v>3</v>
      </c>
      <c r="I3076">
        <f t="shared" si="48"/>
        <v>3</v>
      </c>
    </row>
    <row r="3077" spans="3:9" x14ac:dyDescent="0.2">
      <c r="C3077">
        <f>IF('Source Data'!F3077="successful",'Source Data'!L3077,0)</f>
        <v>0</v>
      </c>
      <c r="F3077">
        <f>IF('Source Data'!F3077="canceled",'Source Data'!L3077,0)</f>
        <v>0</v>
      </c>
      <c r="G3077">
        <f>IF('Source Data'!F3077="failed",'Source Data'!L3077,0)</f>
        <v>20</v>
      </c>
      <c r="I3077">
        <f t="shared" si="48"/>
        <v>20</v>
      </c>
    </row>
    <row r="3078" spans="3:9" x14ac:dyDescent="0.2">
      <c r="C3078">
        <f>IF('Source Data'!F3078="successful",'Source Data'!L3078,0)</f>
        <v>0</v>
      </c>
      <c r="F3078">
        <f>IF('Source Data'!F3078="canceled",'Source Data'!L3078,0)</f>
        <v>0</v>
      </c>
      <c r="G3078">
        <f>IF('Source Data'!F3078="failed",'Source Data'!L3078,0)</f>
        <v>50</v>
      </c>
      <c r="I3078">
        <f t="shared" si="48"/>
        <v>50</v>
      </c>
    </row>
    <row r="3079" spans="3:9" x14ac:dyDescent="0.2">
      <c r="C3079">
        <f>IF('Source Data'!F3079="successful",'Source Data'!L3079,0)</f>
        <v>0</v>
      </c>
      <c r="F3079">
        <f>IF('Source Data'!F3079="canceled",'Source Data'!L3079,0)</f>
        <v>0</v>
      </c>
      <c r="G3079">
        <f>IF('Source Data'!F3079="failed",'Source Data'!L3079,0)</f>
        <v>2</v>
      </c>
      <c r="I3079">
        <f t="shared" si="48"/>
        <v>2</v>
      </c>
    </row>
    <row r="3080" spans="3:9" x14ac:dyDescent="0.2">
      <c r="C3080">
        <f>IF('Source Data'!F3080="successful",'Source Data'!L3080,0)</f>
        <v>0</v>
      </c>
      <c r="F3080">
        <f>IF('Source Data'!F3080="canceled",'Source Data'!L3080,0)</f>
        <v>0</v>
      </c>
      <c r="G3080">
        <f>IF('Source Data'!F3080="failed",'Source Data'!L3080,0)</f>
        <v>3</v>
      </c>
      <c r="I3080">
        <f t="shared" si="48"/>
        <v>3</v>
      </c>
    </row>
    <row r="3081" spans="3:9" x14ac:dyDescent="0.2">
      <c r="C3081">
        <f>IF('Source Data'!F3081="successful",'Source Data'!L3081,0)</f>
        <v>0</v>
      </c>
      <c r="F3081">
        <f>IF('Source Data'!F3081="canceled",'Source Data'!L3081,0)</f>
        <v>0</v>
      </c>
      <c r="G3081">
        <f>IF('Source Data'!F3081="failed",'Source Data'!L3081,0)</f>
        <v>27</v>
      </c>
      <c r="I3081">
        <f t="shared" si="48"/>
        <v>27</v>
      </c>
    </row>
    <row r="3082" spans="3:9" x14ac:dyDescent="0.2">
      <c r="C3082">
        <f>IF('Source Data'!F3082="successful",'Source Data'!L3082,0)</f>
        <v>0</v>
      </c>
      <c r="F3082">
        <f>IF('Source Data'!F3082="canceled",'Source Data'!L3082,0)</f>
        <v>0</v>
      </c>
      <c r="G3082">
        <f>IF('Source Data'!F3082="failed",'Source Data'!L3082,0)</f>
        <v>7</v>
      </c>
      <c r="I3082">
        <f t="shared" si="48"/>
        <v>7</v>
      </c>
    </row>
    <row r="3083" spans="3:9" x14ac:dyDescent="0.2">
      <c r="C3083">
        <f>IF('Source Data'!F3083="successful",'Source Data'!L3083,0)</f>
        <v>0</v>
      </c>
      <c r="F3083">
        <f>IF('Source Data'!F3083="canceled",'Source Data'!L3083,0)</f>
        <v>0</v>
      </c>
      <c r="G3083">
        <f>IF('Source Data'!F3083="failed",'Source Data'!L3083,0)</f>
        <v>5</v>
      </c>
      <c r="I3083">
        <f t="shared" si="48"/>
        <v>5</v>
      </c>
    </row>
    <row r="3084" spans="3:9" x14ac:dyDescent="0.2">
      <c r="C3084">
        <f>IF('Source Data'!F3084="successful",'Source Data'!L3084,0)</f>
        <v>0</v>
      </c>
      <c r="F3084">
        <f>IF('Source Data'!F3084="canceled",'Source Data'!L3084,0)</f>
        <v>0</v>
      </c>
      <c r="G3084">
        <f>IF('Source Data'!F3084="failed",'Source Data'!L3084,0)</f>
        <v>0</v>
      </c>
      <c r="I3084">
        <f t="shared" si="48"/>
        <v>0</v>
      </c>
    </row>
    <row r="3085" spans="3:9" x14ac:dyDescent="0.2">
      <c r="C3085">
        <f>IF('Source Data'!F3085="successful",'Source Data'!L3085,0)</f>
        <v>0</v>
      </c>
      <c r="F3085">
        <f>IF('Source Data'!F3085="canceled",'Source Data'!L3085,0)</f>
        <v>0</v>
      </c>
      <c r="G3085">
        <f>IF('Source Data'!F3085="failed",'Source Data'!L3085,0)</f>
        <v>3</v>
      </c>
      <c r="I3085">
        <f t="shared" si="48"/>
        <v>3</v>
      </c>
    </row>
    <row r="3086" spans="3:9" x14ac:dyDescent="0.2">
      <c r="C3086">
        <f>IF('Source Data'!F3086="successful",'Source Data'!L3086,0)</f>
        <v>0</v>
      </c>
      <c r="F3086">
        <f>IF('Source Data'!F3086="canceled",'Source Data'!L3086,0)</f>
        <v>0</v>
      </c>
      <c r="G3086">
        <f>IF('Source Data'!F3086="failed",'Source Data'!L3086,0)</f>
        <v>6</v>
      </c>
      <c r="I3086">
        <f t="shared" si="48"/>
        <v>6</v>
      </c>
    </row>
    <row r="3087" spans="3:9" x14ac:dyDescent="0.2">
      <c r="C3087">
        <f>IF('Source Data'!F3087="successful",'Source Data'!L3087,0)</f>
        <v>0</v>
      </c>
      <c r="F3087">
        <f>IF('Source Data'!F3087="canceled",'Source Data'!L3087,0)</f>
        <v>0</v>
      </c>
      <c r="G3087">
        <f>IF('Source Data'!F3087="failed",'Source Data'!L3087,0)</f>
        <v>9</v>
      </c>
      <c r="I3087">
        <f t="shared" si="48"/>
        <v>9</v>
      </c>
    </row>
    <row r="3088" spans="3:9" x14ac:dyDescent="0.2">
      <c r="C3088">
        <f>IF('Source Data'!F3088="successful",'Source Data'!L3088,0)</f>
        <v>0</v>
      </c>
      <c r="F3088">
        <f>IF('Source Data'!F3088="canceled",'Source Data'!L3088,0)</f>
        <v>0</v>
      </c>
      <c r="G3088">
        <f>IF('Source Data'!F3088="failed",'Source Data'!L3088,0)</f>
        <v>3</v>
      </c>
      <c r="I3088">
        <f t="shared" si="48"/>
        <v>3</v>
      </c>
    </row>
    <row r="3089" spans="3:9" x14ac:dyDescent="0.2">
      <c r="C3089">
        <f>IF('Source Data'!F3089="successful",'Source Data'!L3089,0)</f>
        <v>0</v>
      </c>
      <c r="F3089">
        <f>IF('Source Data'!F3089="canceled",'Source Data'!L3089,0)</f>
        <v>0</v>
      </c>
      <c r="G3089">
        <f>IF('Source Data'!F3089="failed",'Source Data'!L3089,0)</f>
        <v>2</v>
      </c>
      <c r="I3089">
        <f t="shared" si="48"/>
        <v>2</v>
      </c>
    </row>
    <row r="3090" spans="3:9" x14ac:dyDescent="0.2">
      <c r="C3090">
        <f>IF('Source Data'!F3090="successful",'Source Data'!L3090,0)</f>
        <v>0</v>
      </c>
      <c r="F3090">
        <f>IF('Source Data'!F3090="canceled",'Source Data'!L3090,0)</f>
        <v>0</v>
      </c>
      <c r="G3090">
        <f>IF('Source Data'!F3090="failed",'Source Data'!L3090,0)</f>
        <v>3</v>
      </c>
      <c r="I3090">
        <f t="shared" si="48"/>
        <v>3</v>
      </c>
    </row>
    <row r="3091" spans="3:9" x14ac:dyDescent="0.2">
      <c r="C3091">
        <f>IF('Source Data'!F3091="successful",'Source Data'!L3091,0)</f>
        <v>0</v>
      </c>
      <c r="F3091">
        <f>IF('Source Data'!F3091="canceled",'Source Data'!L3091,0)</f>
        <v>0</v>
      </c>
      <c r="G3091">
        <f>IF('Source Data'!F3091="failed",'Source Data'!L3091,0)</f>
        <v>45</v>
      </c>
      <c r="I3091">
        <f t="shared" si="48"/>
        <v>45</v>
      </c>
    </row>
    <row r="3092" spans="3:9" x14ac:dyDescent="0.2">
      <c r="C3092">
        <f>IF('Source Data'!F3092="successful",'Source Data'!L3092,0)</f>
        <v>0</v>
      </c>
      <c r="F3092">
        <f>IF('Source Data'!F3092="canceled",'Source Data'!L3092,0)</f>
        <v>0</v>
      </c>
      <c r="G3092">
        <f>IF('Source Data'!F3092="failed",'Source Data'!L3092,0)</f>
        <v>9</v>
      </c>
      <c r="I3092">
        <f t="shared" si="48"/>
        <v>9</v>
      </c>
    </row>
    <row r="3093" spans="3:9" x14ac:dyDescent="0.2">
      <c r="C3093">
        <f>IF('Source Data'!F3093="successful",'Source Data'!L3093,0)</f>
        <v>0</v>
      </c>
      <c r="F3093">
        <f>IF('Source Data'!F3093="canceled",'Source Data'!L3093,0)</f>
        <v>0</v>
      </c>
      <c r="G3093">
        <f>IF('Source Data'!F3093="failed",'Source Data'!L3093,0)</f>
        <v>9</v>
      </c>
      <c r="I3093">
        <f t="shared" si="48"/>
        <v>9</v>
      </c>
    </row>
    <row r="3094" spans="3:9" x14ac:dyDescent="0.2">
      <c r="C3094">
        <f>IF('Source Data'!F3094="successful",'Source Data'!L3094,0)</f>
        <v>0</v>
      </c>
      <c r="F3094">
        <f>IF('Source Data'!F3094="canceled",'Source Data'!L3094,0)</f>
        <v>0</v>
      </c>
      <c r="G3094">
        <f>IF('Source Data'!F3094="failed",'Source Data'!L3094,0)</f>
        <v>21</v>
      </c>
      <c r="I3094">
        <f t="shared" si="48"/>
        <v>21</v>
      </c>
    </row>
    <row r="3095" spans="3:9" x14ac:dyDescent="0.2">
      <c r="C3095">
        <f>IF('Source Data'!F3095="successful",'Source Data'!L3095,0)</f>
        <v>0</v>
      </c>
      <c r="F3095">
        <f>IF('Source Data'!F3095="canceled",'Source Data'!L3095,0)</f>
        <v>0</v>
      </c>
      <c r="G3095">
        <f>IF('Source Data'!F3095="failed",'Source Data'!L3095,0)</f>
        <v>17</v>
      </c>
      <c r="I3095">
        <f t="shared" si="48"/>
        <v>17</v>
      </c>
    </row>
    <row r="3096" spans="3:9" x14ac:dyDescent="0.2">
      <c r="C3096">
        <f>IF('Source Data'!F3096="successful",'Source Data'!L3096,0)</f>
        <v>0</v>
      </c>
      <c r="F3096">
        <f>IF('Source Data'!F3096="canceled",'Source Data'!L3096,0)</f>
        <v>0</v>
      </c>
      <c r="G3096">
        <f>IF('Source Data'!F3096="failed",'Source Data'!L3096,0)</f>
        <v>1</v>
      </c>
      <c r="I3096">
        <f t="shared" si="48"/>
        <v>1</v>
      </c>
    </row>
    <row r="3097" spans="3:9" x14ac:dyDescent="0.2">
      <c r="C3097">
        <f>IF('Source Data'!F3097="successful",'Source Data'!L3097,0)</f>
        <v>0</v>
      </c>
      <c r="F3097">
        <f>IF('Source Data'!F3097="canceled",'Source Data'!L3097,0)</f>
        <v>0</v>
      </c>
      <c r="G3097">
        <f>IF('Source Data'!F3097="failed",'Source Data'!L3097,0)</f>
        <v>1</v>
      </c>
      <c r="I3097">
        <f t="shared" si="48"/>
        <v>1</v>
      </c>
    </row>
    <row r="3098" spans="3:9" x14ac:dyDescent="0.2">
      <c r="C3098">
        <f>IF('Source Data'!F3098="successful",'Source Data'!L3098,0)</f>
        <v>0</v>
      </c>
      <c r="F3098">
        <f>IF('Source Data'!F3098="canceled",'Source Data'!L3098,0)</f>
        <v>0</v>
      </c>
      <c r="G3098">
        <f>IF('Source Data'!F3098="failed",'Source Data'!L3098,0)</f>
        <v>14</v>
      </c>
      <c r="I3098">
        <f t="shared" si="48"/>
        <v>14</v>
      </c>
    </row>
    <row r="3099" spans="3:9" x14ac:dyDescent="0.2">
      <c r="C3099">
        <f>IF('Source Data'!F3099="successful",'Source Data'!L3099,0)</f>
        <v>0</v>
      </c>
      <c r="F3099">
        <f>IF('Source Data'!F3099="canceled",'Source Data'!L3099,0)</f>
        <v>0</v>
      </c>
      <c r="G3099">
        <f>IF('Source Data'!F3099="failed",'Source Data'!L3099,0)</f>
        <v>42</v>
      </c>
      <c r="I3099">
        <f t="shared" si="48"/>
        <v>42</v>
      </c>
    </row>
    <row r="3100" spans="3:9" x14ac:dyDescent="0.2">
      <c r="C3100">
        <f>IF('Source Data'!F3100="successful",'Source Data'!L3100,0)</f>
        <v>0</v>
      </c>
      <c r="F3100">
        <f>IF('Source Data'!F3100="canceled",'Source Data'!L3100,0)</f>
        <v>0</v>
      </c>
      <c r="G3100">
        <f>IF('Source Data'!F3100="failed",'Source Data'!L3100,0)</f>
        <v>27</v>
      </c>
      <c r="I3100">
        <f t="shared" si="48"/>
        <v>27</v>
      </c>
    </row>
    <row r="3101" spans="3:9" x14ac:dyDescent="0.2">
      <c r="C3101">
        <f>IF('Source Data'!F3101="successful",'Source Data'!L3101,0)</f>
        <v>0</v>
      </c>
      <c r="F3101">
        <f>IF('Source Data'!F3101="canceled",'Source Data'!L3101,0)</f>
        <v>0</v>
      </c>
      <c r="G3101">
        <f>IF('Source Data'!F3101="failed",'Source Data'!L3101,0)</f>
        <v>5</v>
      </c>
      <c r="I3101">
        <f t="shared" si="48"/>
        <v>5</v>
      </c>
    </row>
    <row r="3102" spans="3:9" x14ac:dyDescent="0.2">
      <c r="C3102">
        <f>IF('Source Data'!F3102="successful",'Source Data'!L3102,0)</f>
        <v>0</v>
      </c>
      <c r="F3102">
        <f>IF('Source Data'!F3102="canceled",'Source Data'!L3102,0)</f>
        <v>0</v>
      </c>
      <c r="G3102">
        <f>IF('Source Data'!F3102="failed",'Source Data'!L3102,0)</f>
        <v>13</v>
      </c>
      <c r="I3102">
        <f t="shared" si="48"/>
        <v>13</v>
      </c>
    </row>
    <row r="3103" spans="3:9" x14ac:dyDescent="0.2">
      <c r="C3103">
        <f>IF('Source Data'!F3103="successful",'Source Data'!L3103,0)</f>
        <v>0</v>
      </c>
      <c r="F3103">
        <f>IF('Source Data'!F3103="canceled",'Source Data'!L3103,0)</f>
        <v>0</v>
      </c>
      <c r="G3103">
        <f>IF('Source Data'!F3103="failed",'Source Data'!L3103,0)</f>
        <v>12</v>
      </c>
      <c r="I3103">
        <f t="shared" si="48"/>
        <v>12</v>
      </c>
    </row>
    <row r="3104" spans="3:9" x14ac:dyDescent="0.2">
      <c r="C3104">
        <f>IF('Source Data'!F3104="successful",'Source Data'!L3104,0)</f>
        <v>0</v>
      </c>
      <c r="F3104">
        <f>IF('Source Data'!F3104="canceled",'Source Data'!L3104,0)</f>
        <v>0</v>
      </c>
      <c r="G3104">
        <f>IF('Source Data'!F3104="failed",'Source Data'!L3104,0)</f>
        <v>90</v>
      </c>
      <c r="I3104">
        <f t="shared" si="48"/>
        <v>90</v>
      </c>
    </row>
    <row r="3105" spans="3:9" x14ac:dyDescent="0.2">
      <c r="C3105">
        <f>IF('Source Data'!F3105="successful",'Source Data'!L3105,0)</f>
        <v>0</v>
      </c>
      <c r="F3105">
        <f>IF('Source Data'!F3105="canceled",'Source Data'!L3105,0)</f>
        <v>0</v>
      </c>
      <c r="G3105">
        <f>IF('Source Data'!F3105="failed",'Source Data'!L3105,0)</f>
        <v>2</v>
      </c>
      <c r="I3105">
        <f t="shared" si="48"/>
        <v>2</v>
      </c>
    </row>
    <row r="3106" spans="3:9" x14ac:dyDescent="0.2">
      <c r="C3106">
        <f>IF('Source Data'!F3106="successful",'Source Data'!L3106,0)</f>
        <v>0</v>
      </c>
      <c r="F3106">
        <f>IF('Source Data'!F3106="canceled",'Source Data'!L3106,0)</f>
        <v>0</v>
      </c>
      <c r="G3106">
        <f>IF('Source Data'!F3106="failed",'Source Data'!L3106,0)</f>
        <v>5</v>
      </c>
      <c r="I3106">
        <f t="shared" si="48"/>
        <v>5</v>
      </c>
    </row>
    <row r="3107" spans="3:9" x14ac:dyDescent="0.2">
      <c r="C3107">
        <f>IF('Source Data'!F3107="successful",'Source Data'!L3107,0)</f>
        <v>0</v>
      </c>
      <c r="F3107">
        <f>IF('Source Data'!F3107="canceled",'Source Data'!L3107,0)</f>
        <v>0</v>
      </c>
      <c r="G3107">
        <f>IF('Source Data'!F3107="failed",'Source Data'!L3107,0)</f>
        <v>31</v>
      </c>
      <c r="I3107">
        <f t="shared" si="48"/>
        <v>31</v>
      </c>
    </row>
    <row r="3108" spans="3:9" x14ac:dyDescent="0.2">
      <c r="C3108">
        <f>IF('Source Data'!F3108="successful",'Source Data'!L3108,0)</f>
        <v>0</v>
      </c>
      <c r="F3108">
        <f>IF('Source Data'!F3108="canceled",'Source Data'!L3108,0)</f>
        <v>0</v>
      </c>
      <c r="G3108">
        <f>IF('Source Data'!F3108="failed",'Source Data'!L3108,0)</f>
        <v>4</v>
      </c>
      <c r="I3108">
        <f t="shared" si="48"/>
        <v>4</v>
      </c>
    </row>
    <row r="3109" spans="3:9" x14ac:dyDescent="0.2">
      <c r="C3109">
        <f>IF('Source Data'!F3109="successful",'Source Data'!L3109,0)</f>
        <v>0</v>
      </c>
      <c r="F3109">
        <f>IF('Source Data'!F3109="canceled",'Source Data'!L3109,0)</f>
        <v>0</v>
      </c>
      <c r="G3109">
        <f>IF('Source Data'!F3109="failed",'Source Data'!L3109,0)</f>
        <v>29</v>
      </c>
      <c r="I3109">
        <f t="shared" si="48"/>
        <v>29</v>
      </c>
    </row>
    <row r="3110" spans="3:9" x14ac:dyDescent="0.2">
      <c r="C3110">
        <f>IF('Source Data'!F3110="successful",'Source Data'!L3110,0)</f>
        <v>0</v>
      </c>
      <c r="F3110">
        <f>IF('Source Data'!F3110="canceled",'Source Data'!L3110,0)</f>
        <v>0</v>
      </c>
      <c r="G3110">
        <f>IF('Source Data'!F3110="failed",'Source Data'!L3110,0)</f>
        <v>2</v>
      </c>
      <c r="I3110">
        <f t="shared" si="48"/>
        <v>2</v>
      </c>
    </row>
    <row r="3111" spans="3:9" x14ac:dyDescent="0.2">
      <c r="C3111">
        <f>IF('Source Data'!F3111="successful",'Source Data'!L3111,0)</f>
        <v>0</v>
      </c>
      <c r="F3111">
        <f>IF('Source Data'!F3111="canceled",'Source Data'!L3111,0)</f>
        <v>0</v>
      </c>
      <c r="G3111">
        <f>IF('Source Data'!F3111="failed",'Source Data'!L3111,0)</f>
        <v>114</v>
      </c>
      <c r="I3111">
        <f t="shared" si="48"/>
        <v>114</v>
      </c>
    </row>
    <row r="3112" spans="3:9" x14ac:dyDescent="0.2">
      <c r="C3112">
        <f>IF('Source Data'!F3112="successful",'Source Data'!L3112,0)</f>
        <v>0</v>
      </c>
      <c r="F3112">
        <f>IF('Source Data'!F3112="canceled",'Source Data'!L3112,0)</f>
        <v>0</v>
      </c>
      <c r="G3112">
        <f>IF('Source Data'!F3112="failed",'Source Data'!L3112,0)</f>
        <v>1</v>
      </c>
      <c r="I3112">
        <f t="shared" si="48"/>
        <v>1</v>
      </c>
    </row>
    <row r="3113" spans="3:9" x14ac:dyDescent="0.2">
      <c r="C3113">
        <f>IF('Source Data'!F3113="successful",'Source Data'!L3113,0)</f>
        <v>0</v>
      </c>
      <c r="F3113">
        <f>IF('Source Data'!F3113="canceled",'Source Data'!L3113,0)</f>
        <v>0</v>
      </c>
      <c r="G3113">
        <f>IF('Source Data'!F3113="failed",'Source Data'!L3113,0)</f>
        <v>76</v>
      </c>
      <c r="I3113">
        <f t="shared" si="48"/>
        <v>76</v>
      </c>
    </row>
    <row r="3114" spans="3:9" x14ac:dyDescent="0.2">
      <c r="C3114">
        <f>IF('Source Data'!F3114="successful",'Source Data'!L3114,0)</f>
        <v>0</v>
      </c>
      <c r="F3114">
        <f>IF('Source Data'!F3114="canceled",'Source Data'!L3114,0)</f>
        <v>0</v>
      </c>
      <c r="G3114">
        <f>IF('Source Data'!F3114="failed",'Source Data'!L3114,0)</f>
        <v>9</v>
      </c>
      <c r="I3114">
        <f t="shared" si="48"/>
        <v>9</v>
      </c>
    </row>
    <row r="3115" spans="3:9" x14ac:dyDescent="0.2">
      <c r="C3115">
        <f>IF('Source Data'!F3115="successful",'Source Data'!L3115,0)</f>
        <v>0</v>
      </c>
      <c r="F3115">
        <f>IF('Source Data'!F3115="canceled",'Source Data'!L3115,0)</f>
        <v>0</v>
      </c>
      <c r="G3115">
        <f>IF('Source Data'!F3115="failed",'Source Data'!L3115,0)</f>
        <v>37</v>
      </c>
      <c r="I3115">
        <f t="shared" si="48"/>
        <v>37</v>
      </c>
    </row>
    <row r="3116" spans="3:9" x14ac:dyDescent="0.2">
      <c r="C3116">
        <f>IF('Source Data'!F3116="successful",'Source Data'!L3116,0)</f>
        <v>0</v>
      </c>
      <c r="F3116">
        <f>IF('Source Data'!F3116="canceled",'Source Data'!L3116,0)</f>
        <v>0</v>
      </c>
      <c r="G3116">
        <f>IF('Source Data'!F3116="failed",'Source Data'!L3116,0)</f>
        <v>0</v>
      </c>
      <c r="I3116">
        <f t="shared" si="48"/>
        <v>0</v>
      </c>
    </row>
    <row r="3117" spans="3:9" x14ac:dyDescent="0.2">
      <c r="C3117">
        <f>IF('Source Data'!F3117="successful",'Source Data'!L3117,0)</f>
        <v>0</v>
      </c>
      <c r="F3117">
        <f>IF('Source Data'!F3117="canceled",'Source Data'!L3117,0)</f>
        <v>0</v>
      </c>
      <c r="G3117">
        <f>IF('Source Data'!F3117="failed",'Source Data'!L3117,0)</f>
        <v>1</v>
      </c>
      <c r="I3117">
        <f t="shared" si="48"/>
        <v>1</v>
      </c>
    </row>
    <row r="3118" spans="3:9" x14ac:dyDescent="0.2">
      <c r="C3118">
        <f>IF('Source Data'!F3118="successful",'Source Data'!L3118,0)</f>
        <v>0</v>
      </c>
      <c r="F3118">
        <f>IF('Source Data'!F3118="canceled",'Source Data'!L3118,0)</f>
        <v>0</v>
      </c>
      <c r="G3118">
        <f>IF('Source Data'!F3118="failed",'Source Data'!L3118,0)</f>
        <v>10</v>
      </c>
      <c r="I3118">
        <f t="shared" si="48"/>
        <v>10</v>
      </c>
    </row>
    <row r="3119" spans="3:9" x14ac:dyDescent="0.2">
      <c r="C3119">
        <f>IF('Source Data'!F3119="successful",'Source Data'!L3119,0)</f>
        <v>0</v>
      </c>
      <c r="F3119">
        <f>IF('Source Data'!F3119="canceled",'Source Data'!L3119,0)</f>
        <v>0</v>
      </c>
      <c r="G3119">
        <f>IF('Source Data'!F3119="failed",'Source Data'!L3119,0)</f>
        <v>1</v>
      </c>
      <c r="I3119">
        <f t="shared" si="48"/>
        <v>1</v>
      </c>
    </row>
    <row r="3120" spans="3:9" x14ac:dyDescent="0.2">
      <c r="C3120">
        <f>IF('Source Data'!F3120="successful",'Source Data'!L3120,0)</f>
        <v>0</v>
      </c>
      <c r="F3120">
        <f>IF('Source Data'!F3120="canceled",'Source Data'!L3120,0)</f>
        <v>0</v>
      </c>
      <c r="G3120">
        <f>IF('Source Data'!F3120="failed",'Source Data'!L3120,0)</f>
        <v>2</v>
      </c>
      <c r="I3120">
        <f t="shared" si="48"/>
        <v>2</v>
      </c>
    </row>
    <row r="3121" spans="3:9" x14ac:dyDescent="0.2">
      <c r="C3121">
        <f>IF('Source Data'!F3121="successful",'Source Data'!L3121,0)</f>
        <v>0</v>
      </c>
      <c r="F3121">
        <f>IF('Source Data'!F3121="canceled",'Source Data'!L3121,0)</f>
        <v>0</v>
      </c>
      <c r="G3121">
        <f>IF('Source Data'!F3121="failed",'Source Data'!L3121,0)</f>
        <v>1</v>
      </c>
      <c r="I3121">
        <f t="shared" si="48"/>
        <v>1</v>
      </c>
    </row>
    <row r="3122" spans="3:9" x14ac:dyDescent="0.2">
      <c r="C3122">
        <f>IF('Source Data'!F3122="successful",'Source Data'!L3122,0)</f>
        <v>0</v>
      </c>
      <c r="F3122">
        <f>IF('Source Data'!F3122="canceled",'Source Data'!L3122,0)</f>
        <v>0</v>
      </c>
      <c r="G3122">
        <f>IF('Source Data'!F3122="failed",'Source Data'!L3122,0)</f>
        <v>10</v>
      </c>
      <c r="I3122">
        <f t="shared" si="48"/>
        <v>10</v>
      </c>
    </row>
    <row r="3123" spans="3:9" x14ac:dyDescent="0.2">
      <c r="C3123">
        <f>IF('Source Data'!F3123="successful",'Source Data'!L3123,0)</f>
        <v>0</v>
      </c>
      <c r="F3123">
        <f>IF('Source Data'!F3123="canceled",'Source Data'!L3123,0)</f>
        <v>1</v>
      </c>
      <c r="G3123">
        <f>IF('Source Data'!F3123="failed",'Source Data'!L3123,0)</f>
        <v>0</v>
      </c>
      <c r="I3123">
        <f t="shared" si="48"/>
        <v>1</v>
      </c>
    </row>
    <row r="3124" spans="3:9" x14ac:dyDescent="0.2">
      <c r="C3124">
        <f>IF('Source Data'!F3124="successful",'Source Data'!L3124,0)</f>
        <v>0</v>
      </c>
      <c r="F3124">
        <f>IF('Source Data'!F3124="canceled",'Source Data'!L3124,0)</f>
        <v>2</v>
      </c>
      <c r="G3124">
        <f>IF('Source Data'!F3124="failed",'Source Data'!L3124,0)</f>
        <v>0</v>
      </c>
      <c r="I3124">
        <f t="shared" si="48"/>
        <v>2</v>
      </c>
    </row>
    <row r="3125" spans="3:9" x14ac:dyDescent="0.2">
      <c r="C3125">
        <f>IF('Source Data'!F3125="successful",'Source Data'!L3125,0)</f>
        <v>0</v>
      </c>
      <c r="F3125">
        <f>IF('Source Data'!F3125="canceled",'Source Data'!L3125,0)</f>
        <v>348</v>
      </c>
      <c r="G3125">
        <f>IF('Source Data'!F3125="failed",'Source Data'!L3125,0)</f>
        <v>0</v>
      </c>
      <c r="I3125">
        <f t="shared" si="48"/>
        <v>348</v>
      </c>
    </row>
    <row r="3126" spans="3:9" x14ac:dyDescent="0.2">
      <c r="C3126">
        <f>IF('Source Data'!F3126="successful",'Source Data'!L3126,0)</f>
        <v>0</v>
      </c>
      <c r="F3126">
        <f>IF('Source Data'!F3126="canceled",'Source Data'!L3126,0)</f>
        <v>4</v>
      </c>
      <c r="G3126">
        <f>IF('Source Data'!F3126="failed",'Source Data'!L3126,0)</f>
        <v>0</v>
      </c>
      <c r="I3126">
        <f t="shared" si="48"/>
        <v>4</v>
      </c>
    </row>
    <row r="3127" spans="3:9" x14ac:dyDescent="0.2">
      <c r="C3127">
        <f>IF('Source Data'!F3127="successful",'Source Data'!L3127,0)</f>
        <v>0</v>
      </c>
      <c r="F3127">
        <f>IF('Source Data'!F3127="canceled",'Source Data'!L3127,0)</f>
        <v>0</v>
      </c>
      <c r="G3127">
        <f>IF('Source Data'!F3127="failed",'Source Data'!L3127,0)</f>
        <v>0</v>
      </c>
      <c r="I3127">
        <f t="shared" si="48"/>
        <v>0</v>
      </c>
    </row>
    <row r="3128" spans="3:9" x14ac:dyDescent="0.2">
      <c r="C3128">
        <f>IF('Source Data'!F3128="successful",'Source Data'!L3128,0)</f>
        <v>0</v>
      </c>
      <c r="F3128">
        <f>IF('Source Data'!F3128="canceled",'Source Data'!L3128,0)</f>
        <v>17</v>
      </c>
      <c r="G3128">
        <f>IF('Source Data'!F3128="failed",'Source Data'!L3128,0)</f>
        <v>0</v>
      </c>
      <c r="I3128">
        <f t="shared" si="48"/>
        <v>17</v>
      </c>
    </row>
    <row r="3129" spans="3:9" x14ac:dyDescent="0.2">
      <c r="C3129">
        <f>IF('Source Data'!F3129="successful",'Source Data'!L3129,0)</f>
        <v>0</v>
      </c>
      <c r="F3129">
        <f>IF('Source Data'!F3129="canceled",'Source Data'!L3129,0)</f>
        <v>0</v>
      </c>
      <c r="G3129">
        <f>IF('Source Data'!F3129="failed",'Source Data'!L3129,0)</f>
        <v>0</v>
      </c>
      <c r="I3129">
        <f t="shared" si="48"/>
        <v>0</v>
      </c>
    </row>
    <row r="3130" spans="3:9" x14ac:dyDescent="0.2">
      <c r="C3130">
        <f>IF('Source Data'!F3130="successful",'Source Data'!L3130,0)</f>
        <v>0</v>
      </c>
      <c r="F3130">
        <f>IF('Source Data'!F3130="canceled",'Source Data'!L3130,0)</f>
        <v>0</v>
      </c>
      <c r="G3130">
        <f>IF('Source Data'!F3130="failed",'Source Data'!L3130,0)</f>
        <v>0</v>
      </c>
      <c r="I3130">
        <f t="shared" si="48"/>
        <v>0</v>
      </c>
    </row>
    <row r="3131" spans="3:9" x14ac:dyDescent="0.2">
      <c r="C3131">
        <f>IF('Source Data'!F3131="successful",'Source Data'!L3131,0)</f>
        <v>0</v>
      </c>
      <c r="F3131">
        <f>IF('Source Data'!F3131="canceled",'Source Data'!L3131,0)</f>
        <v>0</v>
      </c>
      <c r="G3131">
        <f>IF('Source Data'!F3131="failed",'Source Data'!L3131,0)</f>
        <v>0</v>
      </c>
      <c r="I3131">
        <f t="shared" si="48"/>
        <v>0</v>
      </c>
    </row>
    <row r="3132" spans="3:9" x14ac:dyDescent="0.2">
      <c r="C3132">
        <f>IF('Source Data'!F3132="successful",'Source Data'!L3132,0)</f>
        <v>0</v>
      </c>
      <c r="F3132">
        <f>IF('Source Data'!F3132="canceled",'Source Data'!L3132,0)</f>
        <v>0</v>
      </c>
      <c r="G3132">
        <f>IF('Source Data'!F3132="failed",'Source Data'!L3132,0)</f>
        <v>0</v>
      </c>
      <c r="I3132">
        <f t="shared" si="48"/>
        <v>0</v>
      </c>
    </row>
    <row r="3133" spans="3:9" x14ac:dyDescent="0.2">
      <c r="C3133">
        <f>IF('Source Data'!F3133="successful",'Source Data'!L3133,0)</f>
        <v>0</v>
      </c>
      <c r="F3133">
        <f>IF('Source Data'!F3133="canceled",'Source Data'!L3133,0)</f>
        <v>0</v>
      </c>
      <c r="G3133">
        <f>IF('Source Data'!F3133="failed",'Source Data'!L3133,0)</f>
        <v>0</v>
      </c>
      <c r="I3133">
        <f t="shared" si="48"/>
        <v>0</v>
      </c>
    </row>
    <row r="3134" spans="3:9" x14ac:dyDescent="0.2">
      <c r="C3134">
        <f>IF('Source Data'!F3134="successful",'Source Data'!L3134,0)</f>
        <v>0</v>
      </c>
      <c r="F3134">
        <f>IF('Source Data'!F3134="canceled",'Source Data'!L3134,0)</f>
        <v>0</v>
      </c>
      <c r="G3134">
        <f>IF('Source Data'!F3134="failed",'Source Data'!L3134,0)</f>
        <v>0</v>
      </c>
      <c r="I3134">
        <f t="shared" si="48"/>
        <v>0</v>
      </c>
    </row>
    <row r="3135" spans="3:9" x14ac:dyDescent="0.2">
      <c r="C3135">
        <f>IF('Source Data'!F3135="successful",'Source Data'!L3135,0)</f>
        <v>0</v>
      </c>
      <c r="F3135">
        <f>IF('Source Data'!F3135="canceled",'Source Data'!L3135,0)</f>
        <v>0</v>
      </c>
      <c r="G3135">
        <f>IF('Source Data'!F3135="failed",'Source Data'!L3135,0)</f>
        <v>0</v>
      </c>
      <c r="I3135">
        <f t="shared" si="48"/>
        <v>0</v>
      </c>
    </row>
    <row r="3136" spans="3:9" x14ac:dyDescent="0.2">
      <c r="C3136">
        <f>IF('Source Data'!F3136="successful",'Source Data'!L3136,0)</f>
        <v>0</v>
      </c>
      <c r="F3136">
        <f>IF('Source Data'!F3136="canceled",'Source Data'!L3136,0)</f>
        <v>0</v>
      </c>
      <c r="G3136">
        <f>IF('Source Data'!F3136="failed",'Source Data'!L3136,0)</f>
        <v>0</v>
      </c>
      <c r="I3136">
        <f t="shared" si="48"/>
        <v>0</v>
      </c>
    </row>
    <row r="3137" spans="3:9" x14ac:dyDescent="0.2">
      <c r="C3137">
        <f>IF('Source Data'!F3137="successful",'Source Data'!L3137,0)</f>
        <v>0</v>
      </c>
      <c r="F3137">
        <f>IF('Source Data'!F3137="canceled",'Source Data'!L3137,0)</f>
        <v>0</v>
      </c>
      <c r="G3137">
        <f>IF('Source Data'!F3137="failed",'Source Data'!L3137,0)</f>
        <v>0</v>
      </c>
      <c r="I3137">
        <f t="shared" si="48"/>
        <v>0</v>
      </c>
    </row>
    <row r="3138" spans="3:9" x14ac:dyDescent="0.2">
      <c r="C3138">
        <f>IF('Source Data'!F3138="successful",'Source Data'!L3138,0)</f>
        <v>0</v>
      </c>
      <c r="F3138">
        <f>IF('Source Data'!F3138="canceled",'Source Data'!L3138,0)</f>
        <v>0</v>
      </c>
      <c r="G3138">
        <f>IF('Source Data'!F3138="failed",'Source Data'!L3138,0)</f>
        <v>0</v>
      </c>
      <c r="I3138">
        <f t="shared" si="48"/>
        <v>0</v>
      </c>
    </row>
    <row r="3139" spans="3:9" x14ac:dyDescent="0.2">
      <c r="C3139">
        <f>IF('Source Data'!F3139="successful",'Source Data'!L3139,0)</f>
        <v>0</v>
      </c>
      <c r="F3139">
        <f>IF('Source Data'!F3139="canceled",'Source Data'!L3139,0)</f>
        <v>0</v>
      </c>
      <c r="G3139">
        <f>IF('Source Data'!F3139="failed",'Source Data'!L3139,0)</f>
        <v>0</v>
      </c>
      <c r="I3139">
        <f t="shared" ref="I3139:I3202" si="49">F3139+G3139</f>
        <v>0</v>
      </c>
    </row>
    <row r="3140" spans="3:9" x14ac:dyDescent="0.2">
      <c r="C3140">
        <f>IF('Source Data'!F3140="successful",'Source Data'!L3140,0)</f>
        <v>0</v>
      </c>
      <c r="F3140">
        <f>IF('Source Data'!F3140="canceled",'Source Data'!L3140,0)</f>
        <v>0</v>
      </c>
      <c r="G3140">
        <f>IF('Source Data'!F3140="failed",'Source Data'!L3140,0)</f>
        <v>0</v>
      </c>
      <c r="I3140">
        <f t="shared" si="49"/>
        <v>0</v>
      </c>
    </row>
    <row r="3141" spans="3:9" x14ac:dyDescent="0.2">
      <c r="C3141">
        <f>IF('Source Data'!F3141="successful",'Source Data'!L3141,0)</f>
        <v>0</v>
      </c>
      <c r="F3141">
        <f>IF('Source Data'!F3141="canceled",'Source Data'!L3141,0)</f>
        <v>0</v>
      </c>
      <c r="G3141">
        <f>IF('Source Data'!F3141="failed",'Source Data'!L3141,0)</f>
        <v>0</v>
      </c>
      <c r="I3141">
        <f t="shared" si="49"/>
        <v>0</v>
      </c>
    </row>
    <row r="3142" spans="3:9" x14ac:dyDescent="0.2">
      <c r="C3142">
        <f>IF('Source Data'!F3142="successful",'Source Data'!L3142,0)</f>
        <v>0</v>
      </c>
      <c r="F3142">
        <f>IF('Source Data'!F3142="canceled",'Source Data'!L3142,0)</f>
        <v>0</v>
      </c>
      <c r="G3142">
        <f>IF('Source Data'!F3142="failed",'Source Data'!L3142,0)</f>
        <v>0</v>
      </c>
      <c r="I3142">
        <f t="shared" si="49"/>
        <v>0</v>
      </c>
    </row>
    <row r="3143" spans="3:9" x14ac:dyDescent="0.2">
      <c r="C3143">
        <f>IF('Source Data'!F3143="successful",'Source Data'!L3143,0)</f>
        <v>0</v>
      </c>
      <c r="F3143">
        <f>IF('Source Data'!F3143="canceled",'Source Data'!L3143,0)</f>
        <v>0</v>
      </c>
      <c r="G3143">
        <f>IF('Source Data'!F3143="failed",'Source Data'!L3143,0)</f>
        <v>0</v>
      </c>
      <c r="I3143">
        <f t="shared" si="49"/>
        <v>0</v>
      </c>
    </row>
    <row r="3144" spans="3:9" x14ac:dyDescent="0.2">
      <c r="C3144">
        <f>IF('Source Data'!F3144="successful",'Source Data'!L3144,0)</f>
        <v>0</v>
      </c>
      <c r="F3144">
        <f>IF('Source Data'!F3144="canceled",'Source Data'!L3144,0)</f>
        <v>0</v>
      </c>
      <c r="G3144">
        <f>IF('Source Data'!F3144="failed",'Source Data'!L3144,0)</f>
        <v>0</v>
      </c>
      <c r="I3144">
        <f t="shared" si="49"/>
        <v>0</v>
      </c>
    </row>
    <row r="3145" spans="3:9" x14ac:dyDescent="0.2">
      <c r="C3145">
        <f>IF('Source Data'!F3145="successful",'Source Data'!L3145,0)</f>
        <v>0</v>
      </c>
      <c r="F3145">
        <f>IF('Source Data'!F3145="canceled",'Source Data'!L3145,0)</f>
        <v>0</v>
      </c>
      <c r="G3145">
        <f>IF('Source Data'!F3145="failed",'Source Data'!L3145,0)</f>
        <v>0</v>
      </c>
      <c r="I3145">
        <f t="shared" si="49"/>
        <v>0</v>
      </c>
    </row>
    <row r="3146" spans="3:9" x14ac:dyDescent="0.2">
      <c r="C3146">
        <f>IF('Source Data'!F3146="successful",'Source Data'!L3146,0)</f>
        <v>0</v>
      </c>
      <c r="F3146">
        <f>IF('Source Data'!F3146="canceled",'Source Data'!L3146,0)</f>
        <v>0</v>
      </c>
      <c r="G3146">
        <f>IF('Source Data'!F3146="failed",'Source Data'!L3146,0)</f>
        <v>0</v>
      </c>
      <c r="I3146">
        <f t="shared" si="49"/>
        <v>0</v>
      </c>
    </row>
    <row r="3147" spans="3:9" x14ac:dyDescent="0.2">
      <c r="C3147">
        <f>IF('Source Data'!F3147="successful",'Source Data'!L3147,0)</f>
        <v>0</v>
      </c>
      <c r="F3147">
        <f>IF('Source Data'!F3147="canceled",'Source Data'!L3147,0)</f>
        <v>0</v>
      </c>
      <c r="G3147">
        <f>IF('Source Data'!F3147="failed",'Source Data'!L3147,0)</f>
        <v>0</v>
      </c>
      <c r="I3147">
        <f t="shared" si="49"/>
        <v>0</v>
      </c>
    </row>
    <row r="3148" spans="3:9" x14ac:dyDescent="0.2">
      <c r="C3148">
        <f>IF('Source Data'!F3148="successful",'Source Data'!L3148,0)</f>
        <v>0</v>
      </c>
      <c r="F3148">
        <f>IF('Source Data'!F3148="canceled",'Source Data'!L3148,0)</f>
        <v>0</v>
      </c>
      <c r="G3148">
        <f>IF('Source Data'!F3148="failed",'Source Data'!L3148,0)</f>
        <v>0</v>
      </c>
      <c r="I3148">
        <f t="shared" si="49"/>
        <v>0</v>
      </c>
    </row>
    <row r="3149" spans="3:9" x14ac:dyDescent="0.2">
      <c r="C3149">
        <f>IF('Source Data'!F3149="successful",'Source Data'!L3149,0)</f>
        <v>213</v>
      </c>
      <c r="F3149">
        <f>IF('Source Data'!F3149="canceled",'Source Data'!L3149,0)</f>
        <v>0</v>
      </c>
      <c r="G3149">
        <f>IF('Source Data'!F3149="failed",'Source Data'!L3149,0)</f>
        <v>0</v>
      </c>
      <c r="I3149">
        <f t="shared" si="49"/>
        <v>0</v>
      </c>
    </row>
    <row r="3150" spans="3:9" x14ac:dyDescent="0.2">
      <c r="C3150">
        <f>IF('Source Data'!F3150="successful",'Source Data'!L3150,0)</f>
        <v>57</v>
      </c>
      <c r="F3150">
        <f>IF('Source Data'!F3150="canceled",'Source Data'!L3150,0)</f>
        <v>0</v>
      </c>
      <c r="G3150">
        <f>IF('Source Data'!F3150="failed",'Source Data'!L3150,0)</f>
        <v>0</v>
      </c>
      <c r="I3150">
        <f t="shared" si="49"/>
        <v>0</v>
      </c>
    </row>
    <row r="3151" spans="3:9" x14ac:dyDescent="0.2">
      <c r="C3151">
        <f>IF('Source Data'!F3151="successful",'Source Data'!L3151,0)</f>
        <v>25</v>
      </c>
      <c r="F3151">
        <f>IF('Source Data'!F3151="canceled",'Source Data'!L3151,0)</f>
        <v>0</v>
      </c>
      <c r="G3151">
        <f>IF('Source Data'!F3151="failed",'Source Data'!L3151,0)</f>
        <v>0</v>
      </c>
      <c r="I3151">
        <f t="shared" si="49"/>
        <v>0</v>
      </c>
    </row>
    <row r="3152" spans="3:9" x14ac:dyDescent="0.2">
      <c r="C3152">
        <f>IF('Source Data'!F3152="successful",'Source Data'!L3152,0)</f>
        <v>104</v>
      </c>
      <c r="F3152">
        <f>IF('Source Data'!F3152="canceled",'Source Data'!L3152,0)</f>
        <v>0</v>
      </c>
      <c r="G3152">
        <f>IF('Source Data'!F3152="failed",'Source Data'!L3152,0)</f>
        <v>0</v>
      </c>
      <c r="I3152">
        <f t="shared" si="49"/>
        <v>0</v>
      </c>
    </row>
    <row r="3153" spans="3:9" x14ac:dyDescent="0.2">
      <c r="C3153">
        <f>IF('Source Data'!F3153="successful",'Source Data'!L3153,0)</f>
        <v>34</v>
      </c>
      <c r="F3153">
        <f>IF('Source Data'!F3153="canceled",'Source Data'!L3153,0)</f>
        <v>0</v>
      </c>
      <c r="G3153">
        <f>IF('Source Data'!F3153="failed",'Source Data'!L3153,0)</f>
        <v>0</v>
      </c>
      <c r="I3153">
        <f t="shared" si="49"/>
        <v>0</v>
      </c>
    </row>
    <row r="3154" spans="3:9" x14ac:dyDescent="0.2">
      <c r="C3154">
        <f>IF('Source Data'!F3154="successful",'Source Data'!L3154,0)</f>
        <v>67</v>
      </c>
      <c r="F3154">
        <f>IF('Source Data'!F3154="canceled",'Source Data'!L3154,0)</f>
        <v>0</v>
      </c>
      <c r="G3154">
        <f>IF('Source Data'!F3154="failed",'Source Data'!L3154,0)</f>
        <v>0</v>
      </c>
      <c r="I3154">
        <f t="shared" si="49"/>
        <v>0</v>
      </c>
    </row>
    <row r="3155" spans="3:9" x14ac:dyDescent="0.2">
      <c r="C3155">
        <f>IF('Source Data'!F3155="successful",'Source Data'!L3155,0)</f>
        <v>241</v>
      </c>
      <c r="F3155">
        <f>IF('Source Data'!F3155="canceled",'Source Data'!L3155,0)</f>
        <v>0</v>
      </c>
      <c r="G3155">
        <f>IF('Source Data'!F3155="failed",'Source Data'!L3155,0)</f>
        <v>0</v>
      </c>
      <c r="I3155">
        <f t="shared" si="49"/>
        <v>0</v>
      </c>
    </row>
    <row r="3156" spans="3:9" x14ac:dyDescent="0.2">
      <c r="C3156">
        <f>IF('Source Data'!F3156="successful",'Source Data'!L3156,0)</f>
        <v>123</v>
      </c>
      <c r="F3156">
        <f>IF('Source Data'!F3156="canceled",'Source Data'!L3156,0)</f>
        <v>0</v>
      </c>
      <c r="G3156">
        <f>IF('Source Data'!F3156="failed",'Source Data'!L3156,0)</f>
        <v>0</v>
      </c>
      <c r="I3156">
        <f t="shared" si="49"/>
        <v>0</v>
      </c>
    </row>
    <row r="3157" spans="3:9" x14ac:dyDescent="0.2">
      <c r="C3157">
        <f>IF('Source Data'!F3157="successful",'Source Data'!L3157,0)</f>
        <v>302</v>
      </c>
      <c r="F3157">
        <f>IF('Source Data'!F3157="canceled",'Source Data'!L3157,0)</f>
        <v>0</v>
      </c>
      <c r="G3157">
        <f>IF('Source Data'!F3157="failed",'Source Data'!L3157,0)</f>
        <v>0</v>
      </c>
      <c r="I3157">
        <f t="shared" si="49"/>
        <v>0</v>
      </c>
    </row>
    <row r="3158" spans="3:9" x14ac:dyDescent="0.2">
      <c r="C3158">
        <f>IF('Source Data'!F3158="successful",'Source Data'!L3158,0)</f>
        <v>89</v>
      </c>
      <c r="F3158">
        <f>IF('Source Data'!F3158="canceled",'Source Data'!L3158,0)</f>
        <v>0</v>
      </c>
      <c r="G3158">
        <f>IF('Source Data'!F3158="failed",'Source Data'!L3158,0)</f>
        <v>0</v>
      </c>
      <c r="I3158">
        <f t="shared" si="49"/>
        <v>0</v>
      </c>
    </row>
    <row r="3159" spans="3:9" x14ac:dyDescent="0.2">
      <c r="C3159">
        <f>IF('Source Data'!F3159="successful",'Source Data'!L3159,0)</f>
        <v>41</v>
      </c>
      <c r="F3159">
        <f>IF('Source Data'!F3159="canceled",'Source Data'!L3159,0)</f>
        <v>0</v>
      </c>
      <c r="G3159">
        <f>IF('Source Data'!F3159="failed",'Source Data'!L3159,0)</f>
        <v>0</v>
      </c>
      <c r="I3159">
        <f t="shared" si="49"/>
        <v>0</v>
      </c>
    </row>
    <row r="3160" spans="3:9" x14ac:dyDescent="0.2">
      <c r="C3160">
        <f>IF('Source Data'!F3160="successful",'Source Data'!L3160,0)</f>
        <v>69</v>
      </c>
      <c r="F3160">
        <f>IF('Source Data'!F3160="canceled",'Source Data'!L3160,0)</f>
        <v>0</v>
      </c>
      <c r="G3160">
        <f>IF('Source Data'!F3160="failed",'Source Data'!L3160,0)</f>
        <v>0</v>
      </c>
      <c r="I3160">
        <f t="shared" si="49"/>
        <v>0</v>
      </c>
    </row>
    <row r="3161" spans="3:9" x14ac:dyDescent="0.2">
      <c r="C3161">
        <f>IF('Source Data'!F3161="successful",'Source Data'!L3161,0)</f>
        <v>52</v>
      </c>
      <c r="F3161">
        <f>IF('Source Data'!F3161="canceled",'Source Data'!L3161,0)</f>
        <v>0</v>
      </c>
      <c r="G3161">
        <f>IF('Source Data'!F3161="failed",'Source Data'!L3161,0)</f>
        <v>0</v>
      </c>
      <c r="I3161">
        <f t="shared" si="49"/>
        <v>0</v>
      </c>
    </row>
    <row r="3162" spans="3:9" x14ac:dyDescent="0.2">
      <c r="C3162">
        <f>IF('Source Data'!F3162="successful",'Source Data'!L3162,0)</f>
        <v>57</v>
      </c>
      <c r="F3162">
        <f>IF('Source Data'!F3162="canceled",'Source Data'!L3162,0)</f>
        <v>0</v>
      </c>
      <c r="G3162">
        <f>IF('Source Data'!F3162="failed",'Source Data'!L3162,0)</f>
        <v>0</v>
      </c>
      <c r="I3162">
        <f t="shared" si="49"/>
        <v>0</v>
      </c>
    </row>
    <row r="3163" spans="3:9" x14ac:dyDescent="0.2">
      <c r="C3163">
        <f>IF('Source Data'!F3163="successful",'Source Data'!L3163,0)</f>
        <v>74</v>
      </c>
      <c r="F3163">
        <f>IF('Source Data'!F3163="canceled",'Source Data'!L3163,0)</f>
        <v>0</v>
      </c>
      <c r="G3163">
        <f>IF('Source Data'!F3163="failed",'Source Data'!L3163,0)</f>
        <v>0</v>
      </c>
      <c r="I3163">
        <f t="shared" si="49"/>
        <v>0</v>
      </c>
    </row>
    <row r="3164" spans="3:9" x14ac:dyDescent="0.2">
      <c r="C3164">
        <f>IF('Source Data'!F3164="successful",'Source Data'!L3164,0)</f>
        <v>63</v>
      </c>
      <c r="F3164">
        <f>IF('Source Data'!F3164="canceled",'Source Data'!L3164,0)</f>
        <v>0</v>
      </c>
      <c r="G3164">
        <f>IF('Source Data'!F3164="failed",'Source Data'!L3164,0)</f>
        <v>0</v>
      </c>
      <c r="I3164">
        <f t="shared" si="49"/>
        <v>0</v>
      </c>
    </row>
    <row r="3165" spans="3:9" x14ac:dyDescent="0.2">
      <c r="C3165">
        <f>IF('Source Data'!F3165="successful",'Source Data'!L3165,0)</f>
        <v>72</v>
      </c>
      <c r="F3165">
        <f>IF('Source Data'!F3165="canceled",'Source Data'!L3165,0)</f>
        <v>0</v>
      </c>
      <c r="G3165">
        <f>IF('Source Data'!F3165="failed",'Source Data'!L3165,0)</f>
        <v>0</v>
      </c>
      <c r="I3165">
        <f t="shared" si="49"/>
        <v>0</v>
      </c>
    </row>
    <row r="3166" spans="3:9" x14ac:dyDescent="0.2">
      <c r="C3166">
        <f>IF('Source Data'!F3166="successful",'Source Data'!L3166,0)</f>
        <v>71</v>
      </c>
      <c r="F3166">
        <f>IF('Source Data'!F3166="canceled",'Source Data'!L3166,0)</f>
        <v>0</v>
      </c>
      <c r="G3166">
        <f>IF('Source Data'!F3166="failed",'Source Data'!L3166,0)</f>
        <v>0</v>
      </c>
      <c r="I3166">
        <f t="shared" si="49"/>
        <v>0</v>
      </c>
    </row>
    <row r="3167" spans="3:9" x14ac:dyDescent="0.2">
      <c r="C3167">
        <f>IF('Source Data'!F3167="successful",'Source Data'!L3167,0)</f>
        <v>21</v>
      </c>
      <c r="F3167">
        <f>IF('Source Data'!F3167="canceled",'Source Data'!L3167,0)</f>
        <v>0</v>
      </c>
      <c r="G3167">
        <f>IF('Source Data'!F3167="failed",'Source Data'!L3167,0)</f>
        <v>0</v>
      </c>
      <c r="I3167">
        <f t="shared" si="49"/>
        <v>0</v>
      </c>
    </row>
    <row r="3168" spans="3:9" x14ac:dyDescent="0.2">
      <c r="C3168">
        <f>IF('Source Data'!F3168="successful",'Source Data'!L3168,0)</f>
        <v>930</v>
      </c>
      <c r="F3168">
        <f>IF('Source Data'!F3168="canceled",'Source Data'!L3168,0)</f>
        <v>0</v>
      </c>
      <c r="G3168">
        <f>IF('Source Data'!F3168="failed",'Source Data'!L3168,0)</f>
        <v>0</v>
      </c>
      <c r="I3168">
        <f t="shared" si="49"/>
        <v>0</v>
      </c>
    </row>
    <row r="3169" spans="3:9" x14ac:dyDescent="0.2">
      <c r="C3169">
        <f>IF('Source Data'!F3169="successful",'Source Data'!L3169,0)</f>
        <v>55</v>
      </c>
      <c r="F3169">
        <f>IF('Source Data'!F3169="canceled",'Source Data'!L3169,0)</f>
        <v>0</v>
      </c>
      <c r="G3169">
        <f>IF('Source Data'!F3169="failed",'Source Data'!L3169,0)</f>
        <v>0</v>
      </c>
      <c r="I3169">
        <f t="shared" si="49"/>
        <v>0</v>
      </c>
    </row>
    <row r="3170" spans="3:9" x14ac:dyDescent="0.2">
      <c r="C3170">
        <f>IF('Source Data'!F3170="successful",'Source Data'!L3170,0)</f>
        <v>61</v>
      </c>
      <c r="F3170">
        <f>IF('Source Data'!F3170="canceled",'Source Data'!L3170,0)</f>
        <v>0</v>
      </c>
      <c r="G3170">
        <f>IF('Source Data'!F3170="failed",'Source Data'!L3170,0)</f>
        <v>0</v>
      </c>
      <c r="I3170">
        <f t="shared" si="49"/>
        <v>0</v>
      </c>
    </row>
    <row r="3171" spans="3:9" x14ac:dyDescent="0.2">
      <c r="C3171">
        <f>IF('Source Data'!F3171="successful",'Source Data'!L3171,0)</f>
        <v>82</v>
      </c>
      <c r="F3171">
        <f>IF('Source Data'!F3171="canceled",'Source Data'!L3171,0)</f>
        <v>0</v>
      </c>
      <c r="G3171">
        <f>IF('Source Data'!F3171="failed",'Source Data'!L3171,0)</f>
        <v>0</v>
      </c>
      <c r="I3171">
        <f t="shared" si="49"/>
        <v>0</v>
      </c>
    </row>
    <row r="3172" spans="3:9" x14ac:dyDescent="0.2">
      <c r="C3172">
        <f>IF('Source Data'!F3172="successful",'Source Data'!L3172,0)</f>
        <v>71</v>
      </c>
      <c r="F3172">
        <f>IF('Source Data'!F3172="canceled",'Source Data'!L3172,0)</f>
        <v>0</v>
      </c>
      <c r="G3172">
        <f>IF('Source Data'!F3172="failed",'Source Data'!L3172,0)</f>
        <v>0</v>
      </c>
      <c r="I3172">
        <f t="shared" si="49"/>
        <v>0</v>
      </c>
    </row>
    <row r="3173" spans="3:9" x14ac:dyDescent="0.2">
      <c r="C3173">
        <f>IF('Source Data'!F3173="successful",'Source Data'!L3173,0)</f>
        <v>117</v>
      </c>
      <c r="F3173">
        <f>IF('Source Data'!F3173="canceled",'Source Data'!L3173,0)</f>
        <v>0</v>
      </c>
      <c r="G3173">
        <f>IF('Source Data'!F3173="failed",'Source Data'!L3173,0)</f>
        <v>0</v>
      </c>
      <c r="I3173">
        <f t="shared" si="49"/>
        <v>0</v>
      </c>
    </row>
    <row r="3174" spans="3:9" x14ac:dyDescent="0.2">
      <c r="C3174">
        <f>IF('Source Data'!F3174="successful",'Source Data'!L3174,0)</f>
        <v>29</v>
      </c>
      <c r="F3174">
        <f>IF('Source Data'!F3174="canceled",'Source Data'!L3174,0)</f>
        <v>0</v>
      </c>
      <c r="G3174">
        <f>IF('Source Data'!F3174="failed",'Source Data'!L3174,0)</f>
        <v>0</v>
      </c>
      <c r="I3174">
        <f t="shared" si="49"/>
        <v>0</v>
      </c>
    </row>
    <row r="3175" spans="3:9" x14ac:dyDescent="0.2">
      <c r="C3175">
        <f>IF('Source Data'!F3175="successful",'Source Data'!L3175,0)</f>
        <v>74</v>
      </c>
      <c r="F3175">
        <f>IF('Source Data'!F3175="canceled",'Source Data'!L3175,0)</f>
        <v>0</v>
      </c>
      <c r="G3175">
        <f>IF('Source Data'!F3175="failed",'Source Data'!L3175,0)</f>
        <v>0</v>
      </c>
      <c r="I3175">
        <f t="shared" si="49"/>
        <v>0</v>
      </c>
    </row>
    <row r="3176" spans="3:9" x14ac:dyDescent="0.2">
      <c r="C3176">
        <f>IF('Source Data'!F3176="successful",'Source Data'!L3176,0)</f>
        <v>23</v>
      </c>
      <c r="F3176">
        <f>IF('Source Data'!F3176="canceled",'Source Data'!L3176,0)</f>
        <v>0</v>
      </c>
      <c r="G3176">
        <f>IF('Source Data'!F3176="failed",'Source Data'!L3176,0)</f>
        <v>0</v>
      </c>
      <c r="I3176">
        <f t="shared" si="49"/>
        <v>0</v>
      </c>
    </row>
    <row r="3177" spans="3:9" x14ac:dyDescent="0.2">
      <c r="C3177">
        <f>IF('Source Data'!F3177="successful",'Source Data'!L3177,0)</f>
        <v>60</v>
      </c>
      <c r="F3177">
        <f>IF('Source Data'!F3177="canceled",'Source Data'!L3177,0)</f>
        <v>0</v>
      </c>
      <c r="G3177">
        <f>IF('Source Data'!F3177="failed",'Source Data'!L3177,0)</f>
        <v>0</v>
      </c>
      <c r="I3177">
        <f t="shared" si="49"/>
        <v>0</v>
      </c>
    </row>
    <row r="3178" spans="3:9" x14ac:dyDescent="0.2">
      <c r="C3178">
        <f>IF('Source Data'!F3178="successful",'Source Data'!L3178,0)</f>
        <v>55</v>
      </c>
      <c r="F3178">
        <f>IF('Source Data'!F3178="canceled",'Source Data'!L3178,0)</f>
        <v>0</v>
      </c>
      <c r="G3178">
        <f>IF('Source Data'!F3178="failed",'Source Data'!L3178,0)</f>
        <v>0</v>
      </c>
      <c r="I3178">
        <f t="shared" si="49"/>
        <v>0</v>
      </c>
    </row>
    <row r="3179" spans="3:9" x14ac:dyDescent="0.2">
      <c r="C3179">
        <f>IF('Source Data'!F3179="successful",'Source Data'!L3179,0)</f>
        <v>51</v>
      </c>
      <c r="F3179">
        <f>IF('Source Data'!F3179="canceled",'Source Data'!L3179,0)</f>
        <v>0</v>
      </c>
      <c r="G3179">
        <f>IF('Source Data'!F3179="failed",'Source Data'!L3179,0)</f>
        <v>0</v>
      </c>
      <c r="I3179">
        <f t="shared" si="49"/>
        <v>0</v>
      </c>
    </row>
    <row r="3180" spans="3:9" x14ac:dyDescent="0.2">
      <c r="C3180">
        <f>IF('Source Data'!F3180="successful",'Source Data'!L3180,0)</f>
        <v>78</v>
      </c>
      <c r="F3180">
        <f>IF('Source Data'!F3180="canceled",'Source Data'!L3180,0)</f>
        <v>0</v>
      </c>
      <c r="G3180">
        <f>IF('Source Data'!F3180="failed",'Source Data'!L3180,0)</f>
        <v>0</v>
      </c>
      <c r="I3180">
        <f t="shared" si="49"/>
        <v>0</v>
      </c>
    </row>
    <row r="3181" spans="3:9" x14ac:dyDescent="0.2">
      <c r="C3181">
        <f>IF('Source Data'!F3181="successful",'Source Data'!L3181,0)</f>
        <v>62</v>
      </c>
      <c r="F3181">
        <f>IF('Source Data'!F3181="canceled",'Source Data'!L3181,0)</f>
        <v>0</v>
      </c>
      <c r="G3181">
        <f>IF('Source Data'!F3181="failed",'Source Data'!L3181,0)</f>
        <v>0</v>
      </c>
      <c r="I3181">
        <f t="shared" si="49"/>
        <v>0</v>
      </c>
    </row>
    <row r="3182" spans="3:9" x14ac:dyDescent="0.2">
      <c r="C3182">
        <f>IF('Source Data'!F3182="successful",'Source Data'!L3182,0)</f>
        <v>45</v>
      </c>
      <c r="F3182">
        <f>IF('Source Data'!F3182="canceled",'Source Data'!L3182,0)</f>
        <v>0</v>
      </c>
      <c r="G3182">
        <f>IF('Source Data'!F3182="failed",'Source Data'!L3182,0)</f>
        <v>0</v>
      </c>
      <c r="I3182">
        <f t="shared" si="49"/>
        <v>0</v>
      </c>
    </row>
    <row r="3183" spans="3:9" x14ac:dyDescent="0.2">
      <c r="C3183">
        <f>IF('Source Data'!F3183="successful",'Source Data'!L3183,0)</f>
        <v>15</v>
      </c>
      <c r="F3183">
        <f>IF('Source Data'!F3183="canceled",'Source Data'!L3183,0)</f>
        <v>0</v>
      </c>
      <c r="G3183">
        <f>IF('Source Data'!F3183="failed",'Source Data'!L3183,0)</f>
        <v>0</v>
      </c>
      <c r="I3183">
        <f t="shared" si="49"/>
        <v>0</v>
      </c>
    </row>
    <row r="3184" spans="3:9" x14ac:dyDescent="0.2">
      <c r="C3184">
        <f>IF('Source Data'!F3184="successful",'Source Data'!L3184,0)</f>
        <v>151</v>
      </c>
      <c r="F3184">
        <f>IF('Source Data'!F3184="canceled",'Source Data'!L3184,0)</f>
        <v>0</v>
      </c>
      <c r="G3184">
        <f>IF('Source Data'!F3184="failed",'Source Data'!L3184,0)</f>
        <v>0</v>
      </c>
      <c r="I3184">
        <f t="shared" si="49"/>
        <v>0</v>
      </c>
    </row>
    <row r="3185" spans="3:9" x14ac:dyDescent="0.2">
      <c r="C3185">
        <f>IF('Source Data'!F3185="successful",'Source Data'!L3185,0)</f>
        <v>68</v>
      </c>
      <c r="F3185">
        <f>IF('Source Data'!F3185="canceled",'Source Data'!L3185,0)</f>
        <v>0</v>
      </c>
      <c r="G3185">
        <f>IF('Source Data'!F3185="failed",'Source Data'!L3185,0)</f>
        <v>0</v>
      </c>
      <c r="I3185">
        <f t="shared" si="49"/>
        <v>0</v>
      </c>
    </row>
    <row r="3186" spans="3:9" x14ac:dyDescent="0.2">
      <c r="C3186">
        <f>IF('Source Data'!F3186="successful",'Source Data'!L3186,0)</f>
        <v>46</v>
      </c>
      <c r="F3186">
        <f>IF('Source Data'!F3186="canceled",'Source Data'!L3186,0)</f>
        <v>0</v>
      </c>
      <c r="G3186">
        <f>IF('Source Data'!F3186="failed",'Source Data'!L3186,0)</f>
        <v>0</v>
      </c>
      <c r="I3186">
        <f t="shared" si="49"/>
        <v>0</v>
      </c>
    </row>
    <row r="3187" spans="3:9" x14ac:dyDescent="0.2">
      <c r="C3187">
        <f>IF('Source Data'!F3187="successful",'Source Data'!L3187,0)</f>
        <v>24</v>
      </c>
      <c r="F3187">
        <f>IF('Source Data'!F3187="canceled",'Source Data'!L3187,0)</f>
        <v>0</v>
      </c>
      <c r="G3187">
        <f>IF('Source Data'!F3187="failed",'Source Data'!L3187,0)</f>
        <v>0</v>
      </c>
      <c r="I3187">
        <f t="shared" si="49"/>
        <v>0</v>
      </c>
    </row>
    <row r="3188" spans="3:9" x14ac:dyDescent="0.2">
      <c r="C3188">
        <f>IF('Source Data'!F3188="successful",'Source Data'!L3188,0)</f>
        <v>70</v>
      </c>
      <c r="F3188">
        <f>IF('Source Data'!F3188="canceled",'Source Data'!L3188,0)</f>
        <v>0</v>
      </c>
      <c r="G3188">
        <f>IF('Source Data'!F3188="failed",'Source Data'!L3188,0)</f>
        <v>0</v>
      </c>
      <c r="I3188">
        <f t="shared" si="49"/>
        <v>0</v>
      </c>
    </row>
    <row r="3189" spans="3:9" x14ac:dyDescent="0.2">
      <c r="C3189">
        <f>IF('Source Data'!F3189="successful",'Source Data'!L3189,0)</f>
        <v>244</v>
      </c>
      <c r="F3189">
        <f>IF('Source Data'!F3189="canceled",'Source Data'!L3189,0)</f>
        <v>0</v>
      </c>
      <c r="G3189">
        <f>IF('Source Data'!F3189="failed",'Source Data'!L3189,0)</f>
        <v>0</v>
      </c>
      <c r="I3189">
        <f t="shared" si="49"/>
        <v>0</v>
      </c>
    </row>
    <row r="3190" spans="3:9" x14ac:dyDescent="0.2">
      <c r="C3190">
        <f>IF('Source Data'!F3190="successful",'Source Data'!L3190,0)</f>
        <v>0</v>
      </c>
      <c r="F3190">
        <f>IF('Source Data'!F3190="canceled",'Source Data'!L3190,0)</f>
        <v>0</v>
      </c>
      <c r="G3190">
        <f>IF('Source Data'!F3190="failed",'Source Data'!L3190,0)</f>
        <v>9</v>
      </c>
      <c r="I3190">
        <f t="shared" si="49"/>
        <v>9</v>
      </c>
    </row>
    <row r="3191" spans="3:9" x14ac:dyDescent="0.2">
      <c r="C3191">
        <f>IF('Source Data'!F3191="successful",'Source Data'!L3191,0)</f>
        <v>0</v>
      </c>
      <c r="F3191">
        <f>IF('Source Data'!F3191="canceled",'Source Data'!L3191,0)</f>
        <v>0</v>
      </c>
      <c r="G3191">
        <f>IF('Source Data'!F3191="failed",'Source Data'!L3191,0)</f>
        <v>19</v>
      </c>
      <c r="I3191">
        <f t="shared" si="49"/>
        <v>19</v>
      </c>
    </row>
    <row r="3192" spans="3:9" x14ac:dyDescent="0.2">
      <c r="C3192">
        <f>IF('Source Data'!F3192="successful",'Source Data'!L3192,0)</f>
        <v>0</v>
      </c>
      <c r="F3192">
        <f>IF('Source Data'!F3192="canceled",'Source Data'!L3192,0)</f>
        <v>0</v>
      </c>
      <c r="G3192">
        <f>IF('Source Data'!F3192="failed",'Source Data'!L3192,0)</f>
        <v>0</v>
      </c>
      <c r="I3192">
        <f t="shared" si="49"/>
        <v>0</v>
      </c>
    </row>
    <row r="3193" spans="3:9" x14ac:dyDescent="0.2">
      <c r="C3193">
        <f>IF('Source Data'!F3193="successful",'Source Data'!L3193,0)</f>
        <v>0</v>
      </c>
      <c r="F3193">
        <f>IF('Source Data'!F3193="canceled",'Source Data'!L3193,0)</f>
        <v>0</v>
      </c>
      <c r="G3193">
        <f>IF('Source Data'!F3193="failed",'Source Data'!L3193,0)</f>
        <v>4</v>
      </c>
      <c r="I3193">
        <f t="shared" si="49"/>
        <v>4</v>
      </c>
    </row>
    <row r="3194" spans="3:9" x14ac:dyDescent="0.2">
      <c r="C3194">
        <f>IF('Source Data'!F3194="successful",'Source Data'!L3194,0)</f>
        <v>0</v>
      </c>
      <c r="F3194">
        <f>IF('Source Data'!F3194="canceled",'Source Data'!L3194,0)</f>
        <v>0</v>
      </c>
      <c r="G3194">
        <f>IF('Source Data'!F3194="failed",'Source Data'!L3194,0)</f>
        <v>8</v>
      </c>
      <c r="I3194">
        <f t="shared" si="49"/>
        <v>8</v>
      </c>
    </row>
    <row r="3195" spans="3:9" x14ac:dyDescent="0.2">
      <c r="C3195">
        <f>IF('Source Data'!F3195="successful",'Source Data'!L3195,0)</f>
        <v>0</v>
      </c>
      <c r="F3195">
        <f>IF('Source Data'!F3195="canceled",'Source Data'!L3195,0)</f>
        <v>0</v>
      </c>
      <c r="G3195">
        <f>IF('Source Data'!F3195="failed",'Source Data'!L3195,0)</f>
        <v>24</v>
      </c>
      <c r="I3195">
        <f t="shared" si="49"/>
        <v>24</v>
      </c>
    </row>
    <row r="3196" spans="3:9" x14ac:dyDescent="0.2">
      <c r="C3196">
        <f>IF('Source Data'!F3196="successful",'Source Data'!L3196,0)</f>
        <v>0</v>
      </c>
      <c r="F3196">
        <f>IF('Source Data'!F3196="canceled",'Source Data'!L3196,0)</f>
        <v>0</v>
      </c>
      <c r="G3196">
        <f>IF('Source Data'!F3196="failed",'Source Data'!L3196,0)</f>
        <v>0</v>
      </c>
      <c r="I3196">
        <f t="shared" si="49"/>
        <v>0</v>
      </c>
    </row>
    <row r="3197" spans="3:9" x14ac:dyDescent="0.2">
      <c r="C3197">
        <f>IF('Source Data'!F3197="successful",'Source Data'!L3197,0)</f>
        <v>0</v>
      </c>
      <c r="F3197">
        <f>IF('Source Data'!F3197="canceled",'Source Data'!L3197,0)</f>
        <v>0</v>
      </c>
      <c r="G3197">
        <f>IF('Source Data'!F3197="failed",'Source Data'!L3197,0)</f>
        <v>39</v>
      </c>
      <c r="I3197">
        <f t="shared" si="49"/>
        <v>39</v>
      </c>
    </row>
    <row r="3198" spans="3:9" x14ac:dyDescent="0.2">
      <c r="C3198">
        <f>IF('Source Data'!F3198="successful",'Source Data'!L3198,0)</f>
        <v>0</v>
      </c>
      <c r="F3198">
        <f>IF('Source Data'!F3198="canceled",'Source Data'!L3198,0)</f>
        <v>0</v>
      </c>
      <c r="G3198">
        <f>IF('Source Data'!F3198="failed",'Source Data'!L3198,0)</f>
        <v>6</v>
      </c>
      <c r="I3198">
        <f t="shared" si="49"/>
        <v>6</v>
      </c>
    </row>
    <row r="3199" spans="3:9" x14ac:dyDescent="0.2">
      <c r="C3199">
        <f>IF('Source Data'!F3199="successful",'Source Data'!L3199,0)</f>
        <v>0</v>
      </c>
      <c r="F3199">
        <f>IF('Source Data'!F3199="canceled",'Source Data'!L3199,0)</f>
        <v>0</v>
      </c>
      <c r="G3199">
        <f>IF('Source Data'!F3199="failed",'Source Data'!L3199,0)</f>
        <v>4</v>
      </c>
      <c r="I3199">
        <f t="shared" si="49"/>
        <v>4</v>
      </c>
    </row>
    <row r="3200" spans="3:9" x14ac:dyDescent="0.2">
      <c r="C3200">
        <f>IF('Source Data'!F3200="successful",'Source Data'!L3200,0)</f>
        <v>0</v>
      </c>
      <c r="F3200">
        <f>IF('Source Data'!F3200="canceled",'Source Data'!L3200,0)</f>
        <v>0</v>
      </c>
      <c r="G3200">
        <f>IF('Source Data'!F3200="failed",'Source Data'!L3200,0)</f>
        <v>3</v>
      </c>
      <c r="I3200">
        <f t="shared" si="49"/>
        <v>3</v>
      </c>
    </row>
    <row r="3201" spans="3:9" x14ac:dyDescent="0.2">
      <c r="C3201">
        <f>IF('Source Data'!F3201="successful",'Source Data'!L3201,0)</f>
        <v>0</v>
      </c>
      <c r="F3201">
        <f>IF('Source Data'!F3201="canceled",'Source Data'!L3201,0)</f>
        <v>0</v>
      </c>
      <c r="G3201">
        <f>IF('Source Data'!F3201="failed",'Source Data'!L3201,0)</f>
        <v>53</v>
      </c>
      <c r="I3201">
        <f t="shared" si="49"/>
        <v>53</v>
      </c>
    </row>
    <row r="3202" spans="3:9" x14ac:dyDescent="0.2">
      <c r="C3202">
        <f>IF('Source Data'!F3202="successful",'Source Data'!L3202,0)</f>
        <v>0</v>
      </c>
      <c r="F3202">
        <f>IF('Source Data'!F3202="canceled",'Source Data'!L3202,0)</f>
        <v>0</v>
      </c>
      <c r="G3202">
        <f>IF('Source Data'!F3202="failed",'Source Data'!L3202,0)</f>
        <v>1</v>
      </c>
      <c r="I3202">
        <f t="shared" si="49"/>
        <v>1</v>
      </c>
    </row>
    <row r="3203" spans="3:9" x14ac:dyDescent="0.2">
      <c r="C3203">
        <f>IF('Source Data'!F3203="successful",'Source Data'!L3203,0)</f>
        <v>0</v>
      </c>
      <c r="F3203">
        <f>IF('Source Data'!F3203="canceled",'Source Data'!L3203,0)</f>
        <v>0</v>
      </c>
      <c r="G3203">
        <f>IF('Source Data'!F3203="failed",'Source Data'!L3203,0)</f>
        <v>2</v>
      </c>
      <c r="I3203">
        <f t="shared" ref="I3203:I3266" si="50">F3203+G3203</f>
        <v>2</v>
      </c>
    </row>
    <row r="3204" spans="3:9" x14ac:dyDescent="0.2">
      <c r="C3204">
        <f>IF('Source Data'!F3204="successful",'Source Data'!L3204,0)</f>
        <v>0</v>
      </c>
      <c r="F3204">
        <f>IF('Source Data'!F3204="canceled",'Source Data'!L3204,0)</f>
        <v>0</v>
      </c>
      <c r="G3204">
        <f>IF('Source Data'!F3204="failed",'Source Data'!L3204,0)</f>
        <v>25</v>
      </c>
      <c r="I3204">
        <f t="shared" si="50"/>
        <v>25</v>
      </c>
    </row>
    <row r="3205" spans="3:9" x14ac:dyDescent="0.2">
      <c r="C3205">
        <f>IF('Source Data'!F3205="successful",'Source Data'!L3205,0)</f>
        <v>0</v>
      </c>
      <c r="F3205">
        <f>IF('Source Data'!F3205="canceled",'Source Data'!L3205,0)</f>
        <v>0</v>
      </c>
      <c r="G3205">
        <f>IF('Source Data'!F3205="failed",'Source Data'!L3205,0)</f>
        <v>6</v>
      </c>
      <c r="I3205">
        <f t="shared" si="50"/>
        <v>6</v>
      </c>
    </row>
    <row r="3206" spans="3:9" x14ac:dyDescent="0.2">
      <c r="C3206">
        <f>IF('Source Data'!F3206="successful",'Source Data'!L3206,0)</f>
        <v>0</v>
      </c>
      <c r="F3206">
        <f>IF('Source Data'!F3206="canceled",'Source Data'!L3206,0)</f>
        <v>0</v>
      </c>
      <c r="G3206">
        <f>IF('Source Data'!F3206="failed",'Source Data'!L3206,0)</f>
        <v>0</v>
      </c>
      <c r="I3206">
        <f t="shared" si="50"/>
        <v>0</v>
      </c>
    </row>
    <row r="3207" spans="3:9" x14ac:dyDescent="0.2">
      <c r="C3207">
        <f>IF('Source Data'!F3207="successful",'Source Data'!L3207,0)</f>
        <v>0</v>
      </c>
      <c r="F3207">
        <f>IF('Source Data'!F3207="canceled",'Source Data'!L3207,0)</f>
        <v>0</v>
      </c>
      <c r="G3207">
        <f>IF('Source Data'!F3207="failed",'Source Data'!L3207,0)</f>
        <v>12</v>
      </c>
      <c r="I3207">
        <f t="shared" si="50"/>
        <v>12</v>
      </c>
    </row>
    <row r="3208" spans="3:9" x14ac:dyDescent="0.2">
      <c r="C3208">
        <f>IF('Source Data'!F3208="successful",'Source Data'!L3208,0)</f>
        <v>0</v>
      </c>
      <c r="F3208">
        <f>IF('Source Data'!F3208="canceled",'Source Data'!L3208,0)</f>
        <v>0</v>
      </c>
      <c r="G3208">
        <f>IF('Source Data'!F3208="failed",'Source Data'!L3208,0)</f>
        <v>0</v>
      </c>
      <c r="I3208">
        <f t="shared" si="50"/>
        <v>0</v>
      </c>
    </row>
    <row r="3209" spans="3:9" x14ac:dyDescent="0.2">
      <c r="C3209">
        <f>IF('Source Data'!F3209="successful",'Source Data'!L3209,0)</f>
        <v>0</v>
      </c>
      <c r="F3209">
        <f>IF('Source Data'!F3209="canceled",'Source Data'!L3209,0)</f>
        <v>0</v>
      </c>
      <c r="G3209">
        <f>IF('Source Data'!F3209="failed",'Source Data'!L3209,0)</f>
        <v>36</v>
      </c>
      <c r="I3209">
        <f t="shared" si="50"/>
        <v>36</v>
      </c>
    </row>
    <row r="3210" spans="3:9" x14ac:dyDescent="0.2">
      <c r="C3210">
        <f>IF('Source Data'!F3210="successful",'Source Data'!L3210,0)</f>
        <v>82</v>
      </c>
      <c r="F3210">
        <f>IF('Source Data'!F3210="canceled",'Source Data'!L3210,0)</f>
        <v>0</v>
      </c>
      <c r="G3210">
        <f>IF('Source Data'!F3210="failed",'Source Data'!L3210,0)</f>
        <v>0</v>
      </c>
      <c r="I3210">
        <f t="shared" si="50"/>
        <v>0</v>
      </c>
    </row>
    <row r="3211" spans="3:9" x14ac:dyDescent="0.2">
      <c r="C3211">
        <f>IF('Source Data'!F3211="successful",'Source Data'!L3211,0)</f>
        <v>226</v>
      </c>
      <c r="F3211">
        <f>IF('Source Data'!F3211="canceled",'Source Data'!L3211,0)</f>
        <v>0</v>
      </c>
      <c r="G3211">
        <f>IF('Source Data'!F3211="failed",'Source Data'!L3211,0)</f>
        <v>0</v>
      </c>
      <c r="I3211">
        <f t="shared" si="50"/>
        <v>0</v>
      </c>
    </row>
    <row r="3212" spans="3:9" x14ac:dyDescent="0.2">
      <c r="C3212">
        <f>IF('Source Data'!F3212="successful",'Source Data'!L3212,0)</f>
        <v>60</v>
      </c>
      <c r="F3212">
        <f>IF('Source Data'!F3212="canceled",'Source Data'!L3212,0)</f>
        <v>0</v>
      </c>
      <c r="G3212">
        <f>IF('Source Data'!F3212="failed",'Source Data'!L3212,0)</f>
        <v>0</v>
      </c>
      <c r="I3212">
        <f t="shared" si="50"/>
        <v>0</v>
      </c>
    </row>
    <row r="3213" spans="3:9" x14ac:dyDescent="0.2">
      <c r="C3213">
        <f>IF('Source Data'!F3213="successful",'Source Data'!L3213,0)</f>
        <v>322</v>
      </c>
      <c r="F3213">
        <f>IF('Source Data'!F3213="canceled",'Source Data'!L3213,0)</f>
        <v>0</v>
      </c>
      <c r="G3213">
        <f>IF('Source Data'!F3213="failed",'Source Data'!L3213,0)</f>
        <v>0</v>
      </c>
      <c r="I3213">
        <f t="shared" si="50"/>
        <v>0</v>
      </c>
    </row>
    <row r="3214" spans="3:9" x14ac:dyDescent="0.2">
      <c r="C3214">
        <f>IF('Source Data'!F3214="successful",'Source Data'!L3214,0)</f>
        <v>94</v>
      </c>
      <c r="F3214">
        <f>IF('Source Data'!F3214="canceled",'Source Data'!L3214,0)</f>
        <v>0</v>
      </c>
      <c r="G3214">
        <f>IF('Source Data'!F3214="failed",'Source Data'!L3214,0)</f>
        <v>0</v>
      </c>
      <c r="I3214">
        <f t="shared" si="50"/>
        <v>0</v>
      </c>
    </row>
    <row r="3215" spans="3:9" x14ac:dyDescent="0.2">
      <c r="C3215">
        <f>IF('Source Data'!F3215="successful",'Source Data'!L3215,0)</f>
        <v>47</v>
      </c>
      <c r="F3215">
        <f>IF('Source Data'!F3215="canceled",'Source Data'!L3215,0)</f>
        <v>0</v>
      </c>
      <c r="G3215">
        <f>IF('Source Data'!F3215="failed",'Source Data'!L3215,0)</f>
        <v>0</v>
      </c>
      <c r="I3215">
        <f t="shared" si="50"/>
        <v>0</v>
      </c>
    </row>
    <row r="3216" spans="3:9" x14ac:dyDescent="0.2">
      <c r="C3216">
        <f>IF('Source Data'!F3216="successful",'Source Data'!L3216,0)</f>
        <v>115</v>
      </c>
      <c r="F3216">
        <f>IF('Source Data'!F3216="canceled",'Source Data'!L3216,0)</f>
        <v>0</v>
      </c>
      <c r="G3216">
        <f>IF('Source Data'!F3216="failed",'Source Data'!L3216,0)</f>
        <v>0</v>
      </c>
      <c r="I3216">
        <f t="shared" si="50"/>
        <v>0</v>
      </c>
    </row>
    <row r="3217" spans="3:9" x14ac:dyDescent="0.2">
      <c r="C3217">
        <f>IF('Source Data'!F3217="successful",'Source Data'!L3217,0)</f>
        <v>134</v>
      </c>
      <c r="F3217">
        <f>IF('Source Data'!F3217="canceled",'Source Data'!L3217,0)</f>
        <v>0</v>
      </c>
      <c r="G3217">
        <f>IF('Source Data'!F3217="failed",'Source Data'!L3217,0)</f>
        <v>0</v>
      </c>
      <c r="I3217">
        <f t="shared" si="50"/>
        <v>0</v>
      </c>
    </row>
    <row r="3218" spans="3:9" x14ac:dyDescent="0.2">
      <c r="C3218">
        <f>IF('Source Data'!F3218="successful",'Source Data'!L3218,0)</f>
        <v>35</v>
      </c>
      <c r="F3218">
        <f>IF('Source Data'!F3218="canceled",'Source Data'!L3218,0)</f>
        <v>0</v>
      </c>
      <c r="G3218">
        <f>IF('Source Data'!F3218="failed",'Source Data'!L3218,0)</f>
        <v>0</v>
      </c>
      <c r="I3218">
        <f t="shared" si="50"/>
        <v>0</v>
      </c>
    </row>
    <row r="3219" spans="3:9" x14ac:dyDescent="0.2">
      <c r="C3219">
        <f>IF('Source Data'!F3219="successful",'Source Data'!L3219,0)</f>
        <v>104</v>
      </c>
      <c r="F3219">
        <f>IF('Source Data'!F3219="canceled",'Source Data'!L3219,0)</f>
        <v>0</v>
      </c>
      <c r="G3219">
        <f>IF('Source Data'!F3219="failed",'Source Data'!L3219,0)</f>
        <v>0</v>
      </c>
      <c r="I3219">
        <f t="shared" si="50"/>
        <v>0</v>
      </c>
    </row>
    <row r="3220" spans="3:9" x14ac:dyDescent="0.2">
      <c r="C3220">
        <f>IF('Source Data'!F3220="successful",'Source Data'!L3220,0)</f>
        <v>184</v>
      </c>
      <c r="F3220">
        <f>IF('Source Data'!F3220="canceled",'Source Data'!L3220,0)</f>
        <v>0</v>
      </c>
      <c r="G3220">
        <f>IF('Source Data'!F3220="failed",'Source Data'!L3220,0)</f>
        <v>0</v>
      </c>
      <c r="I3220">
        <f t="shared" si="50"/>
        <v>0</v>
      </c>
    </row>
    <row r="3221" spans="3:9" x14ac:dyDescent="0.2">
      <c r="C3221">
        <f>IF('Source Data'!F3221="successful",'Source Data'!L3221,0)</f>
        <v>119</v>
      </c>
      <c r="F3221">
        <f>IF('Source Data'!F3221="canceled",'Source Data'!L3221,0)</f>
        <v>0</v>
      </c>
      <c r="G3221">
        <f>IF('Source Data'!F3221="failed",'Source Data'!L3221,0)</f>
        <v>0</v>
      </c>
      <c r="I3221">
        <f t="shared" si="50"/>
        <v>0</v>
      </c>
    </row>
    <row r="3222" spans="3:9" x14ac:dyDescent="0.2">
      <c r="C3222">
        <f>IF('Source Data'!F3222="successful",'Source Data'!L3222,0)</f>
        <v>59</v>
      </c>
      <c r="F3222">
        <f>IF('Source Data'!F3222="canceled",'Source Data'!L3222,0)</f>
        <v>0</v>
      </c>
      <c r="G3222">
        <f>IF('Source Data'!F3222="failed",'Source Data'!L3222,0)</f>
        <v>0</v>
      </c>
      <c r="I3222">
        <f t="shared" si="50"/>
        <v>0</v>
      </c>
    </row>
    <row r="3223" spans="3:9" x14ac:dyDescent="0.2">
      <c r="C3223">
        <f>IF('Source Data'!F3223="successful",'Source Data'!L3223,0)</f>
        <v>113</v>
      </c>
      <c r="F3223">
        <f>IF('Source Data'!F3223="canceled",'Source Data'!L3223,0)</f>
        <v>0</v>
      </c>
      <c r="G3223">
        <f>IF('Source Data'!F3223="failed",'Source Data'!L3223,0)</f>
        <v>0</v>
      </c>
      <c r="I3223">
        <f t="shared" si="50"/>
        <v>0</v>
      </c>
    </row>
    <row r="3224" spans="3:9" x14ac:dyDescent="0.2">
      <c r="C3224">
        <f>IF('Source Data'!F3224="successful",'Source Data'!L3224,0)</f>
        <v>84</v>
      </c>
      <c r="F3224">
        <f>IF('Source Data'!F3224="canceled",'Source Data'!L3224,0)</f>
        <v>0</v>
      </c>
      <c r="G3224">
        <f>IF('Source Data'!F3224="failed",'Source Data'!L3224,0)</f>
        <v>0</v>
      </c>
      <c r="I3224">
        <f t="shared" si="50"/>
        <v>0</v>
      </c>
    </row>
    <row r="3225" spans="3:9" x14ac:dyDescent="0.2">
      <c r="C3225">
        <f>IF('Source Data'!F3225="successful",'Source Data'!L3225,0)</f>
        <v>74</v>
      </c>
      <c r="F3225">
        <f>IF('Source Data'!F3225="canceled",'Source Data'!L3225,0)</f>
        <v>0</v>
      </c>
      <c r="G3225">
        <f>IF('Source Data'!F3225="failed",'Source Data'!L3225,0)</f>
        <v>0</v>
      </c>
      <c r="I3225">
        <f t="shared" si="50"/>
        <v>0</v>
      </c>
    </row>
    <row r="3226" spans="3:9" x14ac:dyDescent="0.2">
      <c r="C3226">
        <f>IF('Source Data'!F3226="successful",'Source Data'!L3226,0)</f>
        <v>216</v>
      </c>
      <c r="F3226">
        <f>IF('Source Data'!F3226="canceled",'Source Data'!L3226,0)</f>
        <v>0</v>
      </c>
      <c r="G3226">
        <f>IF('Source Data'!F3226="failed",'Source Data'!L3226,0)</f>
        <v>0</v>
      </c>
      <c r="I3226">
        <f t="shared" si="50"/>
        <v>0</v>
      </c>
    </row>
    <row r="3227" spans="3:9" x14ac:dyDescent="0.2">
      <c r="C3227">
        <f>IF('Source Data'!F3227="successful",'Source Data'!L3227,0)</f>
        <v>39</v>
      </c>
      <c r="F3227">
        <f>IF('Source Data'!F3227="canceled",'Source Data'!L3227,0)</f>
        <v>0</v>
      </c>
      <c r="G3227">
        <f>IF('Source Data'!F3227="failed",'Source Data'!L3227,0)</f>
        <v>0</v>
      </c>
      <c r="I3227">
        <f t="shared" si="50"/>
        <v>0</v>
      </c>
    </row>
    <row r="3228" spans="3:9" x14ac:dyDescent="0.2">
      <c r="C3228">
        <f>IF('Source Data'!F3228="successful",'Source Data'!L3228,0)</f>
        <v>21</v>
      </c>
      <c r="F3228">
        <f>IF('Source Data'!F3228="canceled",'Source Data'!L3228,0)</f>
        <v>0</v>
      </c>
      <c r="G3228">
        <f>IF('Source Data'!F3228="failed",'Source Data'!L3228,0)</f>
        <v>0</v>
      </c>
      <c r="I3228">
        <f t="shared" si="50"/>
        <v>0</v>
      </c>
    </row>
    <row r="3229" spans="3:9" x14ac:dyDescent="0.2">
      <c r="C3229">
        <f>IF('Source Data'!F3229="successful",'Source Data'!L3229,0)</f>
        <v>30</v>
      </c>
      <c r="F3229">
        <f>IF('Source Data'!F3229="canceled",'Source Data'!L3229,0)</f>
        <v>0</v>
      </c>
      <c r="G3229">
        <f>IF('Source Data'!F3229="failed",'Source Data'!L3229,0)</f>
        <v>0</v>
      </c>
      <c r="I3229">
        <f t="shared" si="50"/>
        <v>0</v>
      </c>
    </row>
    <row r="3230" spans="3:9" x14ac:dyDescent="0.2">
      <c r="C3230">
        <f>IF('Source Data'!F3230="successful",'Source Data'!L3230,0)</f>
        <v>37</v>
      </c>
      <c r="F3230">
        <f>IF('Source Data'!F3230="canceled",'Source Data'!L3230,0)</f>
        <v>0</v>
      </c>
      <c r="G3230">
        <f>IF('Source Data'!F3230="failed",'Source Data'!L3230,0)</f>
        <v>0</v>
      </c>
      <c r="I3230">
        <f t="shared" si="50"/>
        <v>0</v>
      </c>
    </row>
    <row r="3231" spans="3:9" x14ac:dyDescent="0.2">
      <c r="C3231">
        <f>IF('Source Data'!F3231="successful",'Source Data'!L3231,0)</f>
        <v>202</v>
      </c>
      <c r="F3231">
        <f>IF('Source Data'!F3231="canceled",'Source Data'!L3231,0)</f>
        <v>0</v>
      </c>
      <c r="G3231">
        <f>IF('Source Data'!F3231="failed",'Source Data'!L3231,0)</f>
        <v>0</v>
      </c>
      <c r="I3231">
        <f t="shared" si="50"/>
        <v>0</v>
      </c>
    </row>
    <row r="3232" spans="3:9" x14ac:dyDescent="0.2">
      <c r="C3232">
        <f>IF('Source Data'!F3232="successful",'Source Data'!L3232,0)</f>
        <v>37</v>
      </c>
      <c r="F3232">
        <f>IF('Source Data'!F3232="canceled",'Source Data'!L3232,0)</f>
        <v>0</v>
      </c>
      <c r="G3232">
        <f>IF('Source Data'!F3232="failed",'Source Data'!L3232,0)</f>
        <v>0</v>
      </c>
      <c r="I3232">
        <f t="shared" si="50"/>
        <v>0</v>
      </c>
    </row>
    <row r="3233" spans="3:9" x14ac:dyDescent="0.2">
      <c r="C3233">
        <f>IF('Source Data'!F3233="successful",'Source Data'!L3233,0)</f>
        <v>28</v>
      </c>
      <c r="F3233">
        <f>IF('Source Data'!F3233="canceled",'Source Data'!L3233,0)</f>
        <v>0</v>
      </c>
      <c r="G3233">
        <f>IF('Source Data'!F3233="failed",'Source Data'!L3233,0)</f>
        <v>0</v>
      </c>
      <c r="I3233">
        <f t="shared" si="50"/>
        <v>0</v>
      </c>
    </row>
    <row r="3234" spans="3:9" x14ac:dyDescent="0.2">
      <c r="C3234">
        <f>IF('Source Data'!F3234="successful",'Source Data'!L3234,0)</f>
        <v>26</v>
      </c>
      <c r="F3234">
        <f>IF('Source Data'!F3234="canceled",'Source Data'!L3234,0)</f>
        <v>0</v>
      </c>
      <c r="G3234">
        <f>IF('Source Data'!F3234="failed",'Source Data'!L3234,0)</f>
        <v>0</v>
      </c>
      <c r="I3234">
        <f t="shared" si="50"/>
        <v>0</v>
      </c>
    </row>
    <row r="3235" spans="3:9" x14ac:dyDescent="0.2">
      <c r="C3235">
        <f>IF('Source Data'!F3235="successful",'Source Data'!L3235,0)</f>
        <v>61</v>
      </c>
      <c r="F3235">
        <f>IF('Source Data'!F3235="canceled",'Source Data'!L3235,0)</f>
        <v>0</v>
      </c>
      <c r="G3235">
        <f>IF('Source Data'!F3235="failed",'Source Data'!L3235,0)</f>
        <v>0</v>
      </c>
      <c r="I3235">
        <f t="shared" si="50"/>
        <v>0</v>
      </c>
    </row>
    <row r="3236" spans="3:9" x14ac:dyDescent="0.2">
      <c r="C3236">
        <f>IF('Source Data'!F3236="successful",'Source Data'!L3236,0)</f>
        <v>115</v>
      </c>
      <c r="F3236">
        <f>IF('Source Data'!F3236="canceled",'Source Data'!L3236,0)</f>
        <v>0</v>
      </c>
      <c r="G3236">
        <f>IF('Source Data'!F3236="failed",'Source Data'!L3236,0)</f>
        <v>0</v>
      </c>
      <c r="I3236">
        <f t="shared" si="50"/>
        <v>0</v>
      </c>
    </row>
    <row r="3237" spans="3:9" x14ac:dyDescent="0.2">
      <c r="C3237">
        <f>IF('Source Data'!F3237="successful",'Source Data'!L3237,0)</f>
        <v>181</v>
      </c>
      <c r="F3237">
        <f>IF('Source Data'!F3237="canceled",'Source Data'!L3237,0)</f>
        <v>0</v>
      </c>
      <c r="G3237">
        <f>IF('Source Data'!F3237="failed",'Source Data'!L3237,0)</f>
        <v>0</v>
      </c>
      <c r="I3237">
        <f t="shared" si="50"/>
        <v>0</v>
      </c>
    </row>
    <row r="3238" spans="3:9" x14ac:dyDescent="0.2">
      <c r="C3238">
        <f>IF('Source Data'!F3238="successful",'Source Data'!L3238,0)</f>
        <v>110</v>
      </c>
      <c r="F3238">
        <f>IF('Source Data'!F3238="canceled",'Source Data'!L3238,0)</f>
        <v>0</v>
      </c>
      <c r="G3238">
        <f>IF('Source Data'!F3238="failed",'Source Data'!L3238,0)</f>
        <v>0</v>
      </c>
      <c r="I3238">
        <f t="shared" si="50"/>
        <v>0</v>
      </c>
    </row>
    <row r="3239" spans="3:9" x14ac:dyDescent="0.2">
      <c r="C3239">
        <f>IF('Source Data'!F3239="successful",'Source Data'!L3239,0)</f>
        <v>269</v>
      </c>
      <c r="F3239">
        <f>IF('Source Data'!F3239="canceled",'Source Data'!L3239,0)</f>
        <v>0</v>
      </c>
      <c r="G3239">
        <f>IF('Source Data'!F3239="failed",'Source Data'!L3239,0)</f>
        <v>0</v>
      </c>
      <c r="I3239">
        <f t="shared" si="50"/>
        <v>0</v>
      </c>
    </row>
    <row r="3240" spans="3:9" x14ac:dyDescent="0.2">
      <c r="C3240">
        <f>IF('Source Data'!F3240="successful",'Source Data'!L3240,0)</f>
        <v>79</v>
      </c>
      <c r="F3240">
        <f>IF('Source Data'!F3240="canceled",'Source Data'!L3240,0)</f>
        <v>0</v>
      </c>
      <c r="G3240">
        <f>IF('Source Data'!F3240="failed",'Source Data'!L3240,0)</f>
        <v>0</v>
      </c>
      <c r="I3240">
        <f t="shared" si="50"/>
        <v>0</v>
      </c>
    </row>
    <row r="3241" spans="3:9" x14ac:dyDescent="0.2">
      <c r="C3241">
        <f>IF('Source Data'!F3241="successful",'Source Data'!L3241,0)</f>
        <v>104</v>
      </c>
      <c r="F3241">
        <f>IF('Source Data'!F3241="canceled",'Source Data'!L3241,0)</f>
        <v>0</v>
      </c>
      <c r="G3241">
        <f>IF('Source Data'!F3241="failed",'Source Data'!L3241,0)</f>
        <v>0</v>
      </c>
      <c r="I3241">
        <f t="shared" si="50"/>
        <v>0</v>
      </c>
    </row>
    <row r="3242" spans="3:9" x14ac:dyDescent="0.2">
      <c r="C3242">
        <f>IF('Source Data'!F3242="successful",'Source Data'!L3242,0)</f>
        <v>34</v>
      </c>
      <c r="F3242">
        <f>IF('Source Data'!F3242="canceled",'Source Data'!L3242,0)</f>
        <v>0</v>
      </c>
      <c r="G3242">
        <f>IF('Source Data'!F3242="failed",'Source Data'!L3242,0)</f>
        <v>0</v>
      </c>
      <c r="I3242">
        <f t="shared" si="50"/>
        <v>0</v>
      </c>
    </row>
    <row r="3243" spans="3:9" x14ac:dyDescent="0.2">
      <c r="C3243">
        <f>IF('Source Data'!F3243="successful",'Source Data'!L3243,0)</f>
        <v>167</v>
      </c>
      <c r="F3243">
        <f>IF('Source Data'!F3243="canceled",'Source Data'!L3243,0)</f>
        <v>0</v>
      </c>
      <c r="G3243">
        <f>IF('Source Data'!F3243="failed",'Source Data'!L3243,0)</f>
        <v>0</v>
      </c>
      <c r="I3243">
        <f t="shared" si="50"/>
        <v>0</v>
      </c>
    </row>
    <row r="3244" spans="3:9" x14ac:dyDescent="0.2">
      <c r="C3244">
        <f>IF('Source Data'!F3244="successful",'Source Data'!L3244,0)</f>
        <v>183</v>
      </c>
      <c r="F3244">
        <f>IF('Source Data'!F3244="canceled",'Source Data'!L3244,0)</f>
        <v>0</v>
      </c>
      <c r="G3244">
        <f>IF('Source Data'!F3244="failed",'Source Data'!L3244,0)</f>
        <v>0</v>
      </c>
      <c r="I3244">
        <f t="shared" si="50"/>
        <v>0</v>
      </c>
    </row>
    <row r="3245" spans="3:9" x14ac:dyDescent="0.2">
      <c r="C3245">
        <f>IF('Source Data'!F3245="successful",'Source Data'!L3245,0)</f>
        <v>71</v>
      </c>
      <c r="F3245">
        <f>IF('Source Data'!F3245="canceled",'Source Data'!L3245,0)</f>
        <v>0</v>
      </c>
      <c r="G3245">
        <f>IF('Source Data'!F3245="failed",'Source Data'!L3245,0)</f>
        <v>0</v>
      </c>
      <c r="I3245">
        <f t="shared" si="50"/>
        <v>0</v>
      </c>
    </row>
    <row r="3246" spans="3:9" x14ac:dyDescent="0.2">
      <c r="C3246">
        <f>IF('Source Data'!F3246="successful",'Source Data'!L3246,0)</f>
        <v>69</v>
      </c>
      <c r="F3246">
        <f>IF('Source Data'!F3246="canceled",'Source Data'!L3246,0)</f>
        <v>0</v>
      </c>
      <c r="G3246">
        <f>IF('Source Data'!F3246="failed",'Source Data'!L3246,0)</f>
        <v>0</v>
      </c>
      <c r="I3246">
        <f t="shared" si="50"/>
        <v>0</v>
      </c>
    </row>
    <row r="3247" spans="3:9" x14ac:dyDescent="0.2">
      <c r="C3247">
        <f>IF('Source Data'!F3247="successful",'Source Data'!L3247,0)</f>
        <v>270</v>
      </c>
      <c r="F3247">
        <f>IF('Source Data'!F3247="canceled",'Source Data'!L3247,0)</f>
        <v>0</v>
      </c>
      <c r="G3247">
        <f>IF('Source Data'!F3247="failed",'Source Data'!L3247,0)</f>
        <v>0</v>
      </c>
      <c r="I3247">
        <f t="shared" si="50"/>
        <v>0</v>
      </c>
    </row>
    <row r="3248" spans="3:9" x14ac:dyDescent="0.2">
      <c r="C3248">
        <f>IF('Source Data'!F3248="successful",'Source Data'!L3248,0)</f>
        <v>193</v>
      </c>
      <c r="F3248">
        <f>IF('Source Data'!F3248="canceled",'Source Data'!L3248,0)</f>
        <v>0</v>
      </c>
      <c r="G3248">
        <f>IF('Source Data'!F3248="failed",'Source Data'!L3248,0)</f>
        <v>0</v>
      </c>
      <c r="I3248">
        <f t="shared" si="50"/>
        <v>0</v>
      </c>
    </row>
    <row r="3249" spans="3:9" x14ac:dyDescent="0.2">
      <c r="C3249">
        <f>IF('Source Data'!F3249="successful",'Source Data'!L3249,0)</f>
        <v>57</v>
      </c>
      <c r="F3249">
        <f>IF('Source Data'!F3249="canceled",'Source Data'!L3249,0)</f>
        <v>0</v>
      </c>
      <c r="G3249">
        <f>IF('Source Data'!F3249="failed",'Source Data'!L3249,0)</f>
        <v>0</v>
      </c>
      <c r="I3249">
        <f t="shared" si="50"/>
        <v>0</v>
      </c>
    </row>
    <row r="3250" spans="3:9" x14ac:dyDescent="0.2">
      <c r="C3250">
        <f>IF('Source Data'!F3250="successful",'Source Data'!L3250,0)</f>
        <v>200</v>
      </c>
      <c r="F3250">
        <f>IF('Source Data'!F3250="canceled",'Source Data'!L3250,0)</f>
        <v>0</v>
      </c>
      <c r="G3250">
        <f>IF('Source Data'!F3250="failed",'Source Data'!L3250,0)</f>
        <v>0</v>
      </c>
      <c r="I3250">
        <f t="shared" si="50"/>
        <v>0</v>
      </c>
    </row>
    <row r="3251" spans="3:9" x14ac:dyDescent="0.2">
      <c r="C3251">
        <f>IF('Source Data'!F3251="successful",'Source Data'!L3251,0)</f>
        <v>88</v>
      </c>
      <c r="F3251">
        <f>IF('Source Data'!F3251="canceled",'Source Data'!L3251,0)</f>
        <v>0</v>
      </c>
      <c r="G3251">
        <f>IF('Source Data'!F3251="failed",'Source Data'!L3251,0)</f>
        <v>0</v>
      </c>
      <c r="I3251">
        <f t="shared" si="50"/>
        <v>0</v>
      </c>
    </row>
    <row r="3252" spans="3:9" x14ac:dyDescent="0.2">
      <c r="C3252">
        <f>IF('Source Data'!F3252="successful",'Source Data'!L3252,0)</f>
        <v>213</v>
      </c>
      <c r="F3252">
        <f>IF('Source Data'!F3252="canceled",'Source Data'!L3252,0)</f>
        <v>0</v>
      </c>
      <c r="G3252">
        <f>IF('Source Data'!F3252="failed",'Source Data'!L3252,0)</f>
        <v>0</v>
      </c>
      <c r="I3252">
        <f t="shared" si="50"/>
        <v>0</v>
      </c>
    </row>
    <row r="3253" spans="3:9" x14ac:dyDescent="0.2">
      <c r="C3253">
        <f>IF('Source Data'!F3253="successful",'Source Data'!L3253,0)</f>
        <v>20</v>
      </c>
      <c r="F3253">
        <f>IF('Source Data'!F3253="canceled",'Source Data'!L3253,0)</f>
        <v>0</v>
      </c>
      <c r="G3253">
        <f>IF('Source Data'!F3253="failed",'Source Data'!L3253,0)</f>
        <v>0</v>
      </c>
      <c r="I3253">
        <f t="shared" si="50"/>
        <v>0</v>
      </c>
    </row>
    <row r="3254" spans="3:9" x14ac:dyDescent="0.2">
      <c r="C3254">
        <f>IF('Source Data'!F3254="successful",'Source Data'!L3254,0)</f>
        <v>50</v>
      </c>
      <c r="F3254">
        <f>IF('Source Data'!F3254="canceled",'Source Data'!L3254,0)</f>
        <v>0</v>
      </c>
      <c r="G3254">
        <f>IF('Source Data'!F3254="failed",'Source Data'!L3254,0)</f>
        <v>0</v>
      </c>
      <c r="I3254">
        <f t="shared" si="50"/>
        <v>0</v>
      </c>
    </row>
    <row r="3255" spans="3:9" x14ac:dyDescent="0.2">
      <c r="C3255">
        <f>IF('Source Data'!F3255="successful",'Source Data'!L3255,0)</f>
        <v>115</v>
      </c>
      <c r="F3255">
        <f>IF('Source Data'!F3255="canceled",'Source Data'!L3255,0)</f>
        <v>0</v>
      </c>
      <c r="G3255">
        <f>IF('Source Data'!F3255="failed",'Source Data'!L3255,0)</f>
        <v>0</v>
      </c>
      <c r="I3255">
        <f t="shared" si="50"/>
        <v>0</v>
      </c>
    </row>
    <row r="3256" spans="3:9" x14ac:dyDescent="0.2">
      <c r="C3256">
        <f>IF('Source Data'!F3256="successful",'Source Data'!L3256,0)</f>
        <v>186</v>
      </c>
      <c r="F3256">
        <f>IF('Source Data'!F3256="canceled",'Source Data'!L3256,0)</f>
        <v>0</v>
      </c>
      <c r="G3256">
        <f>IF('Source Data'!F3256="failed",'Source Data'!L3256,0)</f>
        <v>0</v>
      </c>
      <c r="I3256">
        <f t="shared" si="50"/>
        <v>0</v>
      </c>
    </row>
    <row r="3257" spans="3:9" x14ac:dyDescent="0.2">
      <c r="C3257">
        <f>IF('Source Data'!F3257="successful",'Source Data'!L3257,0)</f>
        <v>18</v>
      </c>
      <c r="F3257">
        <f>IF('Source Data'!F3257="canceled",'Source Data'!L3257,0)</f>
        <v>0</v>
      </c>
      <c r="G3257">
        <f>IF('Source Data'!F3257="failed",'Source Data'!L3257,0)</f>
        <v>0</v>
      </c>
      <c r="I3257">
        <f t="shared" si="50"/>
        <v>0</v>
      </c>
    </row>
    <row r="3258" spans="3:9" x14ac:dyDescent="0.2">
      <c r="C3258">
        <f>IF('Source Data'!F3258="successful",'Source Data'!L3258,0)</f>
        <v>176</v>
      </c>
      <c r="F3258">
        <f>IF('Source Data'!F3258="canceled",'Source Data'!L3258,0)</f>
        <v>0</v>
      </c>
      <c r="G3258">
        <f>IF('Source Data'!F3258="failed",'Source Data'!L3258,0)</f>
        <v>0</v>
      </c>
      <c r="I3258">
        <f t="shared" si="50"/>
        <v>0</v>
      </c>
    </row>
    <row r="3259" spans="3:9" x14ac:dyDescent="0.2">
      <c r="C3259">
        <f>IF('Source Data'!F3259="successful",'Source Data'!L3259,0)</f>
        <v>41</v>
      </c>
      <c r="F3259">
        <f>IF('Source Data'!F3259="canceled",'Source Data'!L3259,0)</f>
        <v>0</v>
      </c>
      <c r="G3259">
        <f>IF('Source Data'!F3259="failed",'Source Data'!L3259,0)</f>
        <v>0</v>
      </c>
      <c r="I3259">
        <f t="shared" si="50"/>
        <v>0</v>
      </c>
    </row>
    <row r="3260" spans="3:9" x14ac:dyDescent="0.2">
      <c r="C3260">
        <f>IF('Source Data'!F3260="successful",'Source Data'!L3260,0)</f>
        <v>75</v>
      </c>
      <c r="F3260">
        <f>IF('Source Data'!F3260="canceled",'Source Data'!L3260,0)</f>
        <v>0</v>
      </c>
      <c r="G3260">
        <f>IF('Source Data'!F3260="failed",'Source Data'!L3260,0)</f>
        <v>0</v>
      </c>
      <c r="I3260">
        <f t="shared" si="50"/>
        <v>0</v>
      </c>
    </row>
    <row r="3261" spans="3:9" x14ac:dyDescent="0.2">
      <c r="C3261">
        <f>IF('Source Data'!F3261="successful",'Source Data'!L3261,0)</f>
        <v>97</v>
      </c>
      <c r="F3261">
        <f>IF('Source Data'!F3261="canceled",'Source Data'!L3261,0)</f>
        <v>0</v>
      </c>
      <c r="G3261">
        <f>IF('Source Data'!F3261="failed",'Source Data'!L3261,0)</f>
        <v>0</v>
      </c>
      <c r="I3261">
        <f t="shared" si="50"/>
        <v>0</v>
      </c>
    </row>
    <row r="3262" spans="3:9" x14ac:dyDescent="0.2">
      <c r="C3262">
        <f>IF('Source Data'!F3262="successful",'Source Data'!L3262,0)</f>
        <v>73</v>
      </c>
      <c r="F3262">
        <f>IF('Source Data'!F3262="canceled",'Source Data'!L3262,0)</f>
        <v>0</v>
      </c>
      <c r="G3262">
        <f>IF('Source Data'!F3262="failed",'Source Data'!L3262,0)</f>
        <v>0</v>
      </c>
      <c r="I3262">
        <f t="shared" si="50"/>
        <v>0</v>
      </c>
    </row>
    <row r="3263" spans="3:9" x14ac:dyDescent="0.2">
      <c r="C3263">
        <f>IF('Source Data'!F3263="successful",'Source Data'!L3263,0)</f>
        <v>49</v>
      </c>
      <c r="F3263">
        <f>IF('Source Data'!F3263="canceled",'Source Data'!L3263,0)</f>
        <v>0</v>
      </c>
      <c r="G3263">
        <f>IF('Source Data'!F3263="failed",'Source Data'!L3263,0)</f>
        <v>0</v>
      </c>
      <c r="I3263">
        <f t="shared" si="50"/>
        <v>0</v>
      </c>
    </row>
    <row r="3264" spans="3:9" x14ac:dyDescent="0.2">
      <c r="C3264">
        <f>IF('Source Data'!F3264="successful",'Source Data'!L3264,0)</f>
        <v>134</v>
      </c>
      <c r="F3264">
        <f>IF('Source Data'!F3264="canceled",'Source Data'!L3264,0)</f>
        <v>0</v>
      </c>
      <c r="G3264">
        <f>IF('Source Data'!F3264="failed",'Source Data'!L3264,0)</f>
        <v>0</v>
      </c>
      <c r="I3264">
        <f t="shared" si="50"/>
        <v>0</v>
      </c>
    </row>
    <row r="3265" spans="3:9" x14ac:dyDescent="0.2">
      <c r="C3265">
        <f>IF('Source Data'!F3265="successful",'Source Data'!L3265,0)</f>
        <v>68</v>
      </c>
      <c r="F3265">
        <f>IF('Source Data'!F3265="canceled",'Source Data'!L3265,0)</f>
        <v>0</v>
      </c>
      <c r="G3265">
        <f>IF('Source Data'!F3265="failed",'Source Data'!L3265,0)</f>
        <v>0</v>
      </c>
      <c r="I3265">
        <f t="shared" si="50"/>
        <v>0</v>
      </c>
    </row>
    <row r="3266" spans="3:9" x14ac:dyDescent="0.2">
      <c r="C3266">
        <f>IF('Source Data'!F3266="successful",'Source Data'!L3266,0)</f>
        <v>49</v>
      </c>
      <c r="F3266">
        <f>IF('Source Data'!F3266="canceled",'Source Data'!L3266,0)</f>
        <v>0</v>
      </c>
      <c r="G3266">
        <f>IF('Source Data'!F3266="failed",'Source Data'!L3266,0)</f>
        <v>0</v>
      </c>
      <c r="I3266">
        <f t="shared" si="50"/>
        <v>0</v>
      </c>
    </row>
    <row r="3267" spans="3:9" x14ac:dyDescent="0.2">
      <c r="C3267">
        <f>IF('Source Data'!F3267="successful",'Source Data'!L3267,0)</f>
        <v>63</v>
      </c>
      <c r="F3267">
        <f>IF('Source Data'!F3267="canceled",'Source Data'!L3267,0)</f>
        <v>0</v>
      </c>
      <c r="G3267">
        <f>IF('Source Data'!F3267="failed",'Source Data'!L3267,0)</f>
        <v>0</v>
      </c>
      <c r="I3267">
        <f t="shared" ref="I3267:I3330" si="51">F3267+G3267</f>
        <v>0</v>
      </c>
    </row>
    <row r="3268" spans="3:9" x14ac:dyDescent="0.2">
      <c r="C3268">
        <f>IF('Source Data'!F3268="successful",'Source Data'!L3268,0)</f>
        <v>163</v>
      </c>
      <c r="F3268">
        <f>IF('Source Data'!F3268="canceled",'Source Data'!L3268,0)</f>
        <v>0</v>
      </c>
      <c r="G3268">
        <f>IF('Source Data'!F3268="failed",'Source Data'!L3268,0)</f>
        <v>0</v>
      </c>
      <c r="I3268">
        <f t="shared" si="51"/>
        <v>0</v>
      </c>
    </row>
    <row r="3269" spans="3:9" x14ac:dyDescent="0.2">
      <c r="C3269">
        <f>IF('Source Data'!F3269="successful",'Source Data'!L3269,0)</f>
        <v>288</v>
      </c>
      <c r="F3269">
        <f>IF('Source Data'!F3269="canceled",'Source Data'!L3269,0)</f>
        <v>0</v>
      </c>
      <c r="G3269">
        <f>IF('Source Data'!F3269="failed",'Source Data'!L3269,0)</f>
        <v>0</v>
      </c>
      <c r="I3269">
        <f t="shared" si="51"/>
        <v>0</v>
      </c>
    </row>
    <row r="3270" spans="3:9" x14ac:dyDescent="0.2">
      <c r="C3270">
        <f>IF('Source Data'!F3270="successful",'Source Data'!L3270,0)</f>
        <v>42</v>
      </c>
      <c r="F3270">
        <f>IF('Source Data'!F3270="canceled",'Source Data'!L3270,0)</f>
        <v>0</v>
      </c>
      <c r="G3270">
        <f>IF('Source Data'!F3270="failed",'Source Data'!L3270,0)</f>
        <v>0</v>
      </c>
      <c r="I3270">
        <f t="shared" si="51"/>
        <v>0</v>
      </c>
    </row>
    <row r="3271" spans="3:9" x14ac:dyDescent="0.2">
      <c r="C3271">
        <f>IF('Source Data'!F3271="successful",'Source Data'!L3271,0)</f>
        <v>70</v>
      </c>
      <c r="F3271">
        <f>IF('Source Data'!F3271="canceled",'Source Data'!L3271,0)</f>
        <v>0</v>
      </c>
      <c r="G3271">
        <f>IF('Source Data'!F3271="failed",'Source Data'!L3271,0)</f>
        <v>0</v>
      </c>
      <c r="I3271">
        <f t="shared" si="51"/>
        <v>0</v>
      </c>
    </row>
    <row r="3272" spans="3:9" x14ac:dyDescent="0.2">
      <c r="C3272">
        <f>IF('Source Data'!F3272="successful",'Source Data'!L3272,0)</f>
        <v>30</v>
      </c>
      <c r="F3272">
        <f>IF('Source Data'!F3272="canceled",'Source Data'!L3272,0)</f>
        <v>0</v>
      </c>
      <c r="G3272">
        <f>IF('Source Data'!F3272="failed",'Source Data'!L3272,0)</f>
        <v>0</v>
      </c>
      <c r="I3272">
        <f t="shared" si="51"/>
        <v>0</v>
      </c>
    </row>
    <row r="3273" spans="3:9" x14ac:dyDescent="0.2">
      <c r="C3273">
        <f>IF('Source Data'!F3273="successful",'Source Data'!L3273,0)</f>
        <v>51</v>
      </c>
      <c r="F3273">
        <f>IF('Source Data'!F3273="canceled",'Source Data'!L3273,0)</f>
        <v>0</v>
      </c>
      <c r="G3273">
        <f>IF('Source Data'!F3273="failed",'Source Data'!L3273,0)</f>
        <v>0</v>
      </c>
      <c r="I3273">
        <f t="shared" si="51"/>
        <v>0</v>
      </c>
    </row>
    <row r="3274" spans="3:9" x14ac:dyDescent="0.2">
      <c r="C3274">
        <f>IF('Source Data'!F3274="successful",'Source Data'!L3274,0)</f>
        <v>145</v>
      </c>
      <c r="F3274">
        <f>IF('Source Data'!F3274="canceled",'Source Data'!L3274,0)</f>
        <v>0</v>
      </c>
      <c r="G3274">
        <f>IF('Source Data'!F3274="failed",'Source Data'!L3274,0)</f>
        <v>0</v>
      </c>
      <c r="I3274">
        <f t="shared" si="51"/>
        <v>0</v>
      </c>
    </row>
    <row r="3275" spans="3:9" x14ac:dyDescent="0.2">
      <c r="C3275">
        <f>IF('Source Data'!F3275="successful",'Source Data'!L3275,0)</f>
        <v>21</v>
      </c>
      <c r="F3275">
        <f>IF('Source Data'!F3275="canceled",'Source Data'!L3275,0)</f>
        <v>0</v>
      </c>
      <c r="G3275">
        <f>IF('Source Data'!F3275="failed",'Source Data'!L3275,0)</f>
        <v>0</v>
      </c>
      <c r="I3275">
        <f t="shared" si="51"/>
        <v>0</v>
      </c>
    </row>
    <row r="3276" spans="3:9" x14ac:dyDescent="0.2">
      <c r="C3276">
        <f>IF('Source Data'!F3276="successful",'Source Data'!L3276,0)</f>
        <v>286</v>
      </c>
      <c r="F3276">
        <f>IF('Source Data'!F3276="canceled",'Source Data'!L3276,0)</f>
        <v>0</v>
      </c>
      <c r="G3276">
        <f>IF('Source Data'!F3276="failed",'Source Data'!L3276,0)</f>
        <v>0</v>
      </c>
      <c r="I3276">
        <f t="shared" si="51"/>
        <v>0</v>
      </c>
    </row>
    <row r="3277" spans="3:9" x14ac:dyDescent="0.2">
      <c r="C3277">
        <f>IF('Source Data'!F3277="successful",'Source Data'!L3277,0)</f>
        <v>12</v>
      </c>
      <c r="F3277">
        <f>IF('Source Data'!F3277="canceled",'Source Data'!L3277,0)</f>
        <v>0</v>
      </c>
      <c r="G3277">
        <f>IF('Source Data'!F3277="failed",'Source Data'!L3277,0)</f>
        <v>0</v>
      </c>
      <c r="I3277">
        <f t="shared" si="51"/>
        <v>0</v>
      </c>
    </row>
    <row r="3278" spans="3:9" x14ac:dyDescent="0.2">
      <c r="C3278">
        <f>IF('Source Data'!F3278="successful",'Source Data'!L3278,0)</f>
        <v>100</v>
      </c>
      <c r="F3278">
        <f>IF('Source Data'!F3278="canceled",'Source Data'!L3278,0)</f>
        <v>0</v>
      </c>
      <c r="G3278">
        <f>IF('Source Data'!F3278="failed",'Source Data'!L3278,0)</f>
        <v>0</v>
      </c>
      <c r="I3278">
        <f t="shared" si="51"/>
        <v>0</v>
      </c>
    </row>
    <row r="3279" spans="3:9" x14ac:dyDescent="0.2">
      <c r="C3279">
        <f>IF('Source Data'!F3279="successful",'Source Data'!L3279,0)</f>
        <v>100</v>
      </c>
      <c r="F3279">
        <f>IF('Source Data'!F3279="canceled",'Source Data'!L3279,0)</f>
        <v>0</v>
      </c>
      <c r="G3279">
        <f>IF('Source Data'!F3279="failed",'Source Data'!L3279,0)</f>
        <v>0</v>
      </c>
      <c r="I3279">
        <f t="shared" si="51"/>
        <v>0</v>
      </c>
    </row>
    <row r="3280" spans="3:9" x14ac:dyDescent="0.2">
      <c r="C3280">
        <f>IF('Source Data'!F3280="successful",'Source Data'!L3280,0)</f>
        <v>34</v>
      </c>
      <c r="F3280">
        <f>IF('Source Data'!F3280="canceled",'Source Data'!L3280,0)</f>
        <v>0</v>
      </c>
      <c r="G3280">
        <f>IF('Source Data'!F3280="failed",'Source Data'!L3280,0)</f>
        <v>0</v>
      </c>
      <c r="I3280">
        <f t="shared" si="51"/>
        <v>0</v>
      </c>
    </row>
    <row r="3281" spans="3:9" x14ac:dyDescent="0.2">
      <c r="C3281">
        <f>IF('Source Data'!F3281="successful",'Source Data'!L3281,0)</f>
        <v>63</v>
      </c>
      <c r="F3281">
        <f>IF('Source Data'!F3281="canceled",'Source Data'!L3281,0)</f>
        <v>0</v>
      </c>
      <c r="G3281">
        <f>IF('Source Data'!F3281="failed",'Source Data'!L3281,0)</f>
        <v>0</v>
      </c>
      <c r="I3281">
        <f t="shared" si="51"/>
        <v>0</v>
      </c>
    </row>
    <row r="3282" spans="3:9" x14ac:dyDescent="0.2">
      <c r="C3282">
        <f>IF('Source Data'!F3282="successful",'Source Data'!L3282,0)</f>
        <v>30</v>
      </c>
      <c r="F3282">
        <f>IF('Source Data'!F3282="canceled",'Source Data'!L3282,0)</f>
        <v>0</v>
      </c>
      <c r="G3282">
        <f>IF('Source Data'!F3282="failed",'Source Data'!L3282,0)</f>
        <v>0</v>
      </c>
      <c r="I3282">
        <f t="shared" si="51"/>
        <v>0</v>
      </c>
    </row>
    <row r="3283" spans="3:9" x14ac:dyDescent="0.2">
      <c r="C3283">
        <f>IF('Source Data'!F3283="successful",'Source Data'!L3283,0)</f>
        <v>47</v>
      </c>
      <c r="F3283">
        <f>IF('Source Data'!F3283="canceled",'Source Data'!L3283,0)</f>
        <v>0</v>
      </c>
      <c r="G3283">
        <f>IF('Source Data'!F3283="failed",'Source Data'!L3283,0)</f>
        <v>0</v>
      </c>
      <c r="I3283">
        <f t="shared" si="51"/>
        <v>0</v>
      </c>
    </row>
    <row r="3284" spans="3:9" x14ac:dyDescent="0.2">
      <c r="C3284">
        <f>IF('Source Data'!F3284="successful",'Source Data'!L3284,0)</f>
        <v>237</v>
      </c>
      <c r="F3284">
        <f>IF('Source Data'!F3284="canceled",'Source Data'!L3284,0)</f>
        <v>0</v>
      </c>
      <c r="G3284">
        <f>IF('Source Data'!F3284="failed",'Source Data'!L3284,0)</f>
        <v>0</v>
      </c>
      <c r="I3284">
        <f t="shared" si="51"/>
        <v>0</v>
      </c>
    </row>
    <row r="3285" spans="3:9" x14ac:dyDescent="0.2">
      <c r="C3285">
        <f>IF('Source Data'!F3285="successful",'Source Data'!L3285,0)</f>
        <v>47</v>
      </c>
      <c r="F3285">
        <f>IF('Source Data'!F3285="canceled",'Source Data'!L3285,0)</f>
        <v>0</v>
      </c>
      <c r="G3285">
        <f>IF('Source Data'!F3285="failed",'Source Data'!L3285,0)</f>
        <v>0</v>
      </c>
      <c r="I3285">
        <f t="shared" si="51"/>
        <v>0</v>
      </c>
    </row>
    <row r="3286" spans="3:9" x14ac:dyDescent="0.2">
      <c r="C3286">
        <f>IF('Source Data'!F3286="successful",'Source Data'!L3286,0)</f>
        <v>15</v>
      </c>
      <c r="F3286">
        <f>IF('Source Data'!F3286="canceled",'Source Data'!L3286,0)</f>
        <v>0</v>
      </c>
      <c r="G3286">
        <f>IF('Source Data'!F3286="failed",'Source Data'!L3286,0)</f>
        <v>0</v>
      </c>
      <c r="I3286">
        <f t="shared" si="51"/>
        <v>0</v>
      </c>
    </row>
    <row r="3287" spans="3:9" x14ac:dyDescent="0.2">
      <c r="C3287">
        <f>IF('Source Data'!F3287="successful",'Source Data'!L3287,0)</f>
        <v>81</v>
      </c>
      <c r="F3287">
        <f>IF('Source Data'!F3287="canceled",'Source Data'!L3287,0)</f>
        <v>0</v>
      </c>
      <c r="G3287">
        <f>IF('Source Data'!F3287="failed",'Source Data'!L3287,0)</f>
        <v>0</v>
      </c>
      <c r="I3287">
        <f t="shared" si="51"/>
        <v>0</v>
      </c>
    </row>
    <row r="3288" spans="3:9" x14ac:dyDescent="0.2">
      <c r="C3288">
        <f>IF('Source Data'!F3288="successful",'Source Data'!L3288,0)</f>
        <v>122</v>
      </c>
      <c r="F3288">
        <f>IF('Source Data'!F3288="canceled",'Source Data'!L3288,0)</f>
        <v>0</v>
      </c>
      <c r="G3288">
        <f>IF('Source Data'!F3288="failed",'Source Data'!L3288,0)</f>
        <v>0</v>
      </c>
      <c r="I3288">
        <f t="shared" si="51"/>
        <v>0</v>
      </c>
    </row>
    <row r="3289" spans="3:9" x14ac:dyDescent="0.2">
      <c r="C3289">
        <f>IF('Source Data'!F3289="successful",'Source Data'!L3289,0)</f>
        <v>34</v>
      </c>
      <c r="F3289">
        <f>IF('Source Data'!F3289="canceled",'Source Data'!L3289,0)</f>
        <v>0</v>
      </c>
      <c r="G3289">
        <f>IF('Source Data'!F3289="failed",'Source Data'!L3289,0)</f>
        <v>0</v>
      </c>
      <c r="I3289">
        <f t="shared" si="51"/>
        <v>0</v>
      </c>
    </row>
    <row r="3290" spans="3:9" x14ac:dyDescent="0.2">
      <c r="C3290">
        <f>IF('Source Data'!F3290="successful",'Source Data'!L3290,0)</f>
        <v>207</v>
      </c>
      <c r="F3290">
        <f>IF('Source Data'!F3290="canceled",'Source Data'!L3290,0)</f>
        <v>0</v>
      </c>
      <c r="G3290">
        <f>IF('Source Data'!F3290="failed",'Source Data'!L3290,0)</f>
        <v>0</v>
      </c>
      <c r="I3290">
        <f t="shared" si="51"/>
        <v>0</v>
      </c>
    </row>
    <row r="3291" spans="3:9" x14ac:dyDescent="0.2">
      <c r="C3291">
        <f>IF('Source Data'!F3291="successful",'Source Data'!L3291,0)</f>
        <v>25</v>
      </c>
      <c r="F3291">
        <f>IF('Source Data'!F3291="canceled",'Source Data'!L3291,0)</f>
        <v>0</v>
      </c>
      <c r="G3291">
        <f>IF('Source Data'!F3291="failed",'Source Data'!L3291,0)</f>
        <v>0</v>
      </c>
      <c r="I3291">
        <f t="shared" si="51"/>
        <v>0</v>
      </c>
    </row>
    <row r="3292" spans="3:9" x14ac:dyDescent="0.2">
      <c r="C3292">
        <f>IF('Source Data'!F3292="successful",'Source Data'!L3292,0)</f>
        <v>72</v>
      </c>
      <c r="F3292">
        <f>IF('Source Data'!F3292="canceled",'Source Data'!L3292,0)</f>
        <v>0</v>
      </c>
      <c r="G3292">
        <f>IF('Source Data'!F3292="failed",'Source Data'!L3292,0)</f>
        <v>0</v>
      </c>
      <c r="I3292">
        <f t="shared" si="51"/>
        <v>0</v>
      </c>
    </row>
    <row r="3293" spans="3:9" x14ac:dyDescent="0.2">
      <c r="C3293">
        <f>IF('Source Data'!F3293="successful",'Source Data'!L3293,0)</f>
        <v>14</v>
      </c>
      <c r="F3293">
        <f>IF('Source Data'!F3293="canceled",'Source Data'!L3293,0)</f>
        <v>0</v>
      </c>
      <c r="G3293">
        <f>IF('Source Data'!F3293="failed",'Source Data'!L3293,0)</f>
        <v>0</v>
      </c>
      <c r="I3293">
        <f t="shared" si="51"/>
        <v>0</v>
      </c>
    </row>
    <row r="3294" spans="3:9" x14ac:dyDescent="0.2">
      <c r="C3294">
        <f>IF('Source Data'!F3294="successful",'Source Data'!L3294,0)</f>
        <v>15</v>
      </c>
      <c r="F3294">
        <f>IF('Source Data'!F3294="canceled",'Source Data'!L3294,0)</f>
        <v>0</v>
      </c>
      <c r="G3294">
        <f>IF('Source Data'!F3294="failed",'Source Data'!L3294,0)</f>
        <v>0</v>
      </c>
      <c r="I3294">
        <f t="shared" si="51"/>
        <v>0</v>
      </c>
    </row>
    <row r="3295" spans="3:9" x14ac:dyDescent="0.2">
      <c r="C3295">
        <f>IF('Source Data'!F3295="successful",'Source Data'!L3295,0)</f>
        <v>91</v>
      </c>
      <c r="F3295">
        <f>IF('Source Data'!F3295="canceled",'Source Data'!L3295,0)</f>
        <v>0</v>
      </c>
      <c r="G3295">
        <f>IF('Source Data'!F3295="failed",'Source Data'!L3295,0)</f>
        <v>0</v>
      </c>
      <c r="I3295">
        <f t="shared" si="51"/>
        <v>0</v>
      </c>
    </row>
    <row r="3296" spans="3:9" x14ac:dyDescent="0.2">
      <c r="C3296">
        <f>IF('Source Data'!F3296="successful",'Source Data'!L3296,0)</f>
        <v>24</v>
      </c>
      <c r="F3296">
        <f>IF('Source Data'!F3296="canceled",'Source Data'!L3296,0)</f>
        <v>0</v>
      </c>
      <c r="G3296">
        <f>IF('Source Data'!F3296="failed",'Source Data'!L3296,0)</f>
        <v>0</v>
      </c>
      <c r="I3296">
        <f t="shared" si="51"/>
        <v>0</v>
      </c>
    </row>
    <row r="3297" spans="3:9" x14ac:dyDescent="0.2">
      <c r="C3297">
        <f>IF('Source Data'!F3297="successful",'Source Data'!L3297,0)</f>
        <v>27</v>
      </c>
      <c r="F3297">
        <f>IF('Source Data'!F3297="canceled",'Source Data'!L3297,0)</f>
        <v>0</v>
      </c>
      <c r="G3297">
        <f>IF('Source Data'!F3297="failed",'Source Data'!L3297,0)</f>
        <v>0</v>
      </c>
      <c r="I3297">
        <f t="shared" si="51"/>
        <v>0</v>
      </c>
    </row>
    <row r="3298" spans="3:9" x14ac:dyDescent="0.2">
      <c r="C3298">
        <f>IF('Source Data'!F3298="successful",'Source Data'!L3298,0)</f>
        <v>47</v>
      </c>
      <c r="F3298">
        <f>IF('Source Data'!F3298="canceled",'Source Data'!L3298,0)</f>
        <v>0</v>
      </c>
      <c r="G3298">
        <f>IF('Source Data'!F3298="failed",'Source Data'!L3298,0)</f>
        <v>0</v>
      </c>
      <c r="I3298">
        <f t="shared" si="51"/>
        <v>0</v>
      </c>
    </row>
    <row r="3299" spans="3:9" x14ac:dyDescent="0.2">
      <c r="C3299">
        <f>IF('Source Data'!F3299="successful",'Source Data'!L3299,0)</f>
        <v>44</v>
      </c>
      <c r="F3299">
        <f>IF('Source Data'!F3299="canceled",'Source Data'!L3299,0)</f>
        <v>0</v>
      </c>
      <c r="G3299">
        <f>IF('Source Data'!F3299="failed",'Source Data'!L3299,0)</f>
        <v>0</v>
      </c>
      <c r="I3299">
        <f t="shared" si="51"/>
        <v>0</v>
      </c>
    </row>
    <row r="3300" spans="3:9" x14ac:dyDescent="0.2">
      <c r="C3300">
        <f>IF('Source Data'!F3300="successful",'Source Data'!L3300,0)</f>
        <v>72</v>
      </c>
      <c r="F3300">
        <f>IF('Source Data'!F3300="canceled",'Source Data'!L3300,0)</f>
        <v>0</v>
      </c>
      <c r="G3300">
        <f>IF('Source Data'!F3300="failed",'Source Data'!L3300,0)</f>
        <v>0</v>
      </c>
      <c r="I3300">
        <f t="shared" si="51"/>
        <v>0</v>
      </c>
    </row>
    <row r="3301" spans="3:9" x14ac:dyDescent="0.2">
      <c r="C3301">
        <f>IF('Source Data'!F3301="successful",'Source Data'!L3301,0)</f>
        <v>63</v>
      </c>
      <c r="F3301">
        <f>IF('Source Data'!F3301="canceled",'Source Data'!L3301,0)</f>
        <v>0</v>
      </c>
      <c r="G3301">
        <f>IF('Source Data'!F3301="failed",'Source Data'!L3301,0)</f>
        <v>0</v>
      </c>
      <c r="I3301">
        <f t="shared" si="51"/>
        <v>0</v>
      </c>
    </row>
    <row r="3302" spans="3:9" x14ac:dyDescent="0.2">
      <c r="C3302">
        <f>IF('Source Data'!F3302="successful",'Source Data'!L3302,0)</f>
        <v>88</v>
      </c>
      <c r="F3302">
        <f>IF('Source Data'!F3302="canceled",'Source Data'!L3302,0)</f>
        <v>0</v>
      </c>
      <c r="G3302">
        <f>IF('Source Data'!F3302="failed",'Source Data'!L3302,0)</f>
        <v>0</v>
      </c>
      <c r="I3302">
        <f t="shared" si="51"/>
        <v>0</v>
      </c>
    </row>
    <row r="3303" spans="3:9" x14ac:dyDescent="0.2">
      <c r="C3303">
        <f>IF('Source Data'!F3303="successful",'Source Data'!L3303,0)</f>
        <v>70</v>
      </c>
      <c r="F3303">
        <f>IF('Source Data'!F3303="canceled",'Source Data'!L3303,0)</f>
        <v>0</v>
      </c>
      <c r="G3303">
        <f>IF('Source Data'!F3303="failed",'Source Data'!L3303,0)</f>
        <v>0</v>
      </c>
      <c r="I3303">
        <f t="shared" si="51"/>
        <v>0</v>
      </c>
    </row>
    <row r="3304" spans="3:9" x14ac:dyDescent="0.2">
      <c r="C3304">
        <f>IF('Source Data'!F3304="successful",'Source Data'!L3304,0)</f>
        <v>50</v>
      </c>
      <c r="F3304">
        <f>IF('Source Data'!F3304="canceled",'Source Data'!L3304,0)</f>
        <v>0</v>
      </c>
      <c r="G3304">
        <f>IF('Source Data'!F3304="failed",'Source Data'!L3304,0)</f>
        <v>0</v>
      </c>
      <c r="I3304">
        <f t="shared" si="51"/>
        <v>0</v>
      </c>
    </row>
    <row r="3305" spans="3:9" x14ac:dyDescent="0.2">
      <c r="C3305">
        <f>IF('Source Data'!F3305="successful",'Source Data'!L3305,0)</f>
        <v>35</v>
      </c>
      <c r="F3305">
        <f>IF('Source Data'!F3305="canceled",'Source Data'!L3305,0)</f>
        <v>0</v>
      </c>
      <c r="G3305">
        <f>IF('Source Data'!F3305="failed",'Source Data'!L3305,0)</f>
        <v>0</v>
      </c>
      <c r="I3305">
        <f t="shared" si="51"/>
        <v>0</v>
      </c>
    </row>
    <row r="3306" spans="3:9" x14ac:dyDescent="0.2">
      <c r="C3306">
        <f>IF('Source Data'!F3306="successful",'Source Data'!L3306,0)</f>
        <v>175</v>
      </c>
      <c r="F3306">
        <f>IF('Source Data'!F3306="canceled",'Source Data'!L3306,0)</f>
        <v>0</v>
      </c>
      <c r="G3306">
        <f>IF('Source Data'!F3306="failed",'Source Data'!L3306,0)</f>
        <v>0</v>
      </c>
      <c r="I3306">
        <f t="shared" si="51"/>
        <v>0</v>
      </c>
    </row>
    <row r="3307" spans="3:9" x14ac:dyDescent="0.2">
      <c r="C3307">
        <f>IF('Source Data'!F3307="successful",'Source Data'!L3307,0)</f>
        <v>20</v>
      </c>
      <c r="F3307">
        <f>IF('Source Data'!F3307="canceled",'Source Data'!L3307,0)</f>
        <v>0</v>
      </c>
      <c r="G3307">
        <f>IF('Source Data'!F3307="failed",'Source Data'!L3307,0)</f>
        <v>0</v>
      </c>
      <c r="I3307">
        <f t="shared" si="51"/>
        <v>0</v>
      </c>
    </row>
    <row r="3308" spans="3:9" x14ac:dyDescent="0.2">
      <c r="C3308">
        <f>IF('Source Data'!F3308="successful",'Source Data'!L3308,0)</f>
        <v>54</v>
      </c>
      <c r="F3308">
        <f>IF('Source Data'!F3308="canceled",'Source Data'!L3308,0)</f>
        <v>0</v>
      </c>
      <c r="G3308">
        <f>IF('Source Data'!F3308="failed",'Source Data'!L3308,0)</f>
        <v>0</v>
      </c>
      <c r="I3308">
        <f t="shared" si="51"/>
        <v>0</v>
      </c>
    </row>
    <row r="3309" spans="3:9" x14ac:dyDescent="0.2">
      <c r="C3309">
        <f>IF('Source Data'!F3309="successful",'Source Data'!L3309,0)</f>
        <v>20</v>
      </c>
      <c r="F3309">
        <f>IF('Source Data'!F3309="canceled",'Source Data'!L3309,0)</f>
        <v>0</v>
      </c>
      <c r="G3309">
        <f>IF('Source Data'!F3309="failed",'Source Data'!L3309,0)</f>
        <v>0</v>
      </c>
      <c r="I3309">
        <f t="shared" si="51"/>
        <v>0</v>
      </c>
    </row>
    <row r="3310" spans="3:9" x14ac:dyDescent="0.2">
      <c r="C3310">
        <f>IF('Source Data'!F3310="successful",'Source Data'!L3310,0)</f>
        <v>57</v>
      </c>
      <c r="F3310">
        <f>IF('Source Data'!F3310="canceled",'Source Data'!L3310,0)</f>
        <v>0</v>
      </c>
      <c r="G3310">
        <f>IF('Source Data'!F3310="failed",'Source Data'!L3310,0)</f>
        <v>0</v>
      </c>
      <c r="I3310">
        <f t="shared" si="51"/>
        <v>0</v>
      </c>
    </row>
    <row r="3311" spans="3:9" x14ac:dyDescent="0.2">
      <c r="C3311">
        <f>IF('Source Data'!F3311="successful",'Source Data'!L3311,0)</f>
        <v>31</v>
      </c>
      <c r="F3311">
        <f>IF('Source Data'!F3311="canceled",'Source Data'!L3311,0)</f>
        <v>0</v>
      </c>
      <c r="G3311">
        <f>IF('Source Data'!F3311="failed",'Source Data'!L3311,0)</f>
        <v>0</v>
      </c>
      <c r="I3311">
        <f t="shared" si="51"/>
        <v>0</v>
      </c>
    </row>
    <row r="3312" spans="3:9" x14ac:dyDescent="0.2">
      <c r="C3312">
        <f>IF('Source Data'!F3312="successful",'Source Data'!L3312,0)</f>
        <v>31</v>
      </c>
      <c r="F3312">
        <f>IF('Source Data'!F3312="canceled",'Source Data'!L3312,0)</f>
        <v>0</v>
      </c>
      <c r="G3312">
        <f>IF('Source Data'!F3312="failed",'Source Data'!L3312,0)</f>
        <v>0</v>
      </c>
      <c r="I3312">
        <f t="shared" si="51"/>
        <v>0</v>
      </c>
    </row>
    <row r="3313" spans="3:9" x14ac:dyDescent="0.2">
      <c r="C3313">
        <f>IF('Source Data'!F3313="successful",'Source Data'!L3313,0)</f>
        <v>45</v>
      </c>
      <c r="F3313">
        <f>IF('Source Data'!F3313="canceled",'Source Data'!L3313,0)</f>
        <v>0</v>
      </c>
      <c r="G3313">
        <f>IF('Source Data'!F3313="failed",'Source Data'!L3313,0)</f>
        <v>0</v>
      </c>
      <c r="I3313">
        <f t="shared" si="51"/>
        <v>0</v>
      </c>
    </row>
    <row r="3314" spans="3:9" x14ac:dyDescent="0.2">
      <c r="C3314">
        <f>IF('Source Data'!F3314="successful",'Source Data'!L3314,0)</f>
        <v>41</v>
      </c>
      <c r="F3314">
        <f>IF('Source Data'!F3314="canceled",'Source Data'!L3314,0)</f>
        <v>0</v>
      </c>
      <c r="G3314">
        <f>IF('Source Data'!F3314="failed",'Source Data'!L3314,0)</f>
        <v>0</v>
      </c>
      <c r="I3314">
        <f t="shared" si="51"/>
        <v>0</v>
      </c>
    </row>
    <row r="3315" spans="3:9" x14ac:dyDescent="0.2">
      <c r="C3315">
        <f>IF('Source Data'!F3315="successful",'Source Data'!L3315,0)</f>
        <v>29</v>
      </c>
      <c r="F3315">
        <f>IF('Source Data'!F3315="canceled",'Source Data'!L3315,0)</f>
        <v>0</v>
      </c>
      <c r="G3315">
        <f>IF('Source Data'!F3315="failed",'Source Data'!L3315,0)</f>
        <v>0</v>
      </c>
      <c r="I3315">
        <f t="shared" si="51"/>
        <v>0</v>
      </c>
    </row>
    <row r="3316" spans="3:9" x14ac:dyDescent="0.2">
      <c r="C3316">
        <f>IF('Source Data'!F3316="successful",'Source Data'!L3316,0)</f>
        <v>58</v>
      </c>
      <c r="F3316">
        <f>IF('Source Data'!F3316="canceled",'Source Data'!L3316,0)</f>
        <v>0</v>
      </c>
      <c r="G3316">
        <f>IF('Source Data'!F3316="failed",'Source Data'!L3316,0)</f>
        <v>0</v>
      </c>
      <c r="I3316">
        <f t="shared" si="51"/>
        <v>0</v>
      </c>
    </row>
    <row r="3317" spans="3:9" x14ac:dyDescent="0.2">
      <c r="C3317">
        <f>IF('Source Data'!F3317="successful",'Source Data'!L3317,0)</f>
        <v>89</v>
      </c>
      <c r="F3317">
        <f>IF('Source Data'!F3317="canceled",'Source Data'!L3317,0)</f>
        <v>0</v>
      </c>
      <c r="G3317">
        <f>IF('Source Data'!F3317="failed",'Source Data'!L3317,0)</f>
        <v>0</v>
      </c>
      <c r="I3317">
        <f t="shared" si="51"/>
        <v>0</v>
      </c>
    </row>
    <row r="3318" spans="3:9" x14ac:dyDescent="0.2">
      <c r="C3318">
        <f>IF('Source Data'!F3318="successful",'Source Data'!L3318,0)</f>
        <v>125</v>
      </c>
      <c r="F3318">
        <f>IF('Source Data'!F3318="canceled",'Source Data'!L3318,0)</f>
        <v>0</v>
      </c>
      <c r="G3318">
        <f>IF('Source Data'!F3318="failed",'Source Data'!L3318,0)</f>
        <v>0</v>
      </c>
      <c r="I3318">
        <f t="shared" si="51"/>
        <v>0</v>
      </c>
    </row>
    <row r="3319" spans="3:9" x14ac:dyDescent="0.2">
      <c r="C3319">
        <f>IF('Source Data'!F3319="successful",'Source Data'!L3319,0)</f>
        <v>18</v>
      </c>
      <c r="F3319">
        <f>IF('Source Data'!F3319="canceled",'Source Data'!L3319,0)</f>
        <v>0</v>
      </c>
      <c r="G3319">
        <f>IF('Source Data'!F3319="failed",'Source Data'!L3319,0)</f>
        <v>0</v>
      </c>
      <c r="I3319">
        <f t="shared" si="51"/>
        <v>0</v>
      </c>
    </row>
    <row r="3320" spans="3:9" x14ac:dyDescent="0.2">
      <c r="C3320">
        <f>IF('Source Data'!F3320="successful",'Source Data'!L3320,0)</f>
        <v>32</v>
      </c>
      <c r="F3320">
        <f>IF('Source Data'!F3320="canceled",'Source Data'!L3320,0)</f>
        <v>0</v>
      </c>
      <c r="G3320">
        <f>IF('Source Data'!F3320="failed",'Source Data'!L3320,0)</f>
        <v>0</v>
      </c>
      <c r="I3320">
        <f t="shared" si="51"/>
        <v>0</v>
      </c>
    </row>
    <row r="3321" spans="3:9" x14ac:dyDescent="0.2">
      <c r="C3321">
        <f>IF('Source Data'!F3321="successful",'Source Data'!L3321,0)</f>
        <v>16</v>
      </c>
      <c r="F3321">
        <f>IF('Source Data'!F3321="canceled",'Source Data'!L3321,0)</f>
        <v>0</v>
      </c>
      <c r="G3321">
        <f>IF('Source Data'!F3321="failed",'Source Data'!L3321,0)</f>
        <v>0</v>
      </c>
      <c r="I3321">
        <f t="shared" si="51"/>
        <v>0</v>
      </c>
    </row>
    <row r="3322" spans="3:9" x14ac:dyDescent="0.2">
      <c r="C3322">
        <f>IF('Source Data'!F3322="successful",'Source Data'!L3322,0)</f>
        <v>38</v>
      </c>
      <c r="F3322">
        <f>IF('Source Data'!F3322="canceled",'Source Data'!L3322,0)</f>
        <v>0</v>
      </c>
      <c r="G3322">
        <f>IF('Source Data'!F3322="failed",'Source Data'!L3322,0)</f>
        <v>0</v>
      </c>
      <c r="I3322">
        <f t="shared" si="51"/>
        <v>0</v>
      </c>
    </row>
    <row r="3323" spans="3:9" x14ac:dyDescent="0.2">
      <c r="C3323">
        <f>IF('Source Data'!F3323="successful",'Source Data'!L3323,0)</f>
        <v>15</v>
      </c>
      <c r="F3323">
        <f>IF('Source Data'!F3323="canceled",'Source Data'!L3323,0)</f>
        <v>0</v>
      </c>
      <c r="G3323">
        <f>IF('Source Data'!F3323="failed",'Source Data'!L3323,0)</f>
        <v>0</v>
      </c>
      <c r="I3323">
        <f t="shared" si="51"/>
        <v>0</v>
      </c>
    </row>
    <row r="3324" spans="3:9" x14ac:dyDescent="0.2">
      <c r="C3324">
        <f>IF('Source Data'!F3324="successful",'Source Data'!L3324,0)</f>
        <v>23</v>
      </c>
      <c r="F3324">
        <f>IF('Source Data'!F3324="canceled",'Source Data'!L3324,0)</f>
        <v>0</v>
      </c>
      <c r="G3324">
        <f>IF('Source Data'!F3324="failed",'Source Data'!L3324,0)</f>
        <v>0</v>
      </c>
      <c r="I3324">
        <f t="shared" si="51"/>
        <v>0</v>
      </c>
    </row>
    <row r="3325" spans="3:9" x14ac:dyDescent="0.2">
      <c r="C3325">
        <f>IF('Source Data'!F3325="successful",'Source Data'!L3325,0)</f>
        <v>49</v>
      </c>
      <c r="F3325">
        <f>IF('Source Data'!F3325="canceled",'Source Data'!L3325,0)</f>
        <v>0</v>
      </c>
      <c r="G3325">
        <f>IF('Source Data'!F3325="failed",'Source Data'!L3325,0)</f>
        <v>0</v>
      </c>
      <c r="I3325">
        <f t="shared" si="51"/>
        <v>0</v>
      </c>
    </row>
    <row r="3326" spans="3:9" x14ac:dyDescent="0.2">
      <c r="C3326">
        <f>IF('Source Data'!F3326="successful",'Source Data'!L3326,0)</f>
        <v>10</v>
      </c>
      <c r="F3326">
        <f>IF('Source Data'!F3326="canceled",'Source Data'!L3326,0)</f>
        <v>0</v>
      </c>
      <c r="G3326">
        <f>IF('Source Data'!F3326="failed",'Source Data'!L3326,0)</f>
        <v>0</v>
      </c>
      <c r="I3326">
        <f t="shared" si="51"/>
        <v>0</v>
      </c>
    </row>
    <row r="3327" spans="3:9" x14ac:dyDescent="0.2">
      <c r="C3327">
        <f>IF('Source Data'!F3327="successful",'Source Data'!L3327,0)</f>
        <v>15</v>
      </c>
      <c r="F3327">
        <f>IF('Source Data'!F3327="canceled",'Source Data'!L3327,0)</f>
        <v>0</v>
      </c>
      <c r="G3327">
        <f>IF('Source Data'!F3327="failed",'Source Data'!L3327,0)</f>
        <v>0</v>
      </c>
      <c r="I3327">
        <f t="shared" si="51"/>
        <v>0</v>
      </c>
    </row>
    <row r="3328" spans="3:9" x14ac:dyDescent="0.2">
      <c r="C3328">
        <f>IF('Source Data'!F3328="successful",'Source Data'!L3328,0)</f>
        <v>57</v>
      </c>
      <c r="F3328">
        <f>IF('Source Data'!F3328="canceled",'Source Data'!L3328,0)</f>
        <v>0</v>
      </c>
      <c r="G3328">
        <f>IF('Source Data'!F3328="failed",'Source Data'!L3328,0)</f>
        <v>0</v>
      </c>
      <c r="I3328">
        <f t="shared" si="51"/>
        <v>0</v>
      </c>
    </row>
    <row r="3329" spans="3:9" x14ac:dyDescent="0.2">
      <c r="C3329">
        <f>IF('Source Data'!F3329="successful",'Source Data'!L3329,0)</f>
        <v>33</v>
      </c>
      <c r="F3329">
        <f>IF('Source Data'!F3329="canceled",'Source Data'!L3329,0)</f>
        <v>0</v>
      </c>
      <c r="G3329">
        <f>IF('Source Data'!F3329="failed",'Source Data'!L3329,0)</f>
        <v>0</v>
      </c>
      <c r="I3329">
        <f t="shared" si="51"/>
        <v>0</v>
      </c>
    </row>
    <row r="3330" spans="3:9" x14ac:dyDescent="0.2">
      <c r="C3330">
        <f>IF('Source Data'!F3330="successful",'Source Data'!L3330,0)</f>
        <v>9</v>
      </c>
      <c r="F3330">
        <f>IF('Source Data'!F3330="canceled",'Source Data'!L3330,0)</f>
        <v>0</v>
      </c>
      <c r="G3330">
        <f>IF('Source Data'!F3330="failed",'Source Data'!L3330,0)</f>
        <v>0</v>
      </c>
      <c r="I3330">
        <f t="shared" si="51"/>
        <v>0</v>
      </c>
    </row>
    <row r="3331" spans="3:9" x14ac:dyDescent="0.2">
      <c r="C3331">
        <f>IF('Source Data'!F3331="successful",'Source Data'!L3331,0)</f>
        <v>26</v>
      </c>
      <c r="F3331">
        <f>IF('Source Data'!F3331="canceled",'Source Data'!L3331,0)</f>
        <v>0</v>
      </c>
      <c r="G3331">
        <f>IF('Source Data'!F3331="failed",'Source Data'!L3331,0)</f>
        <v>0</v>
      </c>
      <c r="I3331">
        <f t="shared" ref="I3331:I3394" si="52">F3331+G3331</f>
        <v>0</v>
      </c>
    </row>
    <row r="3332" spans="3:9" x14ac:dyDescent="0.2">
      <c r="C3332">
        <f>IF('Source Data'!F3332="successful",'Source Data'!L3332,0)</f>
        <v>69</v>
      </c>
      <c r="F3332">
        <f>IF('Source Data'!F3332="canceled",'Source Data'!L3332,0)</f>
        <v>0</v>
      </c>
      <c r="G3332">
        <f>IF('Source Data'!F3332="failed",'Source Data'!L3332,0)</f>
        <v>0</v>
      </c>
      <c r="I3332">
        <f t="shared" si="52"/>
        <v>0</v>
      </c>
    </row>
    <row r="3333" spans="3:9" x14ac:dyDescent="0.2">
      <c r="C3333">
        <f>IF('Source Data'!F3333="successful",'Source Data'!L3333,0)</f>
        <v>65</v>
      </c>
      <c r="F3333">
        <f>IF('Source Data'!F3333="canceled",'Source Data'!L3333,0)</f>
        <v>0</v>
      </c>
      <c r="G3333">
        <f>IF('Source Data'!F3333="failed",'Source Data'!L3333,0)</f>
        <v>0</v>
      </c>
      <c r="I3333">
        <f t="shared" si="52"/>
        <v>0</v>
      </c>
    </row>
    <row r="3334" spans="3:9" x14ac:dyDescent="0.2">
      <c r="C3334">
        <f>IF('Source Data'!F3334="successful",'Source Data'!L3334,0)</f>
        <v>83</v>
      </c>
      <c r="F3334">
        <f>IF('Source Data'!F3334="canceled",'Source Data'!L3334,0)</f>
        <v>0</v>
      </c>
      <c r="G3334">
        <f>IF('Source Data'!F3334="failed",'Source Data'!L3334,0)</f>
        <v>0</v>
      </c>
      <c r="I3334">
        <f t="shared" si="52"/>
        <v>0</v>
      </c>
    </row>
    <row r="3335" spans="3:9" x14ac:dyDescent="0.2">
      <c r="C3335">
        <f>IF('Source Data'!F3335="successful",'Source Data'!L3335,0)</f>
        <v>111</v>
      </c>
      <c r="F3335">
        <f>IF('Source Data'!F3335="canceled",'Source Data'!L3335,0)</f>
        <v>0</v>
      </c>
      <c r="G3335">
        <f>IF('Source Data'!F3335="failed",'Source Data'!L3335,0)</f>
        <v>0</v>
      </c>
      <c r="I3335">
        <f t="shared" si="52"/>
        <v>0</v>
      </c>
    </row>
    <row r="3336" spans="3:9" x14ac:dyDescent="0.2">
      <c r="C3336">
        <f>IF('Source Data'!F3336="successful",'Source Data'!L3336,0)</f>
        <v>46</v>
      </c>
      <c r="F3336">
        <f>IF('Source Data'!F3336="canceled",'Source Data'!L3336,0)</f>
        <v>0</v>
      </c>
      <c r="G3336">
        <f>IF('Source Data'!F3336="failed",'Source Data'!L3336,0)</f>
        <v>0</v>
      </c>
      <c r="I3336">
        <f t="shared" si="52"/>
        <v>0</v>
      </c>
    </row>
    <row r="3337" spans="3:9" x14ac:dyDescent="0.2">
      <c r="C3337">
        <f>IF('Source Data'!F3337="successful",'Source Data'!L3337,0)</f>
        <v>63</v>
      </c>
      <c r="F3337">
        <f>IF('Source Data'!F3337="canceled",'Source Data'!L3337,0)</f>
        <v>0</v>
      </c>
      <c r="G3337">
        <f>IF('Source Data'!F3337="failed",'Source Data'!L3337,0)</f>
        <v>0</v>
      </c>
      <c r="I3337">
        <f t="shared" si="52"/>
        <v>0</v>
      </c>
    </row>
    <row r="3338" spans="3:9" x14ac:dyDescent="0.2">
      <c r="C3338">
        <f>IF('Source Data'!F3338="successful",'Source Data'!L3338,0)</f>
        <v>9</v>
      </c>
      <c r="F3338">
        <f>IF('Source Data'!F3338="canceled",'Source Data'!L3338,0)</f>
        <v>0</v>
      </c>
      <c r="G3338">
        <f>IF('Source Data'!F3338="failed",'Source Data'!L3338,0)</f>
        <v>0</v>
      </c>
      <c r="I3338">
        <f t="shared" si="52"/>
        <v>0</v>
      </c>
    </row>
    <row r="3339" spans="3:9" x14ac:dyDescent="0.2">
      <c r="C3339">
        <f>IF('Source Data'!F3339="successful",'Source Data'!L3339,0)</f>
        <v>34</v>
      </c>
      <c r="F3339">
        <f>IF('Source Data'!F3339="canceled",'Source Data'!L3339,0)</f>
        <v>0</v>
      </c>
      <c r="G3339">
        <f>IF('Source Data'!F3339="failed",'Source Data'!L3339,0)</f>
        <v>0</v>
      </c>
      <c r="I3339">
        <f t="shared" si="52"/>
        <v>0</v>
      </c>
    </row>
    <row r="3340" spans="3:9" x14ac:dyDescent="0.2">
      <c r="C3340">
        <f>IF('Source Data'!F3340="successful",'Source Data'!L3340,0)</f>
        <v>112</v>
      </c>
      <c r="F3340">
        <f>IF('Source Data'!F3340="canceled",'Source Data'!L3340,0)</f>
        <v>0</v>
      </c>
      <c r="G3340">
        <f>IF('Source Data'!F3340="failed",'Source Data'!L3340,0)</f>
        <v>0</v>
      </c>
      <c r="I3340">
        <f t="shared" si="52"/>
        <v>0</v>
      </c>
    </row>
    <row r="3341" spans="3:9" x14ac:dyDescent="0.2">
      <c r="C3341">
        <f>IF('Source Data'!F3341="successful",'Source Data'!L3341,0)</f>
        <v>47</v>
      </c>
      <c r="F3341">
        <f>IF('Source Data'!F3341="canceled",'Source Data'!L3341,0)</f>
        <v>0</v>
      </c>
      <c r="G3341">
        <f>IF('Source Data'!F3341="failed",'Source Data'!L3341,0)</f>
        <v>0</v>
      </c>
      <c r="I3341">
        <f t="shared" si="52"/>
        <v>0</v>
      </c>
    </row>
    <row r="3342" spans="3:9" x14ac:dyDescent="0.2">
      <c r="C3342">
        <f>IF('Source Data'!F3342="successful",'Source Data'!L3342,0)</f>
        <v>38</v>
      </c>
      <c r="F3342">
        <f>IF('Source Data'!F3342="canceled",'Source Data'!L3342,0)</f>
        <v>0</v>
      </c>
      <c r="G3342">
        <f>IF('Source Data'!F3342="failed",'Source Data'!L3342,0)</f>
        <v>0</v>
      </c>
      <c r="I3342">
        <f t="shared" si="52"/>
        <v>0</v>
      </c>
    </row>
    <row r="3343" spans="3:9" x14ac:dyDescent="0.2">
      <c r="C3343">
        <f>IF('Source Data'!F3343="successful",'Source Data'!L3343,0)</f>
        <v>28</v>
      </c>
      <c r="F3343">
        <f>IF('Source Data'!F3343="canceled",'Source Data'!L3343,0)</f>
        <v>0</v>
      </c>
      <c r="G3343">
        <f>IF('Source Data'!F3343="failed",'Source Data'!L3343,0)</f>
        <v>0</v>
      </c>
      <c r="I3343">
        <f t="shared" si="52"/>
        <v>0</v>
      </c>
    </row>
    <row r="3344" spans="3:9" x14ac:dyDescent="0.2">
      <c r="C3344">
        <f>IF('Source Data'!F3344="successful",'Source Data'!L3344,0)</f>
        <v>78</v>
      </c>
      <c r="F3344">
        <f>IF('Source Data'!F3344="canceled",'Source Data'!L3344,0)</f>
        <v>0</v>
      </c>
      <c r="G3344">
        <f>IF('Source Data'!F3344="failed",'Source Data'!L3344,0)</f>
        <v>0</v>
      </c>
      <c r="I3344">
        <f t="shared" si="52"/>
        <v>0</v>
      </c>
    </row>
    <row r="3345" spans="3:9" x14ac:dyDescent="0.2">
      <c r="C3345">
        <f>IF('Source Data'!F3345="successful",'Source Data'!L3345,0)</f>
        <v>23</v>
      </c>
      <c r="F3345">
        <f>IF('Source Data'!F3345="canceled",'Source Data'!L3345,0)</f>
        <v>0</v>
      </c>
      <c r="G3345">
        <f>IF('Source Data'!F3345="failed",'Source Data'!L3345,0)</f>
        <v>0</v>
      </c>
      <c r="I3345">
        <f t="shared" si="52"/>
        <v>0</v>
      </c>
    </row>
    <row r="3346" spans="3:9" x14ac:dyDescent="0.2">
      <c r="C3346">
        <f>IF('Source Data'!F3346="successful",'Source Data'!L3346,0)</f>
        <v>40</v>
      </c>
      <c r="F3346">
        <f>IF('Source Data'!F3346="canceled",'Source Data'!L3346,0)</f>
        <v>0</v>
      </c>
      <c r="G3346">
        <f>IF('Source Data'!F3346="failed",'Source Data'!L3346,0)</f>
        <v>0</v>
      </c>
      <c r="I3346">
        <f t="shared" si="52"/>
        <v>0</v>
      </c>
    </row>
    <row r="3347" spans="3:9" x14ac:dyDescent="0.2">
      <c r="C3347">
        <f>IF('Source Data'!F3347="successful",'Source Data'!L3347,0)</f>
        <v>13</v>
      </c>
      <c r="F3347">
        <f>IF('Source Data'!F3347="canceled",'Source Data'!L3347,0)</f>
        <v>0</v>
      </c>
      <c r="G3347">
        <f>IF('Source Data'!F3347="failed",'Source Data'!L3347,0)</f>
        <v>0</v>
      </c>
      <c r="I3347">
        <f t="shared" si="52"/>
        <v>0</v>
      </c>
    </row>
    <row r="3348" spans="3:9" x14ac:dyDescent="0.2">
      <c r="C3348">
        <f>IF('Source Data'!F3348="successful",'Source Data'!L3348,0)</f>
        <v>18</v>
      </c>
      <c r="F3348">
        <f>IF('Source Data'!F3348="canceled",'Source Data'!L3348,0)</f>
        <v>0</v>
      </c>
      <c r="G3348">
        <f>IF('Source Data'!F3348="failed",'Source Data'!L3348,0)</f>
        <v>0</v>
      </c>
      <c r="I3348">
        <f t="shared" si="52"/>
        <v>0</v>
      </c>
    </row>
    <row r="3349" spans="3:9" x14ac:dyDescent="0.2">
      <c r="C3349">
        <f>IF('Source Data'!F3349="successful",'Source Data'!L3349,0)</f>
        <v>22</v>
      </c>
      <c r="F3349">
        <f>IF('Source Data'!F3349="canceled",'Source Data'!L3349,0)</f>
        <v>0</v>
      </c>
      <c r="G3349">
        <f>IF('Source Data'!F3349="failed",'Source Data'!L3349,0)</f>
        <v>0</v>
      </c>
      <c r="I3349">
        <f t="shared" si="52"/>
        <v>0</v>
      </c>
    </row>
    <row r="3350" spans="3:9" x14ac:dyDescent="0.2">
      <c r="C3350">
        <f>IF('Source Data'!F3350="successful",'Source Data'!L3350,0)</f>
        <v>79</v>
      </c>
      <c r="F3350">
        <f>IF('Source Data'!F3350="canceled",'Source Data'!L3350,0)</f>
        <v>0</v>
      </c>
      <c r="G3350">
        <f>IF('Source Data'!F3350="failed",'Source Data'!L3350,0)</f>
        <v>0</v>
      </c>
      <c r="I3350">
        <f t="shared" si="52"/>
        <v>0</v>
      </c>
    </row>
    <row r="3351" spans="3:9" x14ac:dyDescent="0.2">
      <c r="C3351">
        <f>IF('Source Data'!F3351="successful",'Source Data'!L3351,0)</f>
        <v>14</v>
      </c>
      <c r="F3351">
        <f>IF('Source Data'!F3351="canceled",'Source Data'!L3351,0)</f>
        <v>0</v>
      </c>
      <c r="G3351">
        <f>IF('Source Data'!F3351="failed",'Source Data'!L3351,0)</f>
        <v>0</v>
      </c>
      <c r="I3351">
        <f t="shared" si="52"/>
        <v>0</v>
      </c>
    </row>
    <row r="3352" spans="3:9" x14ac:dyDescent="0.2">
      <c r="C3352">
        <f>IF('Source Data'!F3352="successful",'Source Data'!L3352,0)</f>
        <v>51</v>
      </c>
      <c r="F3352">
        <f>IF('Source Data'!F3352="canceled",'Source Data'!L3352,0)</f>
        <v>0</v>
      </c>
      <c r="G3352">
        <f>IF('Source Data'!F3352="failed",'Source Data'!L3352,0)</f>
        <v>0</v>
      </c>
      <c r="I3352">
        <f t="shared" si="52"/>
        <v>0</v>
      </c>
    </row>
    <row r="3353" spans="3:9" x14ac:dyDescent="0.2">
      <c r="C3353">
        <f>IF('Source Data'!F3353="successful",'Source Data'!L3353,0)</f>
        <v>54</v>
      </c>
      <c r="F3353">
        <f>IF('Source Data'!F3353="canceled",'Source Data'!L3353,0)</f>
        <v>0</v>
      </c>
      <c r="G3353">
        <f>IF('Source Data'!F3353="failed",'Source Data'!L3353,0)</f>
        <v>0</v>
      </c>
      <c r="I3353">
        <f t="shared" si="52"/>
        <v>0</v>
      </c>
    </row>
    <row r="3354" spans="3:9" x14ac:dyDescent="0.2">
      <c r="C3354">
        <f>IF('Source Data'!F3354="successful",'Source Data'!L3354,0)</f>
        <v>70</v>
      </c>
      <c r="F3354">
        <f>IF('Source Data'!F3354="canceled",'Source Data'!L3354,0)</f>
        <v>0</v>
      </c>
      <c r="G3354">
        <f>IF('Source Data'!F3354="failed",'Source Data'!L3354,0)</f>
        <v>0</v>
      </c>
      <c r="I3354">
        <f t="shared" si="52"/>
        <v>0</v>
      </c>
    </row>
    <row r="3355" spans="3:9" x14ac:dyDescent="0.2">
      <c r="C3355">
        <f>IF('Source Data'!F3355="successful",'Source Data'!L3355,0)</f>
        <v>44</v>
      </c>
      <c r="F3355">
        <f>IF('Source Data'!F3355="canceled",'Source Data'!L3355,0)</f>
        <v>0</v>
      </c>
      <c r="G3355">
        <f>IF('Source Data'!F3355="failed",'Source Data'!L3355,0)</f>
        <v>0</v>
      </c>
      <c r="I3355">
        <f t="shared" si="52"/>
        <v>0</v>
      </c>
    </row>
    <row r="3356" spans="3:9" x14ac:dyDescent="0.2">
      <c r="C3356">
        <f>IF('Source Data'!F3356="successful",'Source Data'!L3356,0)</f>
        <v>55</v>
      </c>
      <c r="F3356">
        <f>IF('Source Data'!F3356="canceled",'Source Data'!L3356,0)</f>
        <v>0</v>
      </c>
      <c r="G3356">
        <f>IF('Source Data'!F3356="failed",'Source Data'!L3356,0)</f>
        <v>0</v>
      </c>
      <c r="I3356">
        <f t="shared" si="52"/>
        <v>0</v>
      </c>
    </row>
    <row r="3357" spans="3:9" x14ac:dyDescent="0.2">
      <c r="C3357">
        <f>IF('Source Data'!F3357="successful",'Source Data'!L3357,0)</f>
        <v>15</v>
      </c>
      <c r="F3357">
        <f>IF('Source Data'!F3357="canceled",'Source Data'!L3357,0)</f>
        <v>0</v>
      </c>
      <c r="G3357">
        <f>IF('Source Data'!F3357="failed",'Source Data'!L3357,0)</f>
        <v>0</v>
      </c>
      <c r="I3357">
        <f t="shared" si="52"/>
        <v>0</v>
      </c>
    </row>
    <row r="3358" spans="3:9" x14ac:dyDescent="0.2">
      <c r="C3358">
        <f>IF('Source Data'!F3358="successful",'Source Data'!L3358,0)</f>
        <v>27</v>
      </c>
      <c r="F3358">
        <f>IF('Source Data'!F3358="canceled",'Source Data'!L3358,0)</f>
        <v>0</v>
      </c>
      <c r="G3358">
        <f>IF('Source Data'!F3358="failed",'Source Data'!L3358,0)</f>
        <v>0</v>
      </c>
      <c r="I3358">
        <f t="shared" si="52"/>
        <v>0</v>
      </c>
    </row>
    <row r="3359" spans="3:9" x14ac:dyDescent="0.2">
      <c r="C3359">
        <f>IF('Source Data'!F3359="successful",'Source Data'!L3359,0)</f>
        <v>21</v>
      </c>
      <c r="F3359">
        <f>IF('Source Data'!F3359="canceled",'Source Data'!L3359,0)</f>
        <v>0</v>
      </c>
      <c r="G3359">
        <f>IF('Source Data'!F3359="failed",'Source Data'!L3359,0)</f>
        <v>0</v>
      </c>
      <c r="I3359">
        <f t="shared" si="52"/>
        <v>0</v>
      </c>
    </row>
    <row r="3360" spans="3:9" x14ac:dyDescent="0.2">
      <c r="C3360">
        <f>IF('Source Data'!F3360="successful",'Source Data'!L3360,0)</f>
        <v>162</v>
      </c>
      <c r="F3360">
        <f>IF('Source Data'!F3360="canceled",'Source Data'!L3360,0)</f>
        <v>0</v>
      </c>
      <c r="G3360">
        <f>IF('Source Data'!F3360="failed",'Source Data'!L3360,0)</f>
        <v>0</v>
      </c>
      <c r="I3360">
        <f t="shared" si="52"/>
        <v>0</v>
      </c>
    </row>
    <row r="3361" spans="3:9" x14ac:dyDescent="0.2">
      <c r="C3361">
        <f>IF('Source Data'!F3361="successful",'Source Data'!L3361,0)</f>
        <v>23</v>
      </c>
      <c r="F3361">
        <f>IF('Source Data'!F3361="canceled",'Source Data'!L3361,0)</f>
        <v>0</v>
      </c>
      <c r="G3361">
        <f>IF('Source Data'!F3361="failed",'Source Data'!L3361,0)</f>
        <v>0</v>
      </c>
      <c r="I3361">
        <f t="shared" si="52"/>
        <v>0</v>
      </c>
    </row>
    <row r="3362" spans="3:9" x14ac:dyDescent="0.2">
      <c r="C3362">
        <f>IF('Source Data'!F3362="successful",'Source Data'!L3362,0)</f>
        <v>72</v>
      </c>
      <c r="F3362">
        <f>IF('Source Data'!F3362="canceled",'Source Data'!L3362,0)</f>
        <v>0</v>
      </c>
      <c r="G3362">
        <f>IF('Source Data'!F3362="failed",'Source Data'!L3362,0)</f>
        <v>0</v>
      </c>
      <c r="I3362">
        <f t="shared" si="52"/>
        <v>0</v>
      </c>
    </row>
    <row r="3363" spans="3:9" x14ac:dyDescent="0.2">
      <c r="C3363">
        <f>IF('Source Data'!F3363="successful",'Source Data'!L3363,0)</f>
        <v>68</v>
      </c>
      <c r="F3363">
        <f>IF('Source Data'!F3363="canceled",'Source Data'!L3363,0)</f>
        <v>0</v>
      </c>
      <c r="G3363">
        <f>IF('Source Data'!F3363="failed",'Source Data'!L3363,0)</f>
        <v>0</v>
      </c>
      <c r="I3363">
        <f t="shared" si="52"/>
        <v>0</v>
      </c>
    </row>
    <row r="3364" spans="3:9" x14ac:dyDescent="0.2">
      <c r="C3364">
        <f>IF('Source Data'!F3364="successful",'Source Data'!L3364,0)</f>
        <v>20</v>
      </c>
      <c r="F3364">
        <f>IF('Source Data'!F3364="canceled",'Source Data'!L3364,0)</f>
        <v>0</v>
      </c>
      <c r="G3364">
        <f>IF('Source Data'!F3364="failed",'Source Data'!L3364,0)</f>
        <v>0</v>
      </c>
      <c r="I3364">
        <f t="shared" si="52"/>
        <v>0</v>
      </c>
    </row>
    <row r="3365" spans="3:9" x14ac:dyDescent="0.2">
      <c r="C3365">
        <f>IF('Source Data'!F3365="successful",'Source Data'!L3365,0)</f>
        <v>26</v>
      </c>
      <c r="F3365">
        <f>IF('Source Data'!F3365="canceled",'Source Data'!L3365,0)</f>
        <v>0</v>
      </c>
      <c r="G3365">
        <f>IF('Source Data'!F3365="failed",'Source Data'!L3365,0)</f>
        <v>0</v>
      </c>
      <c r="I3365">
        <f t="shared" si="52"/>
        <v>0</v>
      </c>
    </row>
    <row r="3366" spans="3:9" x14ac:dyDescent="0.2">
      <c r="C3366">
        <f>IF('Source Data'!F3366="successful",'Source Data'!L3366,0)</f>
        <v>72</v>
      </c>
      <c r="F3366">
        <f>IF('Source Data'!F3366="canceled",'Source Data'!L3366,0)</f>
        <v>0</v>
      </c>
      <c r="G3366">
        <f>IF('Source Data'!F3366="failed",'Source Data'!L3366,0)</f>
        <v>0</v>
      </c>
      <c r="I3366">
        <f t="shared" si="52"/>
        <v>0</v>
      </c>
    </row>
    <row r="3367" spans="3:9" x14ac:dyDescent="0.2">
      <c r="C3367">
        <f>IF('Source Data'!F3367="successful",'Source Data'!L3367,0)</f>
        <v>3</v>
      </c>
      <c r="F3367">
        <f>IF('Source Data'!F3367="canceled",'Source Data'!L3367,0)</f>
        <v>0</v>
      </c>
      <c r="G3367">
        <f>IF('Source Data'!F3367="failed",'Source Data'!L3367,0)</f>
        <v>0</v>
      </c>
      <c r="I3367">
        <f t="shared" si="52"/>
        <v>0</v>
      </c>
    </row>
    <row r="3368" spans="3:9" x14ac:dyDescent="0.2">
      <c r="C3368">
        <f>IF('Source Data'!F3368="successful",'Source Data'!L3368,0)</f>
        <v>18</v>
      </c>
      <c r="F3368">
        <f>IF('Source Data'!F3368="canceled",'Source Data'!L3368,0)</f>
        <v>0</v>
      </c>
      <c r="G3368">
        <f>IF('Source Data'!F3368="failed",'Source Data'!L3368,0)</f>
        <v>0</v>
      </c>
      <c r="I3368">
        <f t="shared" si="52"/>
        <v>0</v>
      </c>
    </row>
    <row r="3369" spans="3:9" x14ac:dyDescent="0.2">
      <c r="C3369">
        <f>IF('Source Data'!F3369="successful",'Source Data'!L3369,0)</f>
        <v>30</v>
      </c>
      <c r="F3369">
        <f>IF('Source Data'!F3369="canceled",'Source Data'!L3369,0)</f>
        <v>0</v>
      </c>
      <c r="G3369">
        <f>IF('Source Data'!F3369="failed",'Source Data'!L3369,0)</f>
        <v>0</v>
      </c>
      <c r="I3369">
        <f t="shared" si="52"/>
        <v>0</v>
      </c>
    </row>
    <row r="3370" spans="3:9" x14ac:dyDescent="0.2">
      <c r="C3370">
        <f>IF('Source Data'!F3370="successful",'Source Data'!L3370,0)</f>
        <v>23</v>
      </c>
      <c r="F3370">
        <f>IF('Source Data'!F3370="canceled",'Source Data'!L3370,0)</f>
        <v>0</v>
      </c>
      <c r="G3370">
        <f>IF('Source Data'!F3370="failed",'Source Data'!L3370,0)</f>
        <v>0</v>
      </c>
      <c r="I3370">
        <f t="shared" si="52"/>
        <v>0</v>
      </c>
    </row>
    <row r="3371" spans="3:9" x14ac:dyDescent="0.2">
      <c r="C3371">
        <f>IF('Source Data'!F3371="successful",'Source Data'!L3371,0)</f>
        <v>54</v>
      </c>
      <c r="F3371">
        <f>IF('Source Data'!F3371="canceled",'Source Data'!L3371,0)</f>
        <v>0</v>
      </c>
      <c r="G3371">
        <f>IF('Source Data'!F3371="failed",'Source Data'!L3371,0)</f>
        <v>0</v>
      </c>
      <c r="I3371">
        <f t="shared" si="52"/>
        <v>0</v>
      </c>
    </row>
    <row r="3372" spans="3:9" x14ac:dyDescent="0.2">
      <c r="C3372">
        <f>IF('Source Data'!F3372="successful",'Source Data'!L3372,0)</f>
        <v>26</v>
      </c>
      <c r="F3372">
        <f>IF('Source Data'!F3372="canceled",'Source Data'!L3372,0)</f>
        <v>0</v>
      </c>
      <c r="G3372">
        <f>IF('Source Data'!F3372="failed",'Source Data'!L3372,0)</f>
        <v>0</v>
      </c>
      <c r="I3372">
        <f t="shared" si="52"/>
        <v>0</v>
      </c>
    </row>
    <row r="3373" spans="3:9" x14ac:dyDescent="0.2">
      <c r="C3373">
        <f>IF('Source Data'!F3373="successful",'Source Data'!L3373,0)</f>
        <v>9</v>
      </c>
      <c r="F3373">
        <f>IF('Source Data'!F3373="canceled",'Source Data'!L3373,0)</f>
        <v>0</v>
      </c>
      <c r="G3373">
        <f>IF('Source Data'!F3373="failed",'Source Data'!L3373,0)</f>
        <v>0</v>
      </c>
      <c r="I3373">
        <f t="shared" si="52"/>
        <v>0</v>
      </c>
    </row>
    <row r="3374" spans="3:9" x14ac:dyDescent="0.2">
      <c r="C3374">
        <f>IF('Source Data'!F3374="successful",'Source Data'!L3374,0)</f>
        <v>27</v>
      </c>
      <c r="F3374">
        <f>IF('Source Data'!F3374="canceled",'Source Data'!L3374,0)</f>
        <v>0</v>
      </c>
      <c r="G3374">
        <f>IF('Source Data'!F3374="failed",'Source Data'!L3374,0)</f>
        <v>0</v>
      </c>
      <c r="I3374">
        <f t="shared" si="52"/>
        <v>0</v>
      </c>
    </row>
    <row r="3375" spans="3:9" x14ac:dyDescent="0.2">
      <c r="C3375">
        <f>IF('Source Data'!F3375="successful",'Source Data'!L3375,0)</f>
        <v>30</v>
      </c>
      <c r="F3375">
        <f>IF('Source Data'!F3375="canceled",'Source Data'!L3375,0)</f>
        <v>0</v>
      </c>
      <c r="G3375">
        <f>IF('Source Data'!F3375="failed",'Source Data'!L3375,0)</f>
        <v>0</v>
      </c>
      <c r="I3375">
        <f t="shared" si="52"/>
        <v>0</v>
      </c>
    </row>
    <row r="3376" spans="3:9" x14ac:dyDescent="0.2">
      <c r="C3376">
        <f>IF('Source Data'!F3376="successful",'Source Data'!L3376,0)</f>
        <v>52</v>
      </c>
      <c r="F3376">
        <f>IF('Source Data'!F3376="canceled",'Source Data'!L3376,0)</f>
        <v>0</v>
      </c>
      <c r="G3376">
        <f>IF('Source Data'!F3376="failed",'Source Data'!L3376,0)</f>
        <v>0</v>
      </c>
      <c r="I3376">
        <f t="shared" si="52"/>
        <v>0</v>
      </c>
    </row>
    <row r="3377" spans="3:9" x14ac:dyDescent="0.2">
      <c r="C3377">
        <f>IF('Source Data'!F3377="successful",'Source Data'!L3377,0)</f>
        <v>17</v>
      </c>
      <c r="F3377">
        <f>IF('Source Data'!F3377="canceled",'Source Data'!L3377,0)</f>
        <v>0</v>
      </c>
      <c r="G3377">
        <f>IF('Source Data'!F3377="failed",'Source Data'!L3377,0)</f>
        <v>0</v>
      </c>
      <c r="I3377">
        <f t="shared" si="52"/>
        <v>0</v>
      </c>
    </row>
    <row r="3378" spans="3:9" x14ac:dyDescent="0.2">
      <c r="C3378">
        <f>IF('Source Data'!F3378="successful",'Source Data'!L3378,0)</f>
        <v>19</v>
      </c>
      <c r="F3378">
        <f>IF('Source Data'!F3378="canceled",'Source Data'!L3378,0)</f>
        <v>0</v>
      </c>
      <c r="G3378">
        <f>IF('Source Data'!F3378="failed",'Source Data'!L3378,0)</f>
        <v>0</v>
      </c>
      <c r="I3378">
        <f t="shared" si="52"/>
        <v>0</v>
      </c>
    </row>
    <row r="3379" spans="3:9" x14ac:dyDescent="0.2">
      <c r="C3379">
        <f>IF('Source Data'!F3379="successful",'Source Data'!L3379,0)</f>
        <v>77</v>
      </c>
      <c r="F3379">
        <f>IF('Source Data'!F3379="canceled",'Source Data'!L3379,0)</f>
        <v>0</v>
      </c>
      <c r="G3379">
        <f>IF('Source Data'!F3379="failed",'Source Data'!L3379,0)</f>
        <v>0</v>
      </c>
      <c r="I3379">
        <f t="shared" si="52"/>
        <v>0</v>
      </c>
    </row>
    <row r="3380" spans="3:9" x14ac:dyDescent="0.2">
      <c r="C3380">
        <f>IF('Source Data'!F3380="successful",'Source Data'!L3380,0)</f>
        <v>21</v>
      </c>
      <c r="F3380">
        <f>IF('Source Data'!F3380="canceled",'Source Data'!L3380,0)</f>
        <v>0</v>
      </c>
      <c r="G3380">
        <f>IF('Source Data'!F3380="failed",'Source Data'!L3380,0)</f>
        <v>0</v>
      </c>
      <c r="I3380">
        <f t="shared" si="52"/>
        <v>0</v>
      </c>
    </row>
    <row r="3381" spans="3:9" x14ac:dyDescent="0.2">
      <c r="C3381">
        <f>IF('Source Data'!F3381="successful",'Source Data'!L3381,0)</f>
        <v>38</v>
      </c>
      <c r="F3381">
        <f>IF('Source Data'!F3381="canceled",'Source Data'!L3381,0)</f>
        <v>0</v>
      </c>
      <c r="G3381">
        <f>IF('Source Data'!F3381="failed",'Source Data'!L3381,0)</f>
        <v>0</v>
      </c>
      <c r="I3381">
        <f t="shared" si="52"/>
        <v>0</v>
      </c>
    </row>
    <row r="3382" spans="3:9" x14ac:dyDescent="0.2">
      <c r="C3382">
        <f>IF('Source Data'!F3382="successful",'Source Data'!L3382,0)</f>
        <v>28</v>
      </c>
      <c r="F3382">
        <f>IF('Source Data'!F3382="canceled",'Source Data'!L3382,0)</f>
        <v>0</v>
      </c>
      <c r="G3382">
        <f>IF('Source Data'!F3382="failed",'Source Data'!L3382,0)</f>
        <v>0</v>
      </c>
      <c r="I3382">
        <f t="shared" si="52"/>
        <v>0</v>
      </c>
    </row>
    <row r="3383" spans="3:9" x14ac:dyDescent="0.2">
      <c r="C3383">
        <f>IF('Source Data'!F3383="successful",'Source Data'!L3383,0)</f>
        <v>48</v>
      </c>
      <c r="F3383">
        <f>IF('Source Data'!F3383="canceled",'Source Data'!L3383,0)</f>
        <v>0</v>
      </c>
      <c r="G3383">
        <f>IF('Source Data'!F3383="failed",'Source Data'!L3383,0)</f>
        <v>0</v>
      </c>
      <c r="I3383">
        <f t="shared" si="52"/>
        <v>0</v>
      </c>
    </row>
    <row r="3384" spans="3:9" x14ac:dyDescent="0.2">
      <c r="C3384">
        <f>IF('Source Data'!F3384="successful",'Source Data'!L3384,0)</f>
        <v>46</v>
      </c>
      <c r="F3384">
        <f>IF('Source Data'!F3384="canceled",'Source Data'!L3384,0)</f>
        <v>0</v>
      </c>
      <c r="G3384">
        <f>IF('Source Data'!F3384="failed",'Source Data'!L3384,0)</f>
        <v>0</v>
      </c>
      <c r="I3384">
        <f t="shared" si="52"/>
        <v>0</v>
      </c>
    </row>
    <row r="3385" spans="3:9" x14ac:dyDescent="0.2">
      <c r="C3385">
        <f>IF('Source Data'!F3385="successful",'Source Data'!L3385,0)</f>
        <v>30</v>
      </c>
      <c r="F3385">
        <f>IF('Source Data'!F3385="canceled",'Source Data'!L3385,0)</f>
        <v>0</v>
      </c>
      <c r="G3385">
        <f>IF('Source Data'!F3385="failed",'Source Data'!L3385,0)</f>
        <v>0</v>
      </c>
      <c r="I3385">
        <f t="shared" si="52"/>
        <v>0</v>
      </c>
    </row>
    <row r="3386" spans="3:9" x14ac:dyDescent="0.2">
      <c r="C3386">
        <f>IF('Source Data'!F3386="successful",'Source Data'!L3386,0)</f>
        <v>64</v>
      </c>
      <c r="F3386">
        <f>IF('Source Data'!F3386="canceled",'Source Data'!L3386,0)</f>
        <v>0</v>
      </c>
      <c r="G3386">
        <f>IF('Source Data'!F3386="failed",'Source Data'!L3386,0)</f>
        <v>0</v>
      </c>
      <c r="I3386">
        <f t="shared" si="52"/>
        <v>0</v>
      </c>
    </row>
    <row r="3387" spans="3:9" x14ac:dyDescent="0.2">
      <c r="C3387">
        <f>IF('Source Data'!F3387="successful",'Source Data'!L3387,0)</f>
        <v>15</v>
      </c>
      <c r="F3387">
        <f>IF('Source Data'!F3387="canceled",'Source Data'!L3387,0)</f>
        <v>0</v>
      </c>
      <c r="G3387">
        <f>IF('Source Data'!F3387="failed",'Source Data'!L3387,0)</f>
        <v>0</v>
      </c>
      <c r="I3387">
        <f t="shared" si="52"/>
        <v>0</v>
      </c>
    </row>
    <row r="3388" spans="3:9" x14ac:dyDescent="0.2">
      <c r="C3388">
        <f>IF('Source Data'!F3388="successful",'Source Data'!L3388,0)</f>
        <v>41</v>
      </c>
      <c r="F3388">
        <f>IF('Source Data'!F3388="canceled",'Source Data'!L3388,0)</f>
        <v>0</v>
      </c>
      <c r="G3388">
        <f>IF('Source Data'!F3388="failed",'Source Data'!L3388,0)</f>
        <v>0</v>
      </c>
      <c r="I3388">
        <f t="shared" si="52"/>
        <v>0</v>
      </c>
    </row>
    <row r="3389" spans="3:9" x14ac:dyDescent="0.2">
      <c r="C3389">
        <f>IF('Source Data'!F3389="successful",'Source Data'!L3389,0)</f>
        <v>35</v>
      </c>
      <c r="F3389">
        <f>IF('Source Data'!F3389="canceled",'Source Data'!L3389,0)</f>
        <v>0</v>
      </c>
      <c r="G3389">
        <f>IF('Source Data'!F3389="failed",'Source Data'!L3389,0)</f>
        <v>0</v>
      </c>
      <c r="I3389">
        <f t="shared" si="52"/>
        <v>0</v>
      </c>
    </row>
    <row r="3390" spans="3:9" x14ac:dyDescent="0.2">
      <c r="C3390">
        <f>IF('Source Data'!F3390="successful",'Source Data'!L3390,0)</f>
        <v>45</v>
      </c>
      <c r="F3390">
        <f>IF('Source Data'!F3390="canceled",'Source Data'!L3390,0)</f>
        <v>0</v>
      </c>
      <c r="G3390">
        <f>IF('Source Data'!F3390="failed",'Source Data'!L3390,0)</f>
        <v>0</v>
      </c>
      <c r="I3390">
        <f t="shared" si="52"/>
        <v>0</v>
      </c>
    </row>
    <row r="3391" spans="3:9" x14ac:dyDescent="0.2">
      <c r="C3391">
        <f>IF('Source Data'!F3391="successful",'Source Data'!L3391,0)</f>
        <v>62</v>
      </c>
      <c r="F3391">
        <f>IF('Source Data'!F3391="canceled",'Source Data'!L3391,0)</f>
        <v>0</v>
      </c>
      <c r="G3391">
        <f>IF('Source Data'!F3391="failed",'Source Data'!L3391,0)</f>
        <v>0</v>
      </c>
      <c r="I3391">
        <f t="shared" si="52"/>
        <v>0</v>
      </c>
    </row>
    <row r="3392" spans="3:9" x14ac:dyDescent="0.2">
      <c r="C3392">
        <f>IF('Source Data'!F3392="successful",'Source Data'!L3392,0)</f>
        <v>22</v>
      </c>
      <c r="F3392">
        <f>IF('Source Data'!F3392="canceled",'Source Data'!L3392,0)</f>
        <v>0</v>
      </c>
      <c r="G3392">
        <f>IF('Source Data'!F3392="failed",'Source Data'!L3392,0)</f>
        <v>0</v>
      </c>
      <c r="I3392">
        <f t="shared" si="52"/>
        <v>0</v>
      </c>
    </row>
    <row r="3393" spans="3:9" x14ac:dyDescent="0.2">
      <c r="C3393">
        <f>IF('Source Data'!F3393="successful",'Source Data'!L3393,0)</f>
        <v>18</v>
      </c>
      <c r="F3393">
        <f>IF('Source Data'!F3393="canceled",'Source Data'!L3393,0)</f>
        <v>0</v>
      </c>
      <c r="G3393">
        <f>IF('Source Data'!F3393="failed",'Source Data'!L3393,0)</f>
        <v>0</v>
      </c>
      <c r="I3393">
        <f t="shared" si="52"/>
        <v>0</v>
      </c>
    </row>
    <row r="3394" spans="3:9" x14ac:dyDescent="0.2">
      <c r="C3394">
        <f>IF('Source Data'!F3394="successful",'Source Data'!L3394,0)</f>
        <v>12</v>
      </c>
      <c r="F3394">
        <f>IF('Source Data'!F3394="canceled",'Source Data'!L3394,0)</f>
        <v>0</v>
      </c>
      <c r="G3394">
        <f>IF('Source Data'!F3394="failed",'Source Data'!L3394,0)</f>
        <v>0</v>
      </c>
      <c r="I3394">
        <f t="shared" si="52"/>
        <v>0</v>
      </c>
    </row>
    <row r="3395" spans="3:9" x14ac:dyDescent="0.2">
      <c r="C3395">
        <f>IF('Source Data'!F3395="successful",'Source Data'!L3395,0)</f>
        <v>44</v>
      </c>
      <c r="F3395">
        <f>IF('Source Data'!F3395="canceled",'Source Data'!L3395,0)</f>
        <v>0</v>
      </c>
      <c r="G3395">
        <f>IF('Source Data'!F3395="failed",'Source Data'!L3395,0)</f>
        <v>0</v>
      </c>
      <c r="I3395">
        <f t="shared" ref="I3395:I3458" si="53">F3395+G3395</f>
        <v>0</v>
      </c>
    </row>
    <row r="3396" spans="3:9" x14ac:dyDescent="0.2">
      <c r="C3396">
        <f>IF('Source Data'!F3396="successful",'Source Data'!L3396,0)</f>
        <v>27</v>
      </c>
      <c r="F3396">
        <f>IF('Source Data'!F3396="canceled",'Source Data'!L3396,0)</f>
        <v>0</v>
      </c>
      <c r="G3396">
        <f>IF('Source Data'!F3396="failed",'Source Data'!L3396,0)</f>
        <v>0</v>
      </c>
      <c r="I3396">
        <f t="shared" si="53"/>
        <v>0</v>
      </c>
    </row>
    <row r="3397" spans="3:9" x14ac:dyDescent="0.2">
      <c r="C3397">
        <f>IF('Source Data'!F3397="successful",'Source Data'!L3397,0)</f>
        <v>38</v>
      </c>
      <c r="F3397">
        <f>IF('Source Data'!F3397="canceled",'Source Data'!L3397,0)</f>
        <v>0</v>
      </c>
      <c r="G3397">
        <f>IF('Source Data'!F3397="failed",'Source Data'!L3397,0)</f>
        <v>0</v>
      </c>
      <c r="I3397">
        <f t="shared" si="53"/>
        <v>0</v>
      </c>
    </row>
    <row r="3398" spans="3:9" x14ac:dyDescent="0.2">
      <c r="C3398">
        <f>IF('Source Data'!F3398="successful",'Source Data'!L3398,0)</f>
        <v>28</v>
      </c>
      <c r="F3398">
        <f>IF('Source Data'!F3398="canceled",'Source Data'!L3398,0)</f>
        <v>0</v>
      </c>
      <c r="G3398">
        <f>IF('Source Data'!F3398="failed",'Source Data'!L3398,0)</f>
        <v>0</v>
      </c>
      <c r="I3398">
        <f t="shared" si="53"/>
        <v>0</v>
      </c>
    </row>
    <row r="3399" spans="3:9" x14ac:dyDescent="0.2">
      <c r="C3399">
        <f>IF('Source Data'!F3399="successful",'Source Data'!L3399,0)</f>
        <v>24</v>
      </c>
      <c r="F3399">
        <f>IF('Source Data'!F3399="canceled",'Source Data'!L3399,0)</f>
        <v>0</v>
      </c>
      <c r="G3399">
        <f>IF('Source Data'!F3399="failed",'Source Data'!L3399,0)</f>
        <v>0</v>
      </c>
      <c r="I3399">
        <f t="shared" si="53"/>
        <v>0</v>
      </c>
    </row>
    <row r="3400" spans="3:9" x14ac:dyDescent="0.2">
      <c r="C3400">
        <f>IF('Source Data'!F3400="successful",'Source Data'!L3400,0)</f>
        <v>65</v>
      </c>
      <c r="F3400">
        <f>IF('Source Data'!F3400="canceled",'Source Data'!L3400,0)</f>
        <v>0</v>
      </c>
      <c r="G3400">
        <f>IF('Source Data'!F3400="failed",'Source Data'!L3400,0)</f>
        <v>0</v>
      </c>
      <c r="I3400">
        <f t="shared" si="53"/>
        <v>0</v>
      </c>
    </row>
    <row r="3401" spans="3:9" x14ac:dyDescent="0.2">
      <c r="C3401">
        <f>IF('Source Data'!F3401="successful",'Source Data'!L3401,0)</f>
        <v>46</v>
      </c>
      <c r="F3401">
        <f>IF('Source Data'!F3401="canceled",'Source Data'!L3401,0)</f>
        <v>0</v>
      </c>
      <c r="G3401">
        <f>IF('Source Data'!F3401="failed",'Source Data'!L3401,0)</f>
        <v>0</v>
      </c>
      <c r="I3401">
        <f t="shared" si="53"/>
        <v>0</v>
      </c>
    </row>
    <row r="3402" spans="3:9" x14ac:dyDescent="0.2">
      <c r="C3402">
        <f>IF('Source Data'!F3402="successful",'Source Data'!L3402,0)</f>
        <v>85</v>
      </c>
      <c r="F3402">
        <f>IF('Source Data'!F3402="canceled",'Source Data'!L3402,0)</f>
        <v>0</v>
      </c>
      <c r="G3402">
        <f>IF('Source Data'!F3402="failed",'Source Data'!L3402,0)</f>
        <v>0</v>
      </c>
      <c r="I3402">
        <f t="shared" si="53"/>
        <v>0</v>
      </c>
    </row>
    <row r="3403" spans="3:9" x14ac:dyDescent="0.2">
      <c r="C3403">
        <f>IF('Source Data'!F3403="successful",'Source Data'!L3403,0)</f>
        <v>66</v>
      </c>
      <c r="F3403">
        <f>IF('Source Data'!F3403="canceled",'Source Data'!L3403,0)</f>
        <v>0</v>
      </c>
      <c r="G3403">
        <f>IF('Source Data'!F3403="failed",'Source Data'!L3403,0)</f>
        <v>0</v>
      </c>
      <c r="I3403">
        <f t="shared" si="53"/>
        <v>0</v>
      </c>
    </row>
    <row r="3404" spans="3:9" x14ac:dyDescent="0.2">
      <c r="C3404">
        <f>IF('Source Data'!F3404="successful",'Source Data'!L3404,0)</f>
        <v>165</v>
      </c>
      <c r="F3404">
        <f>IF('Source Data'!F3404="canceled",'Source Data'!L3404,0)</f>
        <v>0</v>
      </c>
      <c r="G3404">
        <f>IF('Source Data'!F3404="failed",'Source Data'!L3404,0)</f>
        <v>0</v>
      </c>
      <c r="I3404">
        <f t="shared" si="53"/>
        <v>0</v>
      </c>
    </row>
    <row r="3405" spans="3:9" x14ac:dyDescent="0.2">
      <c r="C3405">
        <f>IF('Source Data'!F3405="successful",'Source Data'!L3405,0)</f>
        <v>17</v>
      </c>
      <c r="F3405">
        <f>IF('Source Data'!F3405="canceled",'Source Data'!L3405,0)</f>
        <v>0</v>
      </c>
      <c r="G3405">
        <f>IF('Source Data'!F3405="failed",'Source Data'!L3405,0)</f>
        <v>0</v>
      </c>
      <c r="I3405">
        <f t="shared" si="53"/>
        <v>0</v>
      </c>
    </row>
    <row r="3406" spans="3:9" x14ac:dyDescent="0.2">
      <c r="C3406">
        <f>IF('Source Data'!F3406="successful",'Source Data'!L3406,0)</f>
        <v>3</v>
      </c>
      <c r="F3406">
        <f>IF('Source Data'!F3406="canceled",'Source Data'!L3406,0)</f>
        <v>0</v>
      </c>
      <c r="G3406">
        <f>IF('Source Data'!F3406="failed",'Source Data'!L3406,0)</f>
        <v>0</v>
      </c>
      <c r="I3406">
        <f t="shared" si="53"/>
        <v>0</v>
      </c>
    </row>
    <row r="3407" spans="3:9" x14ac:dyDescent="0.2">
      <c r="C3407">
        <f>IF('Source Data'!F3407="successful",'Source Data'!L3407,0)</f>
        <v>17</v>
      </c>
      <c r="F3407">
        <f>IF('Source Data'!F3407="canceled",'Source Data'!L3407,0)</f>
        <v>0</v>
      </c>
      <c r="G3407">
        <f>IF('Source Data'!F3407="failed",'Source Data'!L3407,0)</f>
        <v>0</v>
      </c>
      <c r="I3407">
        <f t="shared" si="53"/>
        <v>0</v>
      </c>
    </row>
    <row r="3408" spans="3:9" x14ac:dyDescent="0.2">
      <c r="C3408">
        <f>IF('Source Data'!F3408="successful",'Source Data'!L3408,0)</f>
        <v>91</v>
      </c>
      <c r="F3408">
        <f>IF('Source Data'!F3408="canceled",'Source Data'!L3408,0)</f>
        <v>0</v>
      </c>
      <c r="G3408">
        <f>IF('Source Data'!F3408="failed",'Source Data'!L3408,0)</f>
        <v>0</v>
      </c>
      <c r="I3408">
        <f t="shared" si="53"/>
        <v>0</v>
      </c>
    </row>
    <row r="3409" spans="3:9" x14ac:dyDescent="0.2">
      <c r="C3409">
        <f>IF('Source Data'!F3409="successful",'Source Data'!L3409,0)</f>
        <v>67</v>
      </c>
      <c r="F3409">
        <f>IF('Source Data'!F3409="canceled",'Source Data'!L3409,0)</f>
        <v>0</v>
      </c>
      <c r="G3409">
        <f>IF('Source Data'!F3409="failed",'Source Data'!L3409,0)</f>
        <v>0</v>
      </c>
      <c r="I3409">
        <f t="shared" si="53"/>
        <v>0</v>
      </c>
    </row>
    <row r="3410" spans="3:9" x14ac:dyDescent="0.2">
      <c r="C3410">
        <f>IF('Source Data'!F3410="successful",'Source Data'!L3410,0)</f>
        <v>18</v>
      </c>
      <c r="F3410">
        <f>IF('Source Data'!F3410="canceled",'Source Data'!L3410,0)</f>
        <v>0</v>
      </c>
      <c r="G3410">
        <f>IF('Source Data'!F3410="failed",'Source Data'!L3410,0)</f>
        <v>0</v>
      </c>
      <c r="I3410">
        <f t="shared" si="53"/>
        <v>0</v>
      </c>
    </row>
    <row r="3411" spans="3:9" x14ac:dyDescent="0.2">
      <c r="C3411">
        <f>IF('Source Data'!F3411="successful",'Source Data'!L3411,0)</f>
        <v>21</v>
      </c>
      <c r="F3411">
        <f>IF('Source Data'!F3411="canceled",'Source Data'!L3411,0)</f>
        <v>0</v>
      </c>
      <c r="G3411">
        <f>IF('Source Data'!F3411="failed",'Source Data'!L3411,0)</f>
        <v>0</v>
      </c>
      <c r="I3411">
        <f t="shared" si="53"/>
        <v>0</v>
      </c>
    </row>
    <row r="3412" spans="3:9" x14ac:dyDescent="0.2">
      <c r="C3412">
        <f>IF('Source Data'!F3412="successful",'Source Data'!L3412,0)</f>
        <v>40</v>
      </c>
      <c r="F3412">
        <f>IF('Source Data'!F3412="canceled",'Source Data'!L3412,0)</f>
        <v>0</v>
      </c>
      <c r="G3412">
        <f>IF('Source Data'!F3412="failed",'Source Data'!L3412,0)</f>
        <v>0</v>
      </c>
      <c r="I3412">
        <f t="shared" si="53"/>
        <v>0</v>
      </c>
    </row>
    <row r="3413" spans="3:9" x14ac:dyDescent="0.2">
      <c r="C3413">
        <f>IF('Source Data'!F3413="successful",'Source Data'!L3413,0)</f>
        <v>78</v>
      </c>
      <c r="F3413">
        <f>IF('Source Data'!F3413="canceled",'Source Data'!L3413,0)</f>
        <v>0</v>
      </c>
      <c r="G3413">
        <f>IF('Source Data'!F3413="failed",'Source Data'!L3413,0)</f>
        <v>0</v>
      </c>
      <c r="I3413">
        <f t="shared" si="53"/>
        <v>0</v>
      </c>
    </row>
    <row r="3414" spans="3:9" x14ac:dyDescent="0.2">
      <c r="C3414">
        <f>IF('Source Data'!F3414="successful",'Source Data'!L3414,0)</f>
        <v>26</v>
      </c>
      <c r="F3414">
        <f>IF('Source Data'!F3414="canceled",'Source Data'!L3414,0)</f>
        <v>0</v>
      </c>
      <c r="G3414">
        <f>IF('Source Data'!F3414="failed",'Source Data'!L3414,0)</f>
        <v>0</v>
      </c>
      <c r="I3414">
        <f t="shared" si="53"/>
        <v>0</v>
      </c>
    </row>
    <row r="3415" spans="3:9" x14ac:dyDescent="0.2">
      <c r="C3415">
        <f>IF('Source Data'!F3415="successful",'Source Data'!L3415,0)</f>
        <v>14</v>
      </c>
      <c r="F3415">
        <f>IF('Source Data'!F3415="canceled",'Source Data'!L3415,0)</f>
        <v>0</v>
      </c>
      <c r="G3415">
        <f>IF('Source Data'!F3415="failed",'Source Data'!L3415,0)</f>
        <v>0</v>
      </c>
      <c r="I3415">
        <f t="shared" si="53"/>
        <v>0</v>
      </c>
    </row>
    <row r="3416" spans="3:9" x14ac:dyDescent="0.2">
      <c r="C3416">
        <f>IF('Source Data'!F3416="successful",'Source Data'!L3416,0)</f>
        <v>44</v>
      </c>
      <c r="F3416">
        <f>IF('Source Data'!F3416="canceled",'Source Data'!L3416,0)</f>
        <v>0</v>
      </c>
      <c r="G3416">
        <f>IF('Source Data'!F3416="failed",'Source Data'!L3416,0)</f>
        <v>0</v>
      </c>
      <c r="I3416">
        <f t="shared" si="53"/>
        <v>0</v>
      </c>
    </row>
    <row r="3417" spans="3:9" x14ac:dyDescent="0.2">
      <c r="C3417">
        <f>IF('Source Data'!F3417="successful",'Source Data'!L3417,0)</f>
        <v>9</v>
      </c>
      <c r="F3417">
        <f>IF('Source Data'!F3417="canceled",'Source Data'!L3417,0)</f>
        <v>0</v>
      </c>
      <c r="G3417">
        <f>IF('Source Data'!F3417="failed",'Source Data'!L3417,0)</f>
        <v>0</v>
      </c>
      <c r="I3417">
        <f t="shared" si="53"/>
        <v>0</v>
      </c>
    </row>
    <row r="3418" spans="3:9" x14ac:dyDescent="0.2">
      <c r="C3418">
        <f>IF('Source Data'!F3418="successful",'Source Data'!L3418,0)</f>
        <v>30</v>
      </c>
      <c r="F3418">
        <f>IF('Source Data'!F3418="canceled",'Source Data'!L3418,0)</f>
        <v>0</v>
      </c>
      <c r="G3418">
        <f>IF('Source Data'!F3418="failed",'Source Data'!L3418,0)</f>
        <v>0</v>
      </c>
      <c r="I3418">
        <f t="shared" si="53"/>
        <v>0</v>
      </c>
    </row>
    <row r="3419" spans="3:9" x14ac:dyDescent="0.2">
      <c r="C3419">
        <f>IF('Source Data'!F3419="successful",'Source Data'!L3419,0)</f>
        <v>45</v>
      </c>
      <c r="F3419">
        <f>IF('Source Data'!F3419="canceled",'Source Data'!L3419,0)</f>
        <v>0</v>
      </c>
      <c r="G3419">
        <f>IF('Source Data'!F3419="failed",'Source Data'!L3419,0)</f>
        <v>0</v>
      </c>
      <c r="I3419">
        <f t="shared" si="53"/>
        <v>0</v>
      </c>
    </row>
    <row r="3420" spans="3:9" x14ac:dyDescent="0.2">
      <c r="C3420">
        <f>IF('Source Data'!F3420="successful",'Source Data'!L3420,0)</f>
        <v>56</v>
      </c>
      <c r="F3420">
        <f>IF('Source Data'!F3420="canceled",'Source Data'!L3420,0)</f>
        <v>0</v>
      </c>
      <c r="G3420">
        <f>IF('Source Data'!F3420="failed",'Source Data'!L3420,0)</f>
        <v>0</v>
      </c>
      <c r="I3420">
        <f t="shared" si="53"/>
        <v>0</v>
      </c>
    </row>
    <row r="3421" spans="3:9" x14ac:dyDescent="0.2">
      <c r="C3421">
        <f>IF('Source Data'!F3421="successful",'Source Data'!L3421,0)</f>
        <v>46</v>
      </c>
      <c r="F3421">
        <f>IF('Source Data'!F3421="canceled",'Source Data'!L3421,0)</f>
        <v>0</v>
      </c>
      <c r="G3421">
        <f>IF('Source Data'!F3421="failed",'Source Data'!L3421,0)</f>
        <v>0</v>
      </c>
      <c r="I3421">
        <f t="shared" si="53"/>
        <v>0</v>
      </c>
    </row>
    <row r="3422" spans="3:9" x14ac:dyDescent="0.2">
      <c r="C3422">
        <f>IF('Source Data'!F3422="successful",'Source Data'!L3422,0)</f>
        <v>34</v>
      </c>
      <c r="F3422">
        <f>IF('Source Data'!F3422="canceled",'Source Data'!L3422,0)</f>
        <v>0</v>
      </c>
      <c r="G3422">
        <f>IF('Source Data'!F3422="failed",'Source Data'!L3422,0)</f>
        <v>0</v>
      </c>
      <c r="I3422">
        <f t="shared" si="53"/>
        <v>0</v>
      </c>
    </row>
    <row r="3423" spans="3:9" x14ac:dyDescent="0.2">
      <c r="C3423">
        <f>IF('Source Data'!F3423="successful",'Source Data'!L3423,0)</f>
        <v>98</v>
      </c>
      <c r="F3423">
        <f>IF('Source Data'!F3423="canceled",'Source Data'!L3423,0)</f>
        <v>0</v>
      </c>
      <c r="G3423">
        <f>IF('Source Data'!F3423="failed",'Source Data'!L3423,0)</f>
        <v>0</v>
      </c>
      <c r="I3423">
        <f t="shared" si="53"/>
        <v>0</v>
      </c>
    </row>
    <row r="3424" spans="3:9" x14ac:dyDescent="0.2">
      <c r="C3424">
        <f>IF('Source Data'!F3424="successful",'Source Data'!L3424,0)</f>
        <v>46</v>
      </c>
      <c r="F3424">
        <f>IF('Source Data'!F3424="canceled",'Source Data'!L3424,0)</f>
        <v>0</v>
      </c>
      <c r="G3424">
        <f>IF('Source Data'!F3424="failed",'Source Data'!L3424,0)</f>
        <v>0</v>
      </c>
      <c r="I3424">
        <f t="shared" si="53"/>
        <v>0</v>
      </c>
    </row>
    <row r="3425" spans="3:9" x14ac:dyDescent="0.2">
      <c r="C3425">
        <f>IF('Source Data'!F3425="successful",'Source Data'!L3425,0)</f>
        <v>10</v>
      </c>
      <c r="F3425">
        <f>IF('Source Data'!F3425="canceled",'Source Data'!L3425,0)</f>
        <v>0</v>
      </c>
      <c r="G3425">
        <f>IF('Source Data'!F3425="failed",'Source Data'!L3425,0)</f>
        <v>0</v>
      </c>
      <c r="I3425">
        <f t="shared" si="53"/>
        <v>0</v>
      </c>
    </row>
    <row r="3426" spans="3:9" x14ac:dyDescent="0.2">
      <c r="C3426">
        <f>IF('Source Data'!F3426="successful",'Source Data'!L3426,0)</f>
        <v>76</v>
      </c>
      <c r="F3426">
        <f>IF('Source Data'!F3426="canceled",'Source Data'!L3426,0)</f>
        <v>0</v>
      </c>
      <c r="G3426">
        <f>IF('Source Data'!F3426="failed",'Source Data'!L3426,0)</f>
        <v>0</v>
      </c>
      <c r="I3426">
        <f t="shared" si="53"/>
        <v>0</v>
      </c>
    </row>
    <row r="3427" spans="3:9" x14ac:dyDescent="0.2">
      <c r="C3427">
        <f>IF('Source Data'!F3427="successful",'Source Data'!L3427,0)</f>
        <v>104</v>
      </c>
      <c r="F3427">
        <f>IF('Source Data'!F3427="canceled",'Source Data'!L3427,0)</f>
        <v>0</v>
      </c>
      <c r="G3427">
        <f>IF('Source Data'!F3427="failed",'Source Data'!L3427,0)</f>
        <v>0</v>
      </c>
      <c r="I3427">
        <f t="shared" si="53"/>
        <v>0</v>
      </c>
    </row>
    <row r="3428" spans="3:9" x14ac:dyDescent="0.2">
      <c r="C3428">
        <f>IF('Source Data'!F3428="successful",'Source Data'!L3428,0)</f>
        <v>87</v>
      </c>
      <c r="F3428">
        <f>IF('Source Data'!F3428="canceled",'Source Data'!L3428,0)</f>
        <v>0</v>
      </c>
      <c r="G3428">
        <f>IF('Source Data'!F3428="failed",'Source Data'!L3428,0)</f>
        <v>0</v>
      </c>
      <c r="I3428">
        <f t="shared" si="53"/>
        <v>0</v>
      </c>
    </row>
    <row r="3429" spans="3:9" x14ac:dyDescent="0.2">
      <c r="C3429">
        <f>IF('Source Data'!F3429="successful",'Source Data'!L3429,0)</f>
        <v>29</v>
      </c>
      <c r="F3429">
        <f>IF('Source Data'!F3429="canceled",'Source Data'!L3429,0)</f>
        <v>0</v>
      </c>
      <c r="G3429">
        <f>IF('Source Data'!F3429="failed",'Source Data'!L3429,0)</f>
        <v>0</v>
      </c>
      <c r="I3429">
        <f t="shared" si="53"/>
        <v>0</v>
      </c>
    </row>
    <row r="3430" spans="3:9" x14ac:dyDescent="0.2">
      <c r="C3430">
        <f>IF('Source Data'!F3430="successful",'Source Data'!L3430,0)</f>
        <v>51</v>
      </c>
      <c r="F3430">
        <f>IF('Source Data'!F3430="canceled",'Source Data'!L3430,0)</f>
        <v>0</v>
      </c>
      <c r="G3430">
        <f>IF('Source Data'!F3430="failed",'Source Data'!L3430,0)</f>
        <v>0</v>
      </c>
      <c r="I3430">
        <f t="shared" si="53"/>
        <v>0</v>
      </c>
    </row>
    <row r="3431" spans="3:9" x14ac:dyDescent="0.2">
      <c r="C3431">
        <f>IF('Source Data'!F3431="successful",'Source Data'!L3431,0)</f>
        <v>12</v>
      </c>
      <c r="F3431">
        <f>IF('Source Data'!F3431="canceled",'Source Data'!L3431,0)</f>
        <v>0</v>
      </c>
      <c r="G3431">
        <f>IF('Source Data'!F3431="failed",'Source Data'!L3431,0)</f>
        <v>0</v>
      </c>
      <c r="I3431">
        <f t="shared" si="53"/>
        <v>0</v>
      </c>
    </row>
    <row r="3432" spans="3:9" x14ac:dyDescent="0.2">
      <c r="C3432">
        <f>IF('Source Data'!F3432="successful",'Source Data'!L3432,0)</f>
        <v>72</v>
      </c>
      <c r="F3432">
        <f>IF('Source Data'!F3432="canceled",'Source Data'!L3432,0)</f>
        <v>0</v>
      </c>
      <c r="G3432">
        <f>IF('Source Data'!F3432="failed",'Source Data'!L3432,0)</f>
        <v>0</v>
      </c>
      <c r="I3432">
        <f t="shared" si="53"/>
        <v>0</v>
      </c>
    </row>
    <row r="3433" spans="3:9" x14ac:dyDescent="0.2">
      <c r="C3433">
        <f>IF('Source Data'!F3433="successful",'Source Data'!L3433,0)</f>
        <v>21</v>
      </c>
      <c r="F3433">
        <f>IF('Source Data'!F3433="canceled",'Source Data'!L3433,0)</f>
        <v>0</v>
      </c>
      <c r="G3433">
        <f>IF('Source Data'!F3433="failed",'Source Data'!L3433,0)</f>
        <v>0</v>
      </c>
      <c r="I3433">
        <f t="shared" si="53"/>
        <v>0</v>
      </c>
    </row>
    <row r="3434" spans="3:9" x14ac:dyDescent="0.2">
      <c r="C3434">
        <f>IF('Source Data'!F3434="successful",'Source Data'!L3434,0)</f>
        <v>42</v>
      </c>
      <c r="F3434">
        <f>IF('Source Data'!F3434="canceled",'Source Data'!L3434,0)</f>
        <v>0</v>
      </c>
      <c r="G3434">
        <f>IF('Source Data'!F3434="failed",'Source Data'!L3434,0)</f>
        <v>0</v>
      </c>
      <c r="I3434">
        <f t="shared" si="53"/>
        <v>0</v>
      </c>
    </row>
    <row r="3435" spans="3:9" x14ac:dyDescent="0.2">
      <c r="C3435">
        <f>IF('Source Data'!F3435="successful",'Source Data'!L3435,0)</f>
        <v>71</v>
      </c>
      <c r="F3435">
        <f>IF('Source Data'!F3435="canceled",'Source Data'!L3435,0)</f>
        <v>0</v>
      </c>
      <c r="G3435">
        <f>IF('Source Data'!F3435="failed",'Source Data'!L3435,0)</f>
        <v>0</v>
      </c>
      <c r="I3435">
        <f t="shared" si="53"/>
        <v>0</v>
      </c>
    </row>
    <row r="3436" spans="3:9" x14ac:dyDescent="0.2">
      <c r="C3436">
        <f>IF('Source Data'!F3436="successful",'Source Data'!L3436,0)</f>
        <v>168</v>
      </c>
      <c r="F3436">
        <f>IF('Source Data'!F3436="canceled",'Source Data'!L3436,0)</f>
        <v>0</v>
      </c>
      <c r="G3436">
        <f>IF('Source Data'!F3436="failed",'Source Data'!L3436,0)</f>
        <v>0</v>
      </c>
      <c r="I3436">
        <f t="shared" si="53"/>
        <v>0</v>
      </c>
    </row>
    <row r="3437" spans="3:9" x14ac:dyDescent="0.2">
      <c r="C3437">
        <f>IF('Source Data'!F3437="successful",'Source Data'!L3437,0)</f>
        <v>19</v>
      </c>
      <c r="F3437">
        <f>IF('Source Data'!F3437="canceled",'Source Data'!L3437,0)</f>
        <v>0</v>
      </c>
      <c r="G3437">
        <f>IF('Source Data'!F3437="failed",'Source Data'!L3437,0)</f>
        <v>0</v>
      </c>
      <c r="I3437">
        <f t="shared" si="53"/>
        <v>0</v>
      </c>
    </row>
    <row r="3438" spans="3:9" x14ac:dyDescent="0.2">
      <c r="C3438">
        <f>IF('Source Data'!F3438="successful",'Source Data'!L3438,0)</f>
        <v>37</v>
      </c>
      <c r="F3438">
        <f>IF('Source Data'!F3438="canceled",'Source Data'!L3438,0)</f>
        <v>0</v>
      </c>
      <c r="G3438">
        <f>IF('Source Data'!F3438="failed",'Source Data'!L3438,0)</f>
        <v>0</v>
      </c>
      <c r="I3438">
        <f t="shared" si="53"/>
        <v>0</v>
      </c>
    </row>
    <row r="3439" spans="3:9" x14ac:dyDescent="0.2">
      <c r="C3439">
        <f>IF('Source Data'!F3439="successful",'Source Data'!L3439,0)</f>
        <v>36</v>
      </c>
      <c r="F3439">
        <f>IF('Source Data'!F3439="canceled",'Source Data'!L3439,0)</f>
        <v>0</v>
      </c>
      <c r="G3439">
        <f>IF('Source Data'!F3439="failed",'Source Data'!L3439,0)</f>
        <v>0</v>
      </c>
      <c r="I3439">
        <f t="shared" si="53"/>
        <v>0</v>
      </c>
    </row>
    <row r="3440" spans="3:9" x14ac:dyDescent="0.2">
      <c r="C3440">
        <f>IF('Source Data'!F3440="successful",'Source Data'!L3440,0)</f>
        <v>14</v>
      </c>
      <c r="F3440">
        <f>IF('Source Data'!F3440="canceled",'Source Data'!L3440,0)</f>
        <v>0</v>
      </c>
      <c r="G3440">
        <f>IF('Source Data'!F3440="failed",'Source Data'!L3440,0)</f>
        <v>0</v>
      </c>
      <c r="I3440">
        <f t="shared" si="53"/>
        <v>0</v>
      </c>
    </row>
    <row r="3441" spans="3:9" x14ac:dyDescent="0.2">
      <c r="C3441">
        <f>IF('Source Data'!F3441="successful",'Source Data'!L3441,0)</f>
        <v>18</v>
      </c>
      <c r="F3441">
        <f>IF('Source Data'!F3441="canceled",'Source Data'!L3441,0)</f>
        <v>0</v>
      </c>
      <c r="G3441">
        <f>IF('Source Data'!F3441="failed",'Source Data'!L3441,0)</f>
        <v>0</v>
      </c>
      <c r="I3441">
        <f t="shared" si="53"/>
        <v>0</v>
      </c>
    </row>
    <row r="3442" spans="3:9" x14ac:dyDescent="0.2">
      <c r="C3442">
        <f>IF('Source Data'!F3442="successful",'Source Data'!L3442,0)</f>
        <v>82</v>
      </c>
      <c r="F3442">
        <f>IF('Source Data'!F3442="canceled",'Source Data'!L3442,0)</f>
        <v>0</v>
      </c>
      <c r="G3442">
        <f>IF('Source Data'!F3442="failed",'Source Data'!L3442,0)</f>
        <v>0</v>
      </c>
      <c r="I3442">
        <f t="shared" si="53"/>
        <v>0</v>
      </c>
    </row>
    <row r="3443" spans="3:9" x14ac:dyDescent="0.2">
      <c r="C3443">
        <f>IF('Source Data'!F3443="successful",'Source Data'!L3443,0)</f>
        <v>43</v>
      </c>
      <c r="F3443">
        <f>IF('Source Data'!F3443="canceled",'Source Data'!L3443,0)</f>
        <v>0</v>
      </c>
      <c r="G3443">
        <f>IF('Source Data'!F3443="failed",'Source Data'!L3443,0)</f>
        <v>0</v>
      </c>
      <c r="I3443">
        <f t="shared" si="53"/>
        <v>0</v>
      </c>
    </row>
    <row r="3444" spans="3:9" x14ac:dyDescent="0.2">
      <c r="C3444">
        <f>IF('Source Data'!F3444="successful",'Source Data'!L3444,0)</f>
        <v>8</v>
      </c>
      <c r="F3444">
        <f>IF('Source Data'!F3444="canceled",'Source Data'!L3444,0)</f>
        <v>0</v>
      </c>
      <c r="G3444">
        <f>IF('Source Data'!F3444="failed",'Source Data'!L3444,0)</f>
        <v>0</v>
      </c>
      <c r="I3444">
        <f t="shared" si="53"/>
        <v>0</v>
      </c>
    </row>
    <row r="3445" spans="3:9" x14ac:dyDescent="0.2">
      <c r="C3445">
        <f>IF('Source Data'!F3445="successful",'Source Data'!L3445,0)</f>
        <v>45</v>
      </c>
      <c r="F3445">
        <f>IF('Source Data'!F3445="canceled",'Source Data'!L3445,0)</f>
        <v>0</v>
      </c>
      <c r="G3445">
        <f>IF('Source Data'!F3445="failed",'Source Data'!L3445,0)</f>
        <v>0</v>
      </c>
      <c r="I3445">
        <f t="shared" si="53"/>
        <v>0</v>
      </c>
    </row>
    <row r="3446" spans="3:9" x14ac:dyDescent="0.2">
      <c r="C3446">
        <f>IF('Source Data'!F3446="successful",'Source Data'!L3446,0)</f>
        <v>20</v>
      </c>
      <c r="F3446">
        <f>IF('Source Data'!F3446="canceled",'Source Data'!L3446,0)</f>
        <v>0</v>
      </c>
      <c r="G3446">
        <f>IF('Source Data'!F3446="failed",'Source Data'!L3446,0)</f>
        <v>0</v>
      </c>
      <c r="I3446">
        <f t="shared" si="53"/>
        <v>0</v>
      </c>
    </row>
    <row r="3447" spans="3:9" x14ac:dyDescent="0.2">
      <c r="C3447">
        <f>IF('Source Data'!F3447="successful",'Source Data'!L3447,0)</f>
        <v>31</v>
      </c>
      <c r="F3447">
        <f>IF('Source Data'!F3447="canceled",'Source Data'!L3447,0)</f>
        <v>0</v>
      </c>
      <c r="G3447">
        <f>IF('Source Data'!F3447="failed",'Source Data'!L3447,0)</f>
        <v>0</v>
      </c>
      <c r="I3447">
        <f t="shared" si="53"/>
        <v>0</v>
      </c>
    </row>
    <row r="3448" spans="3:9" x14ac:dyDescent="0.2">
      <c r="C3448">
        <f>IF('Source Data'!F3448="successful",'Source Data'!L3448,0)</f>
        <v>25</v>
      </c>
      <c r="F3448">
        <f>IF('Source Data'!F3448="canceled",'Source Data'!L3448,0)</f>
        <v>0</v>
      </c>
      <c r="G3448">
        <f>IF('Source Data'!F3448="failed",'Source Data'!L3448,0)</f>
        <v>0</v>
      </c>
      <c r="I3448">
        <f t="shared" si="53"/>
        <v>0</v>
      </c>
    </row>
    <row r="3449" spans="3:9" x14ac:dyDescent="0.2">
      <c r="C3449">
        <f>IF('Source Data'!F3449="successful",'Source Data'!L3449,0)</f>
        <v>14</v>
      </c>
      <c r="F3449">
        <f>IF('Source Data'!F3449="canceled",'Source Data'!L3449,0)</f>
        <v>0</v>
      </c>
      <c r="G3449">
        <f>IF('Source Data'!F3449="failed",'Source Data'!L3449,0)</f>
        <v>0</v>
      </c>
      <c r="I3449">
        <f t="shared" si="53"/>
        <v>0</v>
      </c>
    </row>
    <row r="3450" spans="3:9" x14ac:dyDescent="0.2">
      <c r="C3450">
        <f>IF('Source Data'!F3450="successful",'Source Data'!L3450,0)</f>
        <v>45</v>
      </c>
      <c r="F3450">
        <f>IF('Source Data'!F3450="canceled",'Source Data'!L3450,0)</f>
        <v>0</v>
      </c>
      <c r="G3450">
        <f>IF('Source Data'!F3450="failed",'Source Data'!L3450,0)</f>
        <v>0</v>
      </c>
      <c r="I3450">
        <f t="shared" si="53"/>
        <v>0</v>
      </c>
    </row>
    <row r="3451" spans="3:9" x14ac:dyDescent="0.2">
      <c r="C3451">
        <f>IF('Source Data'!F3451="successful",'Source Data'!L3451,0)</f>
        <v>20</v>
      </c>
      <c r="F3451">
        <f>IF('Source Data'!F3451="canceled",'Source Data'!L3451,0)</f>
        <v>0</v>
      </c>
      <c r="G3451">
        <f>IF('Source Data'!F3451="failed",'Source Data'!L3451,0)</f>
        <v>0</v>
      </c>
      <c r="I3451">
        <f t="shared" si="53"/>
        <v>0</v>
      </c>
    </row>
    <row r="3452" spans="3:9" x14ac:dyDescent="0.2">
      <c r="C3452">
        <f>IF('Source Data'!F3452="successful",'Source Data'!L3452,0)</f>
        <v>39</v>
      </c>
      <c r="F3452">
        <f>IF('Source Data'!F3452="canceled",'Source Data'!L3452,0)</f>
        <v>0</v>
      </c>
      <c r="G3452">
        <f>IF('Source Data'!F3452="failed",'Source Data'!L3452,0)</f>
        <v>0</v>
      </c>
      <c r="I3452">
        <f t="shared" si="53"/>
        <v>0</v>
      </c>
    </row>
    <row r="3453" spans="3:9" x14ac:dyDescent="0.2">
      <c r="C3453">
        <f>IF('Source Data'!F3453="successful",'Source Data'!L3453,0)</f>
        <v>16</v>
      </c>
      <c r="F3453">
        <f>IF('Source Data'!F3453="canceled",'Source Data'!L3453,0)</f>
        <v>0</v>
      </c>
      <c r="G3453">
        <f>IF('Source Data'!F3453="failed",'Source Data'!L3453,0)</f>
        <v>0</v>
      </c>
      <c r="I3453">
        <f t="shared" si="53"/>
        <v>0</v>
      </c>
    </row>
    <row r="3454" spans="3:9" x14ac:dyDescent="0.2">
      <c r="C3454">
        <f>IF('Source Data'!F3454="successful",'Source Data'!L3454,0)</f>
        <v>37</v>
      </c>
      <c r="F3454">
        <f>IF('Source Data'!F3454="canceled",'Source Data'!L3454,0)</f>
        <v>0</v>
      </c>
      <c r="G3454">
        <f>IF('Source Data'!F3454="failed",'Source Data'!L3454,0)</f>
        <v>0</v>
      </c>
      <c r="I3454">
        <f t="shared" si="53"/>
        <v>0</v>
      </c>
    </row>
    <row r="3455" spans="3:9" x14ac:dyDescent="0.2">
      <c r="C3455">
        <f>IF('Source Data'!F3455="successful",'Source Data'!L3455,0)</f>
        <v>14</v>
      </c>
      <c r="F3455">
        <f>IF('Source Data'!F3455="canceled",'Source Data'!L3455,0)</f>
        <v>0</v>
      </c>
      <c r="G3455">
        <f>IF('Source Data'!F3455="failed",'Source Data'!L3455,0)</f>
        <v>0</v>
      </c>
      <c r="I3455">
        <f t="shared" si="53"/>
        <v>0</v>
      </c>
    </row>
    <row r="3456" spans="3:9" x14ac:dyDescent="0.2">
      <c r="C3456">
        <f>IF('Source Data'!F3456="successful",'Source Data'!L3456,0)</f>
        <v>21</v>
      </c>
      <c r="F3456">
        <f>IF('Source Data'!F3456="canceled",'Source Data'!L3456,0)</f>
        <v>0</v>
      </c>
      <c r="G3456">
        <f>IF('Source Data'!F3456="failed",'Source Data'!L3456,0)</f>
        <v>0</v>
      </c>
      <c r="I3456">
        <f t="shared" si="53"/>
        <v>0</v>
      </c>
    </row>
    <row r="3457" spans="3:9" x14ac:dyDescent="0.2">
      <c r="C3457">
        <f>IF('Source Data'!F3457="successful",'Source Data'!L3457,0)</f>
        <v>69</v>
      </c>
      <c r="F3457">
        <f>IF('Source Data'!F3457="canceled",'Source Data'!L3457,0)</f>
        <v>0</v>
      </c>
      <c r="G3457">
        <f>IF('Source Data'!F3457="failed",'Source Data'!L3457,0)</f>
        <v>0</v>
      </c>
      <c r="I3457">
        <f t="shared" si="53"/>
        <v>0</v>
      </c>
    </row>
    <row r="3458" spans="3:9" x14ac:dyDescent="0.2">
      <c r="C3458">
        <f>IF('Source Data'!F3458="successful",'Source Data'!L3458,0)</f>
        <v>16</v>
      </c>
      <c r="F3458">
        <f>IF('Source Data'!F3458="canceled",'Source Data'!L3458,0)</f>
        <v>0</v>
      </c>
      <c r="G3458">
        <f>IF('Source Data'!F3458="failed",'Source Data'!L3458,0)</f>
        <v>0</v>
      </c>
      <c r="I3458">
        <f t="shared" si="53"/>
        <v>0</v>
      </c>
    </row>
    <row r="3459" spans="3:9" x14ac:dyDescent="0.2">
      <c r="C3459">
        <f>IF('Source Data'!F3459="successful",'Source Data'!L3459,0)</f>
        <v>55</v>
      </c>
      <c r="F3459">
        <f>IF('Source Data'!F3459="canceled",'Source Data'!L3459,0)</f>
        <v>0</v>
      </c>
      <c r="G3459">
        <f>IF('Source Data'!F3459="failed",'Source Data'!L3459,0)</f>
        <v>0</v>
      </c>
      <c r="I3459">
        <f t="shared" ref="I3459:I3522" si="54">F3459+G3459</f>
        <v>0</v>
      </c>
    </row>
    <row r="3460" spans="3:9" x14ac:dyDescent="0.2">
      <c r="C3460">
        <f>IF('Source Data'!F3460="successful",'Source Data'!L3460,0)</f>
        <v>27</v>
      </c>
      <c r="F3460">
        <f>IF('Source Data'!F3460="canceled",'Source Data'!L3460,0)</f>
        <v>0</v>
      </c>
      <c r="G3460">
        <f>IF('Source Data'!F3460="failed",'Source Data'!L3460,0)</f>
        <v>0</v>
      </c>
      <c r="I3460">
        <f t="shared" si="54"/>
        <v>0</v>
      </c>
    </row>
    <row r="3461" spans="3:9" x14ac:dyDescent="0.2">
      <c r="C3461">
        <f>IF('Source Data'!F3461="successful",'Source Data'!L3461,0)</f>
        <v>36</v>
      </c>
      <c r="F3461">
        <f>IF('Source Data'!F3461="canceled",'Source Data'!L3461,0)</f>
        <v>0</v>
      </c>
      <c r="G3461">
        <f>IF('Source Data'!F3461="failed",'Source Data'!L3461,0)</f>
        <v>0</v>
      </c>
      <c r="I3461">
        <f t="shared" si="54"/>
        <v>0</v>
      </c>
    </row>
    <row r="3462" spans="3:9" x14ac:dyDescent="0.2">
      <c r="C3462">
        <f>IF('Source Data'!F3462="successful",'Source Data'!L3462,0)</f>
        <v>19</v>
      </c>
      <c r="F3462">
        <f>IF('Source Data'!F3462="canceled",'Source Data'!L3462,0)</f>
        <v>0</v>
      </c>
      <c r="G3462">
        <f>IF('Source Data'!F3462="failed",'Source Data'!L3462,0)</f>
        <v>0</v>
      </c>
      <c r="I3462">
        <f t="shared" si="54"/>
        <v>0</v>
      </c>
    </row>
    <row r="3463" spans="3:9" x14ac:dyDescent="0.2">
      <c r="C3463">
        <f>IF('Source Data'!F3463="successful",'Source Data'!L3463,0)</f>
        <v>12</v>
      </c>
      <c r="F3463">
        <f>IF('Source Data'!F3463="canceled",'Source Data'!L3463,0)</f>
        <v>0</v>
      </c>
      <c r="G3463">
        <f>IF('Source Data'!F3463="failed",'Source Data'!L3463,0)</f>
        <v>0</v>
      </c>
      <c r="I3463">
        <f t="shared" si="54"/>
        <v>0</v>
      </c>
    </row>
    <row r="3464" spans="3:9" x14ac:dyDescent="0.2">
      <c r="C3464">
        <f>IF('Source Data'!F3464="successful",'Source Data'!L3464,0)</f>
        <v>17</v>
      </c>
      <c r="F3464">
        <f>IF('Source Data'!F3464="canceled",'Source Data'!L3464,0)</f>
        <v>0</v>
      </c>
      <c r="G3464">
        <f>IF('Source Data'!F3464="failed",'Source Data'!L3464,0)</f>
        <v>0</v>
      </c>
      <c r="I3464">
        <f t="shared" si="54"/>
        <v>0</v>
      </c>
    </row>
    <row r="3465" spans="3:9" x14ac:dyDescent="0.2">
      <c r="C3465">
        <f>IF('Source Data'!F3465="successful",'Source Data'!L3465,0)</f>
        <v>114</v>
      </c>
      <c r="F3465">
        <f>IF('Source Data'!F3465="canceled",'Source Data'!L3465,0)</f>
        <v>0</v>
      </c>
      <c r="G3465">
        <f>IF('Source Data'!F3465="failed",'Source Data'!L3465,0)</f>
        <v>0</v>
      </c>
      <c r="I3465">
        <f t="shared" si="54"/>
        <v>0</v>
      </c>
    </row>
    <row r="3466" spans="3:9" x14ac:dyDescent="0.2">
      <c r="C3466">
        <f>IF('Source Data'!F3466="successful",'Source Data'!L3466,0)</f>
        <v>93</v>
      </c>
      <c r="F3466">
        <f>IF('Source Data'!F3466="canceled",'Source Data'!L3466,0)</f>
        <v>0</v>
      </c>
      <c r="G3466">
        <f>IF('Source Data'!F3466="failed",'Source Data'!L3466,0)</f>
        <v>0</v>
      </c>
      <c r="I3466">
        <f t="shared" si="54"/>
        <v>0</v>
      </c>
    </row>
    <row r="3467" spans="3:9" x14ac:dyDescent="0.2">
      <c r="C3467">
        <f>IF('Source Data'!F3467="successful",'Source Data'!L3467,0)</f>
        <v>36</v>
      </c>
      <c r="F3467">
        <f>IF('Source Data'!F3467="canceled",'Source Data'!L3467,0)</f>
        <v>0</v>
      </c>
      <c r="G3467">
        <f>IF('Source Data'!F3467="failed",'Source Data'!L3467,0)</f>
        <v>0</v>
      </c>
      <c r="I3467">
        <f t="shared" si="54"/>
        <v>0</v>
      </c>
    </row>
    <row r="3468" spans="3:9" x14ac:dyDescent="0.2">
      <c r="C3468">
        <f>IF('Source Data'!F3468="successful",'Source Data'!L3468,0)</f>
        <v>61</v>
      </c>
      <c r="F3468">
        <f>IF('Source Data'!F3468="canceled",'Source Data'!L3468,0)</f>
        <v>0</v>
      </c>
      <c r="G3468">
        <f>IF('Source Data'!F3468="failed",'Source Data'!L3468,0)</f>
        <v>0</v>
      </c>
      <c r="I3468">
        <f t="shared" si="54"/>
        <v>0</v>
      </c>
    </row>
    <row r="3469" spans="3:9" x14ac:dyDescent="0.2">
      <c r="C3469">
        <f>IF('Source Data'!F3469="successful",'Source Data'!L3469,0)</f>
        <v>47</v>
      </c>
      <c r="F3469">
        <f>IF('Source Data'!F3469="canceled",'Source Data'!L3469,0)</f>
        <v>0</v>
      </c>
      <c r="G3469">
        <f>IF('Source Data'!F3469="failed",'Source Data'!L3469,0)</f>
        <v>0</v>
      </c>
      <c r="I3469">
        <f t="shared" si="54"/>
        <v>0</v>
      </c>
    </row>
    <row r="3470" spans="3:9" x14ac:dyDescent="0.2">
      <c r="C3470">
        <f>IF('Source Data'!F3470="successful",'Source Data'!L3470,0)</f>
        <v>17</v>
      </c>
      <c r="F3470">
        <f>IF('Source Data'!F3470="canceled",'Source Data'!L3470,0)</f>
        <v>0</v>
      </c>
      <c r="G3470">
        <f>IF('Source Data'!F3470="failed",'Source Data'!L3470,0)</f>
        <v>0</v>
      </c>
      <c r="I3470">
        <f t="shared" si="54"/>
        <v>0</v>
      </c>
    </row>
    <row r="3471" spans="3:9" x14ac:dyDescent="0.2">
      <c r="C3471">
        <f>IF('Source Data'!F3471="successful",'Source Data'!L3471,0)</f>
        <v>63</v>
      </c>
      <c r="F3471">
        <f>IF('Source Data'!F3471="canceled",'Source Data'!L3471,0)</f>
        <v>0</v>
      </c>
      <c r="G3471">
        <f>IF('Source Data'!F3471="failed",'Source Data'!L3471,0)</f>
        <v>0</v>
      </c>
      <c r="I3471">
        <f t="shared" si="54"/>
        <v>0</v>
      </c>
    </row>
    <row r="3472" spans="3:9" x14ac:dyDescent="0.2">
      <c r="C3472">
        <f>IF('Source Data'!F3472="successful",'Source Data'!L3472,0)</f>
        <v>9</v>
      </c>
      <c r="F3472">
        <f>IF('Source Data'!F3472="canceled",'Source Data'!L3472,0)</f>
        <v>0</v>
      </c>
      <c r="G3472">
        <f>IF('Source Data'!F3472="failed",'Source Data'!L3472,0)</f>
        <v>0</v>
      </c>
      <c r="I3472">
        <f t="shared" si="54"/>
        <v>0</v>
      </c>
    </row>
    <row r="3473" spans="3:9" x14ac:dyDescent="0.2">
      <c r="C3473">
        <f>IF('Source Data'!F3473="successful",'Source Data'!L3473,0)</f>
        <v>30</v>
      </c>
      <c r="F3473">
        <f>IF('Source Data'!F3473="canceled",'Source Data'!L3473,0)</f>
        <v>0</v>
      </c>
      <c r="G3473">
        <f>IF('Source Data'!F3473="failed",'Source Data'!L3473,0)</f>
        <v>0</v>
      </c>
      <c r="I3473">
        <f t="shared" si="54"/>
        <v>0</v>
      </c>
    </row>
    <row r="3474" spans="3:9" x14ac:dyDescent="0.2">
      <c r="C3474">
        <f>IF('Source Data'!F3474="successful",'Source Data'!L3474,0)</f>
        <v>23</v>
      </c>
      <c r="F3474">
        <f>IF('Source Data'!F3474="canceled",'Source Data'!L3474,0)</f>
        <v>0</v>
      </c>
      <c r="G3474">
        <f>IF('Source Data'!F3474="failed",'Source Data'!L3474,0)</f>
        <v>0</v>
      </c>
      <c r="I3474">
        <f t="shared" si="54"/>
        <v>0</v>
      </c>
    </row>
    <row r="3475" spans="3:9" x14ac:dyDescent="0.2">
      <c r="C3475">
        <f>IF('Source Data'!F3475="successful",'Source Data'!L3475,0)</f>
        <v>33</v>
      </c>
      <c r="F3475">
        <f>IF('Source Data'!F3475="canceled",'Source Data'!L3475,0)</f>
        <v>0</v>
      </c>
      <c r="G3475">
        <f>IF('Source Data'!F3475="failed",'Source Data'!L3475,0)</f>
        <v>0</v>
      </c>
      <c r="I3475">
        <f t="shared" si="54"/>
        <v>0</v>
      </c>
    </row>
    <row r="3476" spans="3:9" x14ac:dyDescent="0.2">
      <c r="C3476">
        <f>IF('Source Data'!F3476="successful",'Source Data'!L3476,0)</f>
        <v>39</v>
      </c>
      <c r="F3476">
        <f>IF('Source Data'!F3476="canceled",'Source Data'!L3476,0)</f>
        <v>0</v>
      </c>
      <c r="G3476">
        <f>IF('Source Data'!F3476="failed",'Source Data'!L3476,0)</f>
        <v>0</v>
      </c>
      <c r="I3476">
        <f t="shared" si="54"/>
        <v>0</v>
      </c>
    </row>
    <row r="3477" spans="3:9" x14ac:dyDescent="0.2">
      <c r="C3477">
        <f>IF('Source Data'!F3477="successful",'Source Data'!L3477,0)</f>
        <v>17</v>
      </c>
      <c r="F3477">
        <f>IF('Source Data'!F3477="canceled",'Source Data'!L3477,0)</f>
        <v>0</v>
      </c>
      <c r="G3477">
        <f>IF('Source Data'!F3477="failed",'Source Data'!L3477,0)</f>
        <v>0</v>
      </c>
      <c r="I3477">
        <f t="shared" si="54"/>
        <v>0</v>
      </c>
    </row>
    <row r="3478" spans="3:9" x14ac:dyDescent="0.2">
      <c r="C3478">
        <f>IF('Source Data'!F3478="successful",'Source Data'!L3478,0)</f>
        <v>6</v>
      </c>
      <c r="F3478">
        <f>IF('Source Data'!F3478="canceled",'Source Data'!L3478,0)</f>
        <v>0</v>
      </c>
      <c r="G3478">
        <f>IF('Source Data'!F3478="failed",'Source Data'!L3478,0)</f>
        <v>0</v>
      </c>
      <c r="I3478">
        <f t="shared" si="54"/>
        <v>0</v>
      </c>
    </row>
    <row r="3479" spans="3:9" x14ac:dyDescent="0.2">
      <c r="C3479">
        <f>IF('Source Data'!F3479="successful",'Source Data'!L3479,0)</f>
        <v>39</v>
      </c>
      <c r="F3479">
        <f>IF('Source Data'!F3479="canceled",'Source Data'!L3479,0)</f>
        <v>0</v>
      </c>
      <c r="G3479">
        <f>IF('Source Data'!F3479="failed",'Source Data'!L3479,0)</f>
        <v>0</v>
      </c>
      <c r="I3479">
        <f t="shared" si="54"/>
        <v>0</v>
      </c>
    </row>
    <row r="3480" spans="3:9" x14ac:dyDescent="0.2">
      <c r="C3480">
        <f>IF('Source Data'!F3480="successful",'Source Data'!L3480,0)</f>
        <v>57</v>
      </c>
      <c r="F3480">
        <f>IF('Source Data'!F3480="canceled",'Source Data'!L3480,0)</f>
        <v>0</v>
      </c>
      <c r="G3480">
        <f>IF('Source Data'!F3480="failed",'Source Data'!L3480,0)</f>
        <v>0</v>
      </c>
      <c r="I3480">
        <f t="shared" si="54"/>
        <v>0</v>
      </c>
    </row>
    <row r="3481" spans="3:9" x14ac:dyDescent="0.2">
      <c r="C3481">
        <f>IF('Source Data'!F3481="successful",'Source Data'!L3481,0)</f>
        <v>56</v>
      </c>
      <c r="F3481">
        <f>IF('Source Data'!F3481="canceled",'Source Data'!L3481,0)</f>
        <v>0</v>
      </c>
      <c r="G3481">
        <f>IF('Source Data'!F3481="failed",'Source Data'!L3481,0)</f>
        <v>0</v>
      </c>
      <c r="I3481">
        <f t="shared" si="54"/>
        <v>0</v>
      </c>
    </row>
    <row r="3482" spans="3:9" x14ac:dyDescent="0.2">
      <c r="C3482">
        <f>IF('Source Data'!F3482="successful",'Source Data'!L3482,0)</f>
        <v>13</v>
      </c>
      <c r="F3482">
        <f>IF('Source Data'!F3482="canceled",'Source Data'!L3482,0)</f>
        <v>0</v>
      </c>
      <c r="G3482">
        <f>IF('Source Data'!F3482="failed",'Source Data'!L3482,0)</f>
        <v>0</v>
      </c>
      <c r="I3482">
        <f t="shared" si="54"/>
        <v>0</v>
      </c>
    </row>
    <row r="3483" spans="3:9" x14ac:dyDescent="0.2">
      <c r="C3483">
        <f>IF('Source Data'!F3483="successful",'Source Data'!L3483,0)</f>
        <v>95</v>
      </c>
      <c r="F3483">
        <f>IF('Source Data'!F3483="canceled",'Source Data'!L3483,0)</f>
        <v>0</v>
      </c>
      <c r="G3483">
        <f>IF('Source Data'!F3483="failed",'Source Data'!L3483,0)</f>
        <v>0</v>
      </c>
      <c r="I3483">
        <f t="shared" si="54"/>
        <v>0</v>
      </c>
    </row>
    <row r="3484" spans="3:9" x14ac:dyDescent="0.2">
      <c r="C3484">
        <f>IF('Source Data'!F3484="successful",'Source Data'!L3484,0)</f>
        <v>80</v>
      </c>
      <c r="F3484">
        <f>IF('Source Data'!F3484="canceled",'Source Data'!L3484,0)</f>
        <v>0</v>
      </c>
      <c r="G3484">
        <f>IF('Source Data'!F3484="failed",'Source Data'!L3484,0)</f>
        <v>0</v>
      </c>
      <c r="I3484">
        <f t="shared" si="54"/>
        <v>0</v>
      </c>
    </row>
    <row r="3485" spans="3:9" x14ac:dyDescent="0.2">
      <c r="C3485">
        <f>IF('Source Data'!F3485="successful",'Source Data'!L3485,0)</f>
        <v>133</v>
      </c>
      <c r="F3485">
        <f>IF('Source Data'!F3485="canceled",'Source Data'!L3485,0)</f>
        <v>0</v>
      </c>
      <c r="G3485">
        <f>IF('Source Data'!F3485="failed",'Source Data'!L3485,0)</f>
        <v>0</v>
      </c>
      <c r="I3485">
        <f t="shared" si="54"/>
        <v>0</v>
      </c>
    </row>
    <row r="3486" spans="3:9" x14ac:dyDescent="0.2">
      <c r="C3486">
        <f>IF('Source Data'!F3486="successful",'Source Data'!L3486,0)</f>
        <v>44</v>
      </c>
      <c r="F3486">
        <f>IF('Source Data'!F3486="canceled",'Source Data'!L3486,0)</f>
        <v>0</v>
      </c>
      <c r="G3486">
        <f>IF('Source Data'!F3486="failed",'Source Data'!L3486,0)</f>
        <v>0</v>
      </c>
      <c r="I3486">
        <f t="shared" si="54"/>
        <v>0</v>
      </c>
    </row>
    <row r="3487" spans="3:9" x14ac:dyDescent="0.2">
      <c r="C3487">
        <f>IF('Source Data'!F3487="successful",'Source Data'!L3487,0)</f>
        <v>30</v>
      </c>
      <c r="F3487">
        <f>IF('Source Data'!F3487="canceled",'Source Data'!L3487,0)</f>
        <v>0</v>
      </c>
      <c r="G3487">
        <f>IF('Source Data'!F3487="failed",'Source Data'!L3487,0)</f>
        <v>0</v>
      </c>
      <c r="I3487">
        <f t="shared" si="54"/>
        <v>0</v>
      </c>
    </row>
    <row r="3488" spans="3:9" x14ac:dyDescent="0.2">
      <c r="C3488">
        <f>IF('Source Data'!F3488="successful",'Source Data'!L3488,0)</f>
        <v>56</v>
      </c>
      <c r="F3488">
        <f>IF('Source Data'!F3488="canceled",'Source Data'!L3488,0)</f>
        <v>0</v>
      </c>
      <c r="G3488">
        <f>IF('Source Data'!F3488="failed",'Source Data'!L3488,0)</f>
        <v>0</v>
      </c>
      <c r="I3488">
        <f t="shared" si="54"/>
        <v>0</v>
      </c>
    </row>
    <row r="3489" spans="3:9" x14ac:dyDescent="0.2">
      <c r="C3489">
        <f>IF('Source Data'!F3489="successful",'Source Data'!L3489,0)</f>
        <v>66</v>
      </c>
      <c r="F3489">
        <f>IF('Source Data'!F3489="canceled",'Source Data'!L3489,0)</f>
        <v>0</v>
      </c>
      <c r="G3489">
        <f>IF('Source Data'!F3489="failed",'Source Data'!L3489,0)</f>
        <v>0</v>
      </c>
      <c r="I3489">
        <f t="shared" si="54"/>
        <v>0</v>
      </c>
    </row>
    <row r="3490" spans="3:9" x14ac:dyDescent="0.2">
      <c r="C3490">
        <f>IF('Source Data'!F3490="successful",'Source Data'!L3490,0)</f>
        <v>29</v>
      </c>
      <c r="F3490">
        <f>IF('Source Data'!F3490="canceled",'Source Data'!L3490,0)</f>
        <v>0</v>
      </c>
      <c r="G3490">
        <f>IF('Source Data'!F3490="failed",'Source Data'!L3490,0)</f>
        <v>0</v>
      </c>
      <c r="I3490">
        <f t="shared" si="54"/>
        <v>0</v>
      </c>
    </row>
    <row r="3491" spans="3:9" x14ac:dyDescent="0.2">
      <c r="C3491">
        <f>IF('Source Data'!F3491="successful",'Source Data'!L3491,0)</f>
        <v>72</v>
      </c>
      <c r="F3491">
        <f>IF('Source Data'!F3491="canceled",'Source Data'!L3491,0)</f>
        <v>0</v>
      </c>
      <c r="G3491">
        <f>IF('Source Data'!F3491="failed",'Source Data'!L3491,0)</f>
        <v>0</v>
      </c>
      <c r="I3491">
        <f t="shared" si="54"/>
        <v>0</v>
      </c>
    </row>
    <row r="3492" spans="3:9" x14ac:dyDescent="0.2">
      <c r="C3492">
        <f>IF('Source Data'!F3492="successful",'Source Data'!L3492,0)</f>
        <v>27</v>
      </c>
      <c r="F3492">
        <f>IF('Source Data'!F3492="canceled",'Source Data'!L3492,0)</f>
        <v>0</v>
      </c>
      <c r="G3492">
        <f>IF('Source Data'!F3492="failed",'Source Data'!L3492,0)</f>
        <v>0</v>
      </c>
      <c r="I3492">
        <f t="shared" si="54"/>
        <v>0</v>
      </c>
    </row>
    <row r="3493" spans="3:9" x14ac:dyDescent="0.2">
      <c r="C3493">
        <f>IF('Source Data'!F3493="successful",'Source Data'!L3493,0)</f>
        <v>10</v>
      </c>
      <c r="F3493">
        <f>IF('Source Data'!F3493="canceled",'Source Data'!L3493,0)</f>
        <v>0</v>
      </c>
      <c r="G3493">
        <f>IF('Source Data'!F3493="failed",'Source Data'!L3493,0)</f>
        <v>0</v>
      </c>
      <c r="I3493">
        <f t="shared" si="54"/>
        <v>0</v>
      </c>
    </row>
    <row r="3494" spans="3:9" x14ac:dyDescent="0.2">
      <c r="C3494">
        <f>IF('Source Data'!F3494="successful",'Source Data'!L3494,0)</f>
        <v>35</v>
      </c>
      <c r="F3494">
        <f>IF('Source Data'!F3494="canceled",'Source Data'!L3494,0)</f>
        <v>0</v>
      </c>
      <c r="G3494">
        <f>IF('Source Data'!F3494="failed",'Source Data'!L3494,0)</f>
        <v>0</v>
      </c>
      <c r="I3494">
        <f t="shared" si="54"/>
        <v>0</v>
      </c>
    </row>
    <row r="3495" spans="3:9" x14ac:dyDescent="0.2">
      <c r="C3495">
        <f>IF('Source Data'!F3495="successful",'Source Data'!L3495,0)</f>
        <v>29</v>
      </c>
      <c r="F3495">
        <f>IF('Source Data'!F3495="canceled",'Source Data'!L3495,0)</f>
        <v>0</v>
      </c>
      <c r="G3495">
        <f>IF('Source Data'!F3495="failed",'Source Data'!L3495,0)</f>
        <v>0</v>
      </c>
      <c r="I3495">
        <f t="shared" si="54"/>
        <v>0</v>
      </c>
    </row>
    <row r="3496" spans="3:9" x14ac:dyDescent="0.2">
      <c r="C3496">
        <f>IF('Source Data'!F3496="successful",'Source Data'!L3496,0)</f>
        <v>13</v>
      </c>
      <c r="F3496">
        <f>IF('Source Data'!F3496="canceled",'Source Data'!L3496,0)</f>
        <v>0</v>
      </c>
      <c r="G3496">
        <f>IF('Source Data'!F3496="failed",'Source Data'!L3496,0)</f>
        <v>0</v>
      </c>
      <c r="I3496">
        <f t="shared" si="54"/>
        <v>0</v>
      </c>
    </row>
    <row r="3497" spans="3:9" x14ac:dyDescent="0.2">
      <c r="C3497">
        <f>IF('Source Data'!F3497="successful",'Source Data'!L3497,0)</f>
        <v>72</v>
      </c>
      <c r="F3497">
        <f>IF('Source Data'!F3497="canceled",'Source Data'!L3497,0)</f>
        <v>0</v>
      </c>
      <c r="G3497">
        <f>IF('Source Data'!F3497="failed",'Source Data'!L3497,0)</f>
        <v>0</v>
      </c>
      <c r="I3497">
        <f t="shared" si="54"/>
        <v>0</v>
      </c>
    </row>
    <row r="3498" spans="3:9" x14ac:dyDescent="0.2">
      <c r="C3498">
        <f>IF('Source Data'!F3498="successful",'Source Data'!L3498,0)</f>
        <v>78</v>
      </c>
      <c r="F3498">
        <f>IF('Source Data'!F3498="canceled",'Source Data'!L3498,0)</f>
        <v>0</v>
      </c>
      <c r="G3498">
        <f>IF('Source Data'!F3498="failed",'Source Data'!L3498,0)</f>
        <v>0</v>
      </c>
      <c r="I3498">
        <f t="shared" si="54"/>
        <v>0</v>
      </c>
    </row>
    <row r="3499" spans="3:9" x14ac:dyDescent="0.2">
      <c r="C3499">
        <f>IF('Source Data'!F3499="successful",'Source Data'!L3499,0)</f>
        <v>49</v>
      </c>
      <c r="F3499">
        <f>IF('Source Data'!F3499="canceled",'Source Data'!L3499,0)</f>
        <v>0</v>
      </c>
      <c r="G3499">
        <f>IF('Source Data'!F3499="failed",'Source Data'!L3499,0)</f>
        <v>0</v>
      </c>
      <c r="I3499">
        <f t="shared" si="54"/>
        <v>0</v>
      </c>
    </row>
    <row r="3500" spans="3:9" x14ac:dyDescent="0.2">
      <c r="C3500">
        <f>IF('Source Data'!F3500="successful",'Source Data'!L3500,0)</f>
        <v>42</v>
      </c>
      <c r="F3500">
        <f>IF('Source Data'!F3500="canceled",'Source Data'!L3500,0)</f>
        <v>0</v>
      </c>
      <c r="G3500">
        <f>IF('Source Data'!F3500="failed",'Source Data'!L3500,0)</f>
        <v>0</v>
      </c>
      <c r="I3500">
        <f t="shared" si="54"/>
        <v>0</v>
      </c>
    </row>
    <row r="3501" spans="3:9" x14ac:dyDescent="0.2">
      <c r="C3501">
        <f>IF('Source Data'!F3501="successful",'Source Data'!L3501,0)</f>
        <v>35</v>
      </c>
      <c r="F3501">
        <f>IF('Source Data'!F3501="canceled",'Source Data'!L3501,0)</f>
        <v>0</v>
      </c>
      <c r="G3501">
        <f>IF('Source Data'!F3501="failed",'Source Data'!L3501,0)</f>
        <v>0</v>
      </c>
      <c r="I3501">
        <f t="shared" si="54"/>
        <v>0</v>
      </c>
    </row>
    <row r="3502" spans="3:9" x14ac:dyDescent="0.2">
      <c r="C3502">
        <f>IF('Source Data'!F3502="successful",'Source Data'!L3502,0)</f>
        <v>42</v>
      </c>
      <c r="F3502">
        <f>IF('Source Data'!F3502="canceled",'Source Data'!L3502,0)</f>
        <v>0</v>
      </c>
      <c r="G3502">
        <f>IF('Source Data'!F3502="failed",'Source Data'!L3502,0)</f>
        <v>0</v>
      </c>
      <c r="I3502">
        <f t="shared" si="54"/>
        <v>0</v>
      </c>
    </row>
    <row r="3503" spans="3:9" x14ac:dyDescent="0.2">
      <c r="C3503">
        <f>IF('Source Data'!F3503="successful",'Source Data'!L3503,0)</f>
        <v>42</v>
      </c>
      <c r="F3503">
        <f>IF('Source Data'!F3503="canceled",'Source Data'!L3503,0)</f>
        <v>0</v>
      </c>
      <c r="G3503">
        <f>IF('Source Data'!F3503="failed",'Source Data'!L3503,0)</f>
        <v>0</v>
      </c>
      <c r="I3503">
        <f t="shared" si="54"/>
        <v>0</v>
      </c>
    </row>
    <row r="3504" spans="3:9" x14ac:dyDescent="0.2">
      <c r="C3504">
        <f>IF('Source Data'!F3504="successful",'Source Data'!L3504,0)</f>
        <v>31</v>
      </c>
      <c r="F3504">
        <f>IF('Source Data'!F3504="canceled",'Source Data'!L3504,0)</f>
        <v>0</v>
      </c>
      <c r="G3504">
        <f>IF('Source Data'!F3504="failed",'Source Data'!L3504,0)</f>
        <v>0</v>
      </c>
      <c r="I3504">
        <f t="shared" si="54"/>
        <v>0</v>
      </c>
    </row>
    <row r="3505" spans="3:9" x14ac:dyDescent="0.2">
      <c r="C3505">
        <f>IF('Source Data'!F3505="successful",'Source Data'!L3505,0)</f>
        <v>38</v>
      </c>
      <c r="F3505">
        <f>IF('Source Data'!F3505="canceled",'Source Data'!L3505,0)</f>
        <v>0</v>
      </c>
      <c r="G3505">
        <f>IF('Source Data'!F3505="failed",'Source Data'!L3505,0)</f>
        <v>0</v>
      </c>
      <c r="I3505">
        <f t="shared" si="54"/>
        <v>0</v>
      </c>
    </row>
    <row r="3506" spans="3:9" x14ac:dyDescent="0.2">
      <c r="C3506">
        <f>IF('Source Data'!F3506="successful",'Source Data'!L3506,0)</f>
        <v>8</v>
      </c>
      <c r="F3506">
        <f>IF('Source Data'!F3506="canceled",'Source Data'!L3506,0)</f>
        <v>0</v>
      </c>
      <c r="G3506">
        <f>IF('Source Data'!F3506="failed",'Source Data'!L3506,0)</f>
        <v>0</v>
      </c>
      <c r="I3506">
        <f t="shared" si="54"/>
        <v>0</v>
      </c>
    </row>
    <row r="3507" spans="3:9" x14ac:dyDescent="0.2">
      <c r="C3507">
        <f>IF('Source Data'!F3507="successful",'Source Data'!L3507,0)</f>
        <v>39</v>
      </c>
      <c r="F3507">
        <f>IF('Source Data'!F3507="canceled",'Source Data'!L3507,0)</f>
        <v>0</v>
      </c>
      <c r="G3507">
        <f>IF('Source Data'!F3507="failed",'Source Data'!L3507,0)</f>
        <v>0</v>
      </c>
      <c r="I3507">
        <f t="shared" si="54"/>
        <v>0</v>
      </c>
    </row>
    <row r="3508" spans="3:9" x14ac:dyDescent="0.2">
      <c r="C3508">
        <f>IF('Source Data'!F3508="successful",'Source Data'!L3508,0)</f>
        <v>29</v>
      </c>
      <c r="F3508">
        <f>IF('Source Data'!F3508="canceled",'Source Data'!L3508,0)</f>
        <v>0</v>
      </c>
      <c r="G3508">
        <f>IF('Source Data'!F3508="failed",'Source Data'!L3508,0)</f>
        <v>0</v>
      </c>
      <c r="I3508">
        <f t="shared" si="54"/>
        <v>0</v>
      </c>
    </row>
    <row r="3509" spans="3:9" x14ac:dyDescent="0.2">
      <c r="C3509">
        <f>IF('Source Data'!F3509="successful",'Source Data'!L3509,0)</f>
        <v>72</v>
      </c>
      <c r="F3509">
        <f>IF('Source Data'!F3509="canceled",'Source Data'!L3509,0)</f>
        <v>0</v>
      </c>
      <c r="G3509">
        <f>IF('Source Data'!F3509="failed",'Source Data'!L3509,0)</f>
        <v>0</v>
      </c>
      <c r="I3509">
        <f t="shared" si="54"/>
        <v>0</v>
      </c>
    </row>
    <row r="3510" spans="3:9" x14ac:dyDescent="0.2">
      <c r="C3510">
        <f>IF('Source Data'!F3510="successful",'Source Data'!L3510,0)</f>
        <v>15</v>
      </c>
      <c r="F3510">
        <f>IF('Source Data'!F3510="canceled",'Source Data'!L3510,0)</f>
        <v>0</v>
      </c>
      <c r="G3510">
        <f>IF('Source Data'!F3510="failed",'Source Data'!L3510,0)</f>
        <v>0</v>
      </c>
      <c r="I3510">
        <f t="shared" si="54"/>
        <v>0</v>
      </c>
    </row>
    <row r="3511" spans="3:9" x14ac:dyDescent="0.2">
      <c r="C3511">
        <f>IF('Source Data'!F3511="successful",'Source Data'!L3511,0)</f>
        <v>33</v>
      </c>
      <c r="F3511">
        <f>IF('Source Data'!F3511="canceled",'Source Data'!L3511,0)</f>
        <v>0</v>
      </c>
      <c r="G3511">
        <f>IF('Source Data'!F3511="failed",'Source Data'!L3511,0)</f>
        <v>0</v>
      </c>
      <c r="I3511">
        <f t="shared" si="54"/>
        <v>0</v>
      </c>
    </row>
    <row r="3512" spans="3:9" x14ac:dyDescent="0.2">
      <c r="C3512">
        <f>IF('Source Data'!F3512="successful",'Source Data'!L3512,0)</f>
        <v>15</v>
      </c>
      <c r="F3512">
        <f>IF('Source Data'!F3512="canceled",'Source Data'!L3512,0)</f>
        <v>0</v>
      </c>
      <c r="G3512">
        <f>IF('Source Data'!F3512="failed",'Source Data'!L3512,0)</f>
        <v>0</v>
      </c>
      <c r="I3512">
        <f t="shared" si="54"/>
        <v>0</v>
      </c>
    </row>
    <row r="3513" spans="3:9" x14ac:dyDescent="0.2">
      <c r="C3513">
        <f>IF('Source Data'!F3513="successful",'Source Data'!L3513,0)</f>
        <v>19</v>
      </c>
      <c r="F3513">
        <f>IF('Source Data'!F3513="canceled",'Source Data'!L3513,0)</f>
        <v>0</v>
      </c>
      <c r="G3513">
        <f>IF('Source Data'!F3513="failed",'Source Data'!L3513,0)</f>
        <v>0</v>
      </c>
      <c r="I3513">
        <f t="shared" si="54"/>
        <v>0</v>
      </c>
    </row>
    <row r="3514" spans="3:9" x14ac:dyDescent="0.2">
      <c r="C3514">
        <f>IF('Source Data'!F3514="successful",'Source Data'!L3514,0)</f>
        <v>17</v>
      </c>
      <c r="F3514">
        <f>IF('Source Data'!F3514="canceled",'Source Data'!L3514,0)</f>
        <v>0</v>
      </c>
      <c r="G3514">
        <f>IF('Source Data'!F3514="failed",'Source Data'!L3514,0)</f>
        <v>0</v>
      </c>
      <c r="I3514">
        <f t="shared" si="54"/>
        <v>0</v>
      </c>
    </row>
    <row r="3515" spans="3:9" x14ac:dyDescent="0.2">
      <c r="C3515">
        <f>IF('Source Data'!F3515="successful",'Source Data'!L3515,0)</f>
        <v>44</v>
      </c>
      <c r="F3515">
        <f>IF('Source Data'!F3515="canceled",'Source Data'!L3515,0)</f>
        <v>0</v>
      </c>
      <c r="G3515">
        <f>IF('Source Data'!F3515="failed",'Source Data'!L3515,0)</f>
        <v>0</v>
      </c>
      <c r="I3515">
        <f t="shared" si="54"/>
        <v>0</v>
      </c>
    </row>
    <row r="3516" spans="3:9" x14ac:dyDescent="0.2">
      <c r="C3516">
        <f>IF('Source Data'!F3516="successful",'Source Data'!L3516,0)</f>
        <v>10</v>
      </c>
      <c r="F3516">
        <f>IF('Source Data'!F3516="canceled",'Source Data'!L3516,0)</f>
        <v>0</v>
      </c>
      <c r="G3516">
        <f>IF('Source Data'!F3516="failed",'Source Data'!L3516,0)</f>
        <v>0</v>
      </c>
      <c r="I3516">
        <f t="shared" si="54"/>
        <v>0</v>
      </c>
    </row>
    <row r="3517" spans="3:9" x14ac:dyDescent="0.2">
      <c r="C3517">
        <f>IF('Source Data'!F3517="successful",'Source Data'!L3517,0)</f>
        <v>46</v>
      </c>
      <c r="F3517">
        <f>IF('Source Data'!F3517="canceled",'Source Data'!L3517,0)</f>
        <v>0</v>
      </c>
      <c r="G3517">
        <f>IF('Source Data'!F3517="failed",'Source Data'!L3517,0)</f>
        <v>0</v>
      </c>
      <c r="I3517">
        <f t="shared" si="54"/>
        <v>0</v>
      </c>
    </row>
    <row r="3518" spans="3:9" x14ac:dyDescent="0.2">
      <c r="C3518">
        <f>IF('Source Data'!F3518="successful",'Source Data'!L3518,0)</f>
        <v>11</v>
      </c>
      <c r="F3518">
        <f>IF('Source Data'!F3518="canceled",'Source Data'!L3518,0)</f>
        <v>0</v>
      </c>
      <c r="G3518">
        <f>IF('Source Data'!F3518="failed",'Source Data'!L3518,0)</f>
        <v>0</v>
      </c>
      <c r="I3518">
        <f t="shared" si="54"/>
        <v>0</v>
      </c>
    </row>
    <row r="3519" spans="3:9" x14ac:dyDescent="0.2">
      <c r="C3519">
        <f>IF('Source Data'!F3519="successful",'Source Data'!L3519,0)</f>
        <v>13</v>
      </c>
      <c r="F3519">
        <f>IF('Source Data'!F3519="canceled",'Source Data'!L3519,0)</f>
        <v>0</v>
      </c>
      <c r="G3519">
        <f>IF('Source Data'!F3519="failed",'Source Data'!L3519,0)</f>
        <v>0</v>
      </c>
      <c r="I3519">
        <f t="shared" si="54"/>
        <v>0</v>
      </c>
    </row>
    <row r="3520" spans="3:9" x14ac:dyDescent="0.2">
      <c r="C3520">
        <f>IF('Source Data'!F3520="successful",'Source Data'!L3520,0)</f>
        <v>33</v>
      </c>
      <c r="F3520">
        <f>IF('Source Data'!F3520="canceled",'Source Data'!L3520,0)</f>
        <v>0</v>
      </c>
      <c r="G3520">
        <f>IF('Source Data'!F3520="failed",'Source Data'!L3520,0)</f>
        <v>0</v>
      </c>
      <c r="I3520">
        <f t="shared" si="54"/>
        <v>0</v>
      </c>
    </row>
    <row r="3521" spans="3:9" x14ac:dyDescent="0.2">
      <c r="C3521">
        <f>IF('Source Data'!F3521="successful",'Source Data'!L3521,0)</f>
        <v>28</v>
      </c>
      <c r="F3521">
        <f>IF('Source Data'!F3521="canceled",'Source Data'!L3521,0)</f>
        <v>0</v>
      </c>
      <c r="G3521">
        <f>IF('Source Data'!F3521="failed",'Source Data'!L3521,0)</f>
        <v>0</v>
      </c>
      <c r="I3521">
        <f t="shared" si="54"/>
        <v>0</v>
      </c>
    </row>
    <row r="3522" spans="3:9" x14ac:dyDescent="0.2">
      <c r="C3522">
        <f>IF('Source Data'!F3522="successful",'Source Data'!L3522,0)</f>
        <v>21</v>
      </c>
      <c r="F3522">
        <f>IF('Source Data'!F3522="canceled",'Source Data'!L3522,0)</f>
        <v>0</v>
      </c>
      <c r="G3522">
        <f>IF('Source Data'!F3522="failed",'Source Data'!L3522,0)</f>
        <v>0</v>
      </c>
      <c r="I3522">
        <f t="shared" si="54"/>
        <v>0</v>
      </c>
    </row>
    <row r="3523" spans="3:9" x14ac:dyDescent="0.2">
      <c r="C3523">
        <f>IF('Source Data'!F3523="successful",'Source Data'!L3523,0)</f>
        <v>13</v>
      </c>
      <c r="F3523">
        <f>IF('Source Data'!F3523="canceled",'Source Data'!L3523,0)</f>
        <v>0</v>
      </c>
      <c r="G3523">
        <f>IF('Source Data'!F3523="failed",'Source Data'!L3523,0)</f>
        <v>0</v>
      </c>
      <c r="I3523">
        <f t="shared" ref="I3523:I3586" si="55">F3523+G3523</f>
        <v>0</v>
      </c>
    </row>
    <row r="3524" spans="3:9" x14ac:dyDescent="0.2">
      <c r="C3524">
        <f>IF('Source Data'!F3524="successful",'Source Data'!L3524,0)</f>
        <v>34</v>
      </c>
      <c r="F3524">
        <f>IF('Source Data'!F3524="canceled",'Source Data'!L3524,0)</f>
        <v>0</v>
      </c>
      <c r="G3524">
        <f>IF('Source Data'!F3524="failed",'Source Data'!L3524,0)</f>
        <v>0</v>
      </c>
      <c r="I3524">
        <f t="shared" si="55"/>
        <v>0</v>
      </c>
    </row>
    <row r="3525" spans="3:9" x14ac:dyDescent="0.2">
      <c r="C3525">
        <f>IF('Source Data'!F3525="successful",'Source Data'!L3525,0)</f>
        <v>80</v>
      </c>
      <c r="F3525">
        <f>IF('Source Data'!F3525="canceled",'Source Data'!L3525,0)</f>
        <v>0</v>
      </c>
      <c r="G3525">
        <f>IF('Source Data'!F3525="failed",'Source Data'!L3525,0)</f>
        <v>0</v>
      </c>
      <c r="I3525">
        <f t="shared" si="55"/>
        <v>0</v>
      </c>
    </row>
    <row r="3526" spans="3:9" x14ac:dyDescent="0.2">
      <c r="C3526">
        <f>IF('Source Data'!F3526="successful",'Source Data'!L3526,0)</f>
        <v>74</v>
      </c>
      <c r="F3526">
        <f>IF('Source Data'!F3526="canceled",'Source Data'!L3526,0)</f>
        <v>0</v>
      </c>
      <c r="G3526">
        <f>IF('Source Data'!F3526="failed",'Source Data'!L3526,0)</f>
        <v>0</v>
      </c>
      <c r="I3526">
        <f t="shared" si="55"/>
        <v>0</v>
      </c>
    </row>
    <row r="3527" spans="3:9" x14ac:dyDescent="0.2">
      <c r="C3527">
        <f>IF('Source Data'!F3527="successful",'Source Data'!L3527,0)</f>
        <v>7</v>
      </c>
      <c r="F3527">
        <f>IF('Source Data'!F3527="canceled",'Source Data'!L3527,0)</f>
        <v>0</v>
      </c>
      <c r="G3527">
        <f>IF('Source Data'!F3527="failed",'Source Data'!L3527,0)</f>
        <v>0</v>
      </c>
      <c r="I3527">
        <f t="shared" si="55"/>
        <v>0</v>
      </c>
    </row>
    <row r="3528" spans="3:9" x14ac:dyDescent="0.2">
      <c r="C3528">
        <f>IF('Source Data'!F3528="successful",'Source Data'!L3528,0)</f>
        <v>34</v>
      </c>
      <c r="F3528">
        <f>IF('Source Data'!F3528="canceled",'Source Data'!L3528,0)</f>
        <v>0</v>
      </c>
      <c r="G3528">
        <f>IF('Source Data'!F3528="failed",'Source Data'!L3528,0)</f>
        <v>0</v>
      </c>
      <c r="I3528">
        <f t="shared" si="55"/>
        <v>0</v>
      </c>
    </row>
    <row r="3529" spans="3:9" x14ac:dyDescent="0.2">
      <c r="C3529">
        <f>IF('Source Data'!F3529="successful",'Source Data'!L3529,0)</f>
        <v>86</v>
      </c>
      <c r="F3529">
        <f>IF('Source Data'!F3529="canceled",'Source Data'!L3529,0)</f>
        <v>0</v>
      </c>
      <c r="G3529">
        <f>IF('Source Data'!F3529="failed",'Source Data'!L3529,0)</f>
        <v>0</v>
      </c>
      <c r="I3529">
        <f t="shared" si="55"/>
        <v>0</v>
      </c>
    </row>
    <row r="3530" spans="3:9" x14ac:dyDescent="0.2">
      <c r="C3530">
        <f>IF('Source Data'!F3530="successful",'Source Data'!L3530,0)</f>
        <v>37</v>
      </c>
      <c r="F3530">
        <f>IF('Source Data'!F3530="canceled",'Source Data'!L3530,0)</f>
        <v>0</v>
      </c>
      <c r="G3530">
        <f>IF('Source Data'!F3530="failed",'Source Data'!L3530,0)</f>
        <v>0</v>
      </c>
      <c r="I3530">
        <f t="shared" si="55"/>
        <v>0</v>
      </c>
    </row>
    <row r="3531" spans="3:9" x14ac:dyDescent="0.2">
      <c r="C3531">
        <f>IF('Source Data'!F3531="successful",'Source Data'!L3531,0)</f>
        <v>18</v>
      </c>
      <c r="F3531">
        <f>IF('Source Data'!F3531="canceled",'Source Data'!L3531,0)</f>
        <v>0</v>
      </c>
      <c r="G3531">
        <f>IF('Source Data'!F3531="failed",'Source Data'!L3531,0)</f>
        <v>0</v>
      </c>
      <c r="I3531">
        <f t="shared" si="55"/>
        <v>0</v>
      </c>
    </row>
    <row r="3532" spans="3:9" x14ac:dyDescent="0.2">
      <c r="C3532">
        <f>IF('Source Data'!F3532="successful",'Source Data'!L3532,0)</f>
        <v>22</v>
      </c>
      <c r="F3532">
        <f>IF('Source Data'!F3532="canceled",'Source Data'!L3532,0)</f>
        <v>0</v>
      </c>
      <c r="G3532">
        <f>IF('Source Data'!F3532="failed",'Source Data'!L3532,0)</f>
        <v>0</v>
      </c>
      <c r="I3532">
        <f t="shared" si="55"/>
        <v>0</v>
      </c>
    </row>
    <row r="3533" spans="3:9" x14ac:dyDescent="0.2">
      <c r="C3533">
        <f>IF('Source Data'!F3533="successful",'Source Data'!L3533,0)</f>
        <v>26</v>
      </c>
      <c r="F3533">
        <f>IF('Source Data'!F3533="canceled",'Source Data'!L3533,0)</f>
        <v>0</v>
      </c>
      <c r="G3533">
        <f>IF('Source Data'!F3533="failed",'Source Data'!L3533,0)</f>
        <v>0</v>
      </c>
      <c r="I3533">
        <f t="shared" si="55"/>
        <v>0</v>
      </c>
    </row>
    <row r="3534" spans="3:9" x14ac:dyDescent="0.2">
      <c r="C3534">
        <f>IF('Source Data'!F3534="successful",'Source Data'!L3534,0)</f>
        <v>27</v>
      </c>
      <c r="F3534">
        <f>IF('Source Data'!F3534="canceled",'Source Data'!L3534,0)</f>
        <v>0</v>
      </c>
      <c r="G3534">
        <f>IF('Source Data'!F3534="failed",'Source Data'!L3534,0)</f>
        <v>0</v>
      </c>
      <c r="I3534">
        <f t="shared" si="55"/>
        <v>0</v>
      </c>
    </row>
    <row r="3535" spans="3:9" x14ac:dyDescent="0.2">
      <c r="C3535">
        <f>IF('Source Data'!F3535="successful",'Source Data'!L3535,0)</f>
        <v>8</v>
      </c>
      <c r="F3535">
        <f>IF('Source Data'!F3535="canceled",'Source Data'!L3535,0)</f>
        <v>0</v>
      </c>
      <c r="G3535">
        <f>IF('Source Data'!F3535="failed",'Source Data'!L3535,0)</f>
        <v>0</v>
      </c>
      <c r="I3535">
        <f t="shared" si="55"/>
        <v>0</v>
      </c>
    </row>
    <row r="3536" spans="3:9" x14ac:dyDescent="0.2">
      <c r="C3536">
        <f>IF('Source Data'!F3536="successful",'Source Data'!L3536,0)</f>
        <v>204</v>
      </c>
      <c r="F3536">
        <f>IF('Source Data'!F3536="canceled",'Source Data'!L3536,0)</f>
        <v>0</v>
      </c>
      <c r="G3536">
        <f>IF('Source Data'!F3536="failed",'Source Data'!L3536,0)</f>
        <v>0</v>
      </c>
      <c r="I3536">
        <f t="shared" si="55"/>
        <v>0</v>
      </c>
    </row>
    <row r="3537" spans="3:9" x14ac:dyDescent="0.2">
      <c r="C3537">
        <f>IF('Source Data'!F3537="successful",'Source Data'!L3537,0)</f>
        <v>46</v>
      </c>
      <c r="F3537">
        <f>IF('Source Data'!F3537="canceled",'Source Data'!L3537,0)</f>
        <v>0</v>
      </c>
      <c r="G3537">
        <f>IF('Source Data'!F3537="failed",'Source Data'!L3537,0)</f>
        <v>0</v>
      </c>
      <c r="I3537">
        <f t="shared" si="55"/>
        <v>0</v>
      </c>
    </row>
    <row r="3538" spans="3:9" x14ac:dyDescent="0.2">
      <c r="C3538">
        <f>IF('Source Data'!F3538="successful",'Source Data'!L3538,0)</f>
        <v>17</v>
      </c>
      <c r="F3538">
        <f>IF('Source Data'!F3538="canceled",'Source Data'!L3538,0)</f>
        <v>0</v>
      </c>
      <c r="G3538">
        <f>IF('Source Data'!F3538="failed",'Source Data'!L3538,0)</f>
        <v>0</v>
      </c>
      <c r="I3538">
        <f t="shared" si="55"/>
        <v>0</v>
      </c>
    </row>
    <row r="3539" spans="3:9" x14ac:dyDescent="0.2">
      <c r="C3539">
        <f>IF('Source Data'!F3539="successful",'Source Data'!L3539,0)</f>
        <v>28</v>
      </c>
      <c r="F3539">
        <f>IF('Source Data'!F3539="canceled",'Source Data'!L3539,0)</f>
        <v>0</v>
      </c>
      <c r="G3539">
        <f>IF('Source Data'!F3539="failed",'Source Data'!L3539,0)</f>
        <v>0</v>
      </c>
      <c r="I3539">
        <f t="shared" si="55"/>
        <v>0</v>
      </c>
    </row>
    <row r="3540" spans="3:9" x14ac:dyDescent="0.2">
      <c r="C3540">
        <f>IF('Source Data'!F3540="successful",'Source Data'!L3540,0)</f>
        <v>83</v>
      </c>
      <c r="F3540">
        <f>IF('Source Data'!F3540="canceled",'Source Data'!L3540,0)</f>
        <v>0</v>
      </c>
      <c r="G3540">
        <f>IF('Source Data'!F3540="failed",'Source Data'!L3540,0)</f>
        <v>0</v>
      </c>
      <c r="I3540">
        <f t="shared" si="55"/>
        <v>0</v>
      </c>
    </row>
    <row r="3541" spans="3:9" x14ac:dyDescent="0.2">
      <c r="C3541">
        <f>IF('Source Data'!F3541="successful",'Source Data'!L3541,0)</f>
        <v>13</v>
      </c>
      <c r="F3541">
        <f>IF('Source Data'!F3541="canceled",'Source Data'!L3541,0)</f>
        <v>0</v>
      </c>
      <c r="G3541">
        <f>IF('Source Data'!F3541="failed",'Source Data'!L3541,0)</f>
        <v>0</v>
      </c>
      <c r="I3541">
        <f t="shared" si="55"/>
        <v>0</v>
      </c>
    </row>
    <row r="3542" spans="3:9" x14ac:dyDescent="0.2">
      <c r="C3542">
        <f>IF('Source Data'!F3542="successful",'Source Data'!L3542,0)</f>
        <v>8</v>
      </c>
      <c r="F3542">
        <f>IF('Source Data'!F3542="canceled",'Source Data'!L3542,0)</f>
        <v>0</v>
      </c>
      <c r="G3542">
        <f>IF('Source Data'!F3542="failed",'Source Data'!L3542,0)</f>
        <v>0</v>
      </c>
      <c r="I3542">
        <f t="shared" si="55"/>
        <v>0</v>
      </c>
    </row>
    <row r="3543" spans="3:9" x14ac:dyDescent="0.2">
      <c r="C3543">
        <f>IF('Source Data'!F3543="successful",'Source Data'!L3543,0)</f>
        <v>32</v>
      </c>
      <c r="F3543">
        <f>IF('Source Data'!F3543="canceled",'Source Data'!L3543,0)</f>
        <v>0</v>
      </c>
      <c r="G3543">
        <f>IF('Source Data'!F3543="failed",'Source Data'!L3543,0)</f>
        <v>0</v>
      </c>
      <c r="I3543">
        <f t="shared" si="55"/>
        <v>0</v>
      </c>
    </row>
    <row r="3544" spans="3:9" x14ac:dyDescent="0.2">
      <c r="C3544">
        <f>IF('Source Data'!F3544="successful",'Source Data'!L3544,0)</f>
        <v>85</v>
      </c>
      <c r="F3544">
        <f>IF('Source Data'!F3544="canceled",'Source Data'!L3544,0)</f>
        <v>0</v>
      </c>
      <c r="G3544">
        <f>IF('Source Data'!F3544="failed",'Source Data'!L3544,0)</f>
        <v>0</v>
      </c>
      <c r="I3544">
        <f t="shared" si="55"/>
        <v>0</v>
      </c>
    </row>
    <row r="3545" spans="3:9" x14ac:dyDescent="0.2">
      <c r="C3545">
        <f>IF('Source Data'!F3545="successful",'Source Data'!L3545,0)</f>
        <v>29</v>
      </c>
      <c r="F3545">
        <f>IF('Source Data'!F3545="canceled",'Source Data'!L3545,0)</f>
        <v>0</v>
      </c>
      <c r="G3545">
        <f>IF('Source Data'!F3545="failed",'Source Data'!L3545,0)</f>
        <v>0</v>
      </c>
      <c r="I3545">
        <f t="shared" si="55"/>
        <v>0</v>
      </c>
    </row>
    <row r="3546" spans="3:9" x14ac:dyDescent="0.2">
      <c r="C3546">
        <f>IF('Source Data'!F3546="successful",'Source Data'!L3546,0)</f>
        <v>24</v>
      </c>
      <c r="F3546">
        <f>IF('Source Data'!F3546="canceled",'Source Data'!L3546,0)</f>
        <v>0</v>
      </c>
      <c r="G3546">
        <f>IF('Source Data'!F3546="failed",'Source Data'!L3546,0)</f>
        <v>0</v>
      </c>
      <c r="I3546">
        <f t="shared" si="55"/>
        <v>0</v>
      </c>
    </row>
    <row r="3547" spans="3:9" x14ac:dyDescent="0.2">
      <c r="C3547">
        <f>IF('Source Data'!F3547="successful",'Source Data'!L3547,0)</f>
        <v>8</v>
      </c>
      <c r="F3547">
        <f>IF('Source Data'!F3547="canceled",'Source Data'!L3547,0)</f>
        <v>0</v>
      </c>
      <c r="G3547">
        <f>IF('Source Data'!F3547="failed",'Source Data'!L3547,0)</f>
        <v>0</v>
      </c>
      <c r="I3547">
        <f t="shared" si="55"/>
        <v>0</v>
      </c>
    </row>
    <row r="3548" spans="3:9" x14ac:dyDescent="0.2">
      <c r="C3548">
        <f>IF('Source Data'!F3548="successful",'Source Data'!L3548,0)</f>
        <v>19</v>
      </c>
      <c r="F3548">
        <f>IF('Source Data'!F3548="canceled",'Source Data'!L3548,0)</f>
        <v>0</v>
      </c>
      <c r="G3548">
        <f>IF('Source Data'!F3548="failed",'Source Data'!L3548,0)</f>
        <v>0</v>
      </c>
      <c r="I3548">
        <f t="shared" si="55"/>
        <v>0</v>
      </c>
    </row>
    <row r="3549" spans="3:9" x14ac:dyDescent="0.2">
      <c r="C3549">
        <f>IF('Source Data'!F3549="successful",'Source Data'!L3549,0)</f>
        <v>336</v>
      </c>
      <c r="F3549">
        <f>IF('Source Data'!F3549="canceled",'Source Data'!L3549,0)</f>
        <v>0</v>
      </c>
      <c r="G3549">
        <f>IF('Source Data'!F3549="failed",'Source Data'!L3549,0)</f>
        <v>0</v>
      </c>
      <c r="I3549">
        <f t="shared" si="55"/>
        <v>0</v>
      </c>
    </row>
    <row r="3550" spans="3:9" x14ac:dyDescent="0.2">
      <c r="C3550">
        <f>IF('Source Data'!F3550="successful",'Source Data'!L3550,0)</f>
        <v>13</v>
      </c>
      <c r="F3550">
        <f>IF('Source Data'!F3550="canceled",'Source Data'!L3550,0)</f>
        <v>0</v>
      </c>
      <c r="G3550">
        <f>IF('Source Data'!F3550="failed",'Source Data'!L3550,0)</f>
        <v>0</v>
      </c>
      <c r="I3550">
        <f t="shared" si="55"/>
        <v>0</v>
      </c>
    </row>
    <row r="3551" spans="3:9" x14ac:dyDescent="0.2">
      <c r="C3551">
        <f>IF('Source Data'!F3551="successful",'Source Data'!L3551,0)</f>
        <v>42</v>
      </c>
      <c r="F3551">
        <f>IF('Source Data'!F3551="canceled",'Source Data'!L3551,0)</f>
        <v>0</v>
      </c>
      <c r="G3551">
        <f>IF('Source Data'!F3551="failed",'Source Data'!L3551,0)</f>
        <v>0</v>
      </c>
      <c r="I3551">
        <f t="shared" si="55"/>
        <v>0</v>
      </c>
    </row>
    <row r="3552" spans="3:9" x14ac:dyDescent="0.2">
      <c r="C3552">
        <f>IF('Source Data'!F3552="successful",'Source Data'!L3552,0)</f>
        <v>64</v>
      </c>
      <c r="F3552">
        <f>IF('Source Data'!F3552="canceled",'Source Data'!L3552,0)</f>
        <v>0</v>
      </c>
      <c r="G3552">
        <f>IF('Source Data'!F3552="failed",'Source Data'!L3552,0)</f>
        <v>0</v>
      </c>
      <c r="I3552">
        <f t="shared" si="55"/>
        <v>0</v>
      </c>
    </row>
    <row r="3553" spans="3:9" x14ac:dyDescent="0.2">
      <c r="C3553">
        <f>IF('Source Data'!F3553="successful",'Source Data'!L3553,0)</f>
        <v>25</v>
      </c>
      <c r="F3553">
        <f>IF('Source Data'!F3553="canceled",'Source Data'!L3553,0)</f>
        <v>0</v>
      </c>
      <c r="G3553">
        <f>IF('Source Data'!F3553="failed",'Source Data'!L3553,0)</f>
        <v>0</v>
      </c>
      <c r="I3553">
        <f t="shared" si="55"/>
        <v>0</v>
      </c>
    </row>
    <row r="3554" spans="3:9" x14ac:dyDescent="0.2">
      <c r="C3554">
        <f>IF('Source Data'!F3554="successful",'Source Data'!L3554,0)</f>
        <v>20</v>
      </c>
      <c r="F3554">
        <f>IF('Source Data'!F3554="canceled",'Source Data'!L3554,0)</f>
        <v>0</v>
      </c>
      <c r="G3554">
        <f>IF('Source Data'!F3554="failed",'Source Data'!L3554,0)</f>
        <v>0</v>
      </c>
      <c r="I3554">
        <f t="shared" si="55"/>
        <v>0</v>
      </c>
    </row>
    <row r="3555" spans="3:9" x14ac:dyDescent="0.2">
      <c r="C3555">
        <f>IF('Source Data'!F3555="successful",'Source Data'!L3555,0)</f>
        <v>104</v>
      </c>
      <c r="F3555">
        <f>IF('Source Data'!F3555="canceled",'Source Data'!L3555,0)</f>
        <v>0</v>
      </c>
      <c r="G3555">
        <f>IF('Source Data'!F3555="failed",'Source Data'!L3555,0)</f>
        <v>0</v>
      </c>
      <c r="I3555">
        <f t="shared" si="55"/>
        <v>0</v>
      </c>
    </row>
    <row r="3556" spans="3:9" x14ac:dyDescent="0.2">
      <c r="C3556">
        <f>IF('Source Data'!F3556="successful",'Source Data'!L3556,0)</f>
        <v>53</v>
      </c>
      <c r="F3556">
        <f>IF('Source Data'!F3556="canceled",'Source Data'!L3556,0)</f>
        <v>0</v>
      </c>
      <c r="G3556">
        <f>IF('Source Data'!F3556="failed",'Source Data'!L3556,0)</f>
        <v>0</v>
      </c>
      <c r="I3556">
        <f t="shared" si="55"/>
        <v>0</v>
      </c>
    </row>
    <row r="3557" spans="3:9" x14ac:dyDescent="0.2">
      <c r="C3557">
        <f>IF('Source Data'!F3557="successful",'Source Data'!L3557,0)</f>
        <v>14</v>
      </c>
      <c r="F3557">
        <f>IF('Source Data'!F3557="canceled",'Source Data'!L3557,0)</f>
        <v>0</v>
      </c>
      <c r="G3557">
        <f>IF('Source Data'!F3557="failed",'Source Data'!L3557,0)</f>
        <v>0</v>
      </c>
      <c r="I3557">
        <f t="shared" si="55"/>
        <v>0</v>
      </c>
    </row>
    <row r="3558" spans="3:9" x14ac:dyDescent="0.2">
      <c r="C3558">
        <f>IF('Source Data'!F3558="successful",'Source Data'!L3558,0)</f>
        <v>20</v>
      </c>
      <c r="F3558">
        <f>IF('Source Data'!F3558="canceled",'Source Data'!L3558,0)</f>
        <v>0</v>
      </c>
      <c r="G3558">
        <f>IF('Source Data'!F3558="failed",'Source Data'!L3558,0)</f>
        <v>0</v>
      </c>
      <c r="I3558">
        <f t="shared" si="55"/>
        <v>0</v>
      </c>
    </row>
    <row r="3559" spans="3:9" x14ac:dyDescent="0.2">
      <c r="C3559">
        <f>IF('Source Data'!F3559="successful",'Source Data'!L3559,0)</f>
        <v>558</v>
      </c>
      <c r="F3559">
        <f>IF('Source Data'!F3559="canceled",'Source Data'!L3559,0)</f>
        <v>0</v>
      </c>
      <c r="G3559">
        <f>IF('Source Data'!F3559="failed",'Source Data'!L3559,0)</f>
        <v>0</v>
      </c>
      <c r="I3559">
        <f t="shared" si="55"/>
        <v>0</v>
      </c>
    </row>
    <row r="3560" spans="3:9" x14ac:dyDescent="0.2">
      <c r="C3560">
        <f>IF('Source Data'!F3560="successful",'Source Data'!L3560,0)</f>
        <v>22</v>
      </c>
      <c r="F3560">
        <f>IF('Source Data'!F3560="canceled",'Source Data'!L3560,0)</f>
        <v>0</v>
      </c>
      <c r="G3560">
        <f>IF('Source Data'!F3560="failed",'Source Data'!L3560,0)</f>
        <v>0</v>
      </c>
      <c r="I3560">
        <f t="shared" si="55"/>
        <v>0</v>
      </c>
    </row>
    <row r="3561" spans="3:9" x14ac:dyDescent="0.2">
      <c r="C3561">
        <f>IF('Source Data'!F3561="successful",'Source Data'!L3561,0)</f>
        <v>24</v>
      </c>
      <c r="F3561">
        <f>IF('Source Data'!F3561="canceled",'Source Data'!L3561,0)</f>
        <v>0</v>
      </c>
      <c r="G3561">
        <f>IF('Source Data'!F3561="failed",'Source Data'!L3561,0)</f>
        <v>0</v>
      </c>
      <c r="I3561">
        <f t="shared" si="55"/>
        <v>0</v>
      </c>
    </row>
    <row r="3562" spans="3:9" x14ac:dyDescent="0.2">
      <c r="C3562">
        <f>IF('Source Data'!F3562="successful",'Source Data'!L3562,0)</f>
        <v>74</v>
      </c>
      <c r="F3562">
        <f>IF('Source Data'!F3562="canceled",'Source Data'!L3562,0)</f>
        <v>0</v>
      </c>
      <c r="G3562">
        <f>IF('Source Data'!F3562="failed",'Source Data'!L3562,0)</f>
        <v>0</v>
      </c>
      <c r="I3562">
        <f t="shared" si="55"/>
        <v>0</v>
      </c>
    </row>
    <row r="3563" spans="3:9" x14ac:dyDescent="0.2">
      <c r="C3563">
        <f>IF('Source Data'!F3563="successful",'Source Data'!L3563,0)</f>
        <v>54</v>
      </c>
      <c r="F3563">
        <f>IF('Source Data'!F3563="canceled",'Source Data'!L3563,0)</f>
        <v>0</v>
      </c>
      <c r="G3563">
        <f>IF('Source Data'!F3563="failed",'Source Data'!L3563,0)</f>
        <v>0</v>
      </c>
      <c r="I3563">
        <f t="shared" si="55"/>
        <v>0</v>
      </c>
    </row>
    <row r="3564" spans="3:9" x14ac:dyDescent="0.2">
      <c r="C3564">
        <f>IF('Source Data'!F3564="successful",'Source Data'!L3564,0)</f>
        <v>31</v>
      </c>
      <c r="F3564">
        <f>IF('Source Data'!F3564="canceled",'Source Data'!L3564,0)</f>
        <v>0</v>
      </c>
      <c r="G3564">
        <f>IF('Source Data'!F3564="failed",'Source Data'!L3564,0)</f>
        <v>0</v>
      </c>
      <c r="I3564">
        <f t="shared" si="55"/>
        <v>0</v>
      </c>
    </row>
    <row r="3565" spans="3:9" x14ac:dyDescent="0.2">
      <c r="C3565">
        <f>IF('Source Data'!F3565="successful",'Source Data'!L3565,0)</f>
        <v>25</v>
      </c>
      <c r="F3565">
        <f>IF('Source Data'!F3565="canceled",'Source Data'!L3565,0)</f>
        <v>0</v>
      </c>
      <c r="G3565">
        <f>IF('Source Data'!F3565="failed",'Source Data'!L3565,0)</f>
        <v>0</v>
      </c>
      <c r="I3565">
        <f t="shared" si="55"/>
        <v>0</v>
      </c>
    </row>
    <row r="3566" spans="3:9" x14ac:dyDescent="0.2">
      <c r="C3566">
        <f>IF('Source Data'!F3566="successful",'Source Data'!L3566,0)</f>
        <v>17</v>
      </c>
      <c r="F3566">
        <f>IF('Source Data'!F3566="canceled",'Source Data'!L3566,0)</f>
        <v>0</v>
      </c>
      <c r="G3566">
        <f>IF('Source Data'!F3566="failed",'Source Data'!L3566,0)</f>
        <v>0</v>
      </c>
      <c r="I3566">
        <f t="shared" si="55"/>
        <v>0</v>
      </c>
    </row>
    <row r="3567" spans="3:9" x14ac:dyDescent="0.2">
      <c r="C3567">
        <f>IF('Source Data'!F3567="successful",'Source Data'!L3567,0)</f>
        <v>12</v>
      </c>
      <c r="F3567">
        <f>IF('Source Data'!F3567="canceled",'Source Data'!L3567,0)</f>
        <v>0</v>
      </c>
      <c r="G3567">
        <f>IF('Source Data'!F3567="failed",'Source Data'!L3567,0)</f>
        <v>0</v>
      </c>
      <c r="I3567">
        <f t="shared" si="55"/>
        <v>0</v>
      </c>
    </row>
    <row r="3568" spans="3:9" x14ac:dyDescent="0.2">
      <c r="C3568">
        <f>IF('Source Data'!F3568="successful",'Source Data'!L3568,0)</f>
        <v>38</v>
      </c>
      <c r="F3568">
        <f>IF('Source Data'!F3568="canceled",'Source Data'!L3568,0)</f>
        <v>0</v>
      </c>
      <c r="G3568">
        <f>IF('Source Data'!F3568="failed",'Source Data'!L3568,0)</f>
        <v>0</v>
      </c>
      <c r="I3568">
        <f t="shared" si="55"/>
        <v>0</v>
      </c>
    </row>
    <row r="3569" spans="3:9" x14ac:dyDescent="0.2">
      <c r="C3569">
        <f>IF('Source Data'!F3569="successful",'Source Data'!L3569,0)</f>
        <v>41</v>
      </c>
      <c r="F3569">
        <f>IF('Source Data'!F3569="canceled",'Source Data'!L3569,0)</f>
        <v>0</v>
      </c>
      <c r="G3569">
        <f>IF('Source Data'!F3569="failed",'Source Data'!L3569,0)</f>
        <v>0</v>
      </c>
      <c r="I3569">
        <f t="shared" si="55"/>
        <v>0</v>
      </c>
    </row>
    <row r="3570" spans="3:9" x14ac:dyDescent="0.2">
      <c r="C3570">
        <f>IF('Source Data'!F3570="successful",'Source Data'!L3570,0)</f>
        <v>19</v>
      </c>
      <c r="F3570">
        <f>IF('Source Data'!F3570="canceled",'Source Data'!L3570,0)</f>
        <v>0</v>
      </c>
      <c r="G3570">
        <f>IF('Source Data'!F3570="failed",'Source Data'!L3570,0)</f>
        <v>0</v>
      </c>
      <c r="I3570">
        <f t="shared" si="55"/>
        <v>0</v>
      </c>
    </row>
    <row r="3571" spans="3:9" x14ac:dyDescent="0.2">
      <c r="C3571">
        <f>IF('Source Data'!F3571="successful",'Source Data'!L3571,0)</f>
        <v>41</v>
      </c>
      <c r="F3571">
        <f>IF('Source Data'!F3571="canceled",'Source Data'!L3571,0)</f>
        <v>0</v>
      </c>
      <c r="G3571">
        <f>IF('Source Data'!F3571="failed",'Source Data'!L3571,0)</f>
        <v>0</v>
      </c>
      <c r="I3571">
        <f t="shared" si="55"/>
        <v>0</v>
      </c>
    </row>
    <row r="3572" spans="3:9" x14ac:dyDescent="0.2">
      <c r="C3572">
        <f>IF('Source Data'!F3572="successful",'Source Data'!L3572,0)</f>
        <v>26</v>
      </c>
      <c r="F3572">
        <f>IF('Source Data'!F3572="canceled",'Source Data'!L3572,0)</f>
        <v>0</v>
      </c>
      <c r="G3572">
        <f>IF('Source Data'!F3572="failed",'Source Data'!L3572,0)</f>
        <v>0</v>
      </c>
      <c r="I3572">
        <f t="shared" si="55"/>
        <v>0</v>
      </c>
    </row>
    <row r="3573" spans="3:9" x14ac:dyDescent="0.2">
      <c r="C3573">
        <f>IF('Source Data'!F3573="successful",'Source Data'!L3573,0)</f>
        <v>25</v>
      </c>
      <c r="F3573">
        <f>IF('Source Data'!F3573="canceled",'Source Data'!L3573,0)</f>
        <v>0</v>
      </c>
      <c r="G3573">
        <f>IF('Source Data'!F3573="failed",'Source Data'!L3573,0)</f>
        <v>0</v>
      </c>
      <c r="I3573">
        <f t="shared" si="55"/>
        <v>0</v>
      </c>
    </row>
    <row r="3574" spans="3:9" x14ac:dyDescent="0.2">
      <c r="C3574">
        <f>IF('Source Data'!F3574="successful",'Source Data'!L3574,0)</f>
        <v>9</v>
      </c>
      <c r="F3574">
        <f>IF('Source Data'!F3574="canceled",'Source Data'!L3574,0)</f>
        <v>0</v>
      </c>
      <c r="G3574">
        <f>IF('Source Data'!F3574="failed",'Source Data'!L3574,0)</f>
        <v>0</v>
      </c>
      <c r="I3574">
        <f t="shared" si="55"/>
        <v>0</v>
      </c>
    </row>
    <row r="3575" spans="3:9" x14ac:dyDescent="0.2">
      <c r="C3575">
        <f>IF('Source Data'!F3575="successful",'Source Data'!L3575,0)</f>
        <v>78</v>
      </c>
      <c r="F3575">
        <f>IF('Source Data'!F3575="canceled",'Source Data'!L3575,0)</f>
        <v>0</v>
      </c>
      <c r="G3575">
        <f>IF('Source Data'!F3575="failed",'Source Data'!L3575,0)</f>
        <v>0</v>
      </c>
      <c r="I3575">
        <f t="shared" si="55"/>
        <v>0</v>
      </c>
    </row>
    <row r="3576" spans="3:9" x14ac:dyDescent="0.2">
      <c r="C3576">
        <f>IF('Source Data'!F3576="successful",'Source Data'!L3576,0)</f>
        <v>45</v>
      </c>
      <c r="F3576">
        <f>IF('Source Data'!F3576="canceled",'Source Data'!L3576,0)</f>
        <v>0</v>
      </c>
      <c r="G3576">
        <f>IF('Source Data'!F3576="failed",'Source Data'!L3576,0)</f>
        <v>0</v>
      </c>
      <c r="I3576">
        <f t="shared" si="55"/>
        <v>0</v>
      </c>
    </row>
    <row r="3577" spans="3:9" x14ac:dyDescent="0.2">
      <c r="C3577">
        <f>IF('Source Data'!F3577="successful",'Source Data'!L3577,0)</f>
        <v>102</v>
      </c>
      <c r="F3577">
        <f>IF('Source Data'!F3577="canceled",'Source Data'!L3577,0)</f>
        <v>0</v>
      </c>
      <c r="G3577">
        <f>IF('Source Data'!F3577="failed",'Source Data'!L3577,0)</f>
        <v>0</v>
      </c>
      <c r="I3577">
        <f t="shared" si="55"/>
        <v>0</v>
      </c>
    </row>
    <row r="3578" spans="3:9" x14ac:dyDescent="0.2">
      <c r="C3578">
        <f>IF('Source Data'!F3578="successful",'Source Data'!L3578,0)</f>
        <v>5</v>
      </c>
      <c r="F3578">
        <f>IF('Source Data'!F3578="canceled",'Source Data'!L3578,0)</f>
        <v>0</v>
      </c>
      <c r="G3578">
        <f>IF('Source Data'!F3578="failed",'Source Data'!L3578,0)</f>
        <v>0</v>
      </c>
      <c r="I3578">
        <f t="shared" si="55"/>
        <v>0</v>
      </c>
    </row>
    <row r="3579" spans="3:9" x14ac:dyDescent="0.2">
      <c r="C3579">
        <f>IF('Source Data'!F3579="successful",'Source Data'!L3579,0)</f>
        <v>27</v>
      </c>
      <c r="F3579">
        <f>IF('Source Data'!F3579="canceled",'Source Data'!L3579,0)</f>
        <v>0</v>
      </c>
      <c r="G3579">
        <f>IF('Source Data'!F3579="failed",'Source Data'!L3579,0)</f>
        <v>0</v>
      </c>
      <c r="I3579">
        <f t="shared" si="55"/>
        <v>0</v>
      </c>
    </row>
    <row r="3580" spans="3:9" x14ac:dyDescent="0.2">
      <c r="C3580">
        <f>IF('Source Data'!F3580="successful",'Source Data'!L3580,0)</f>
        <v>37</v>
      </c>
      <c r="F3580">
        <f>IF('Source Data'!F3580="canceled",'Source Data'!L3580,0)</f>
        <v>0</v>
      </c>
      <c r="G3580">
        <f>IF('Source Data'!F3580="failed",'Source Data'!L3580,0)</f>
        <v>0</v>
      </c>
      <c r="I3580">
        <f t="shared" si="55"/>
        <v>0</v>
      </c>
    </row>
    <row r="3581" spans="3:9" x14ac:dyDescent="0.2">
      <c r="C3581">
        <f>IF('Source Data'!F3581="successful",'Source Data'!L3581,0)</f>
        <v>14</v>
      </c>
      <c r="F3581">
        <f>IF('Source Data'!F3581="canceled",'Source Data'!L3581,0)</f>
        <v>0</v>
      </c>
      <c r="G3581">
        <f>IF('Source Data'!F3581="failed",'Source Data'!L3581,0)</f>
        <v>0</v>
      </c>
      <c r="I3581">
        <f t="shared" si="55"/>
        <v>0</v>
      </c>
    </row>
    <row r="3582" spans="3:9" x14ac:dyDescent="0.2">
      <c r="C3582">
        <f>IF('Source Data'!F3582="successful",'Source Data'!L3582,0)</f>
        <v>27</v>
      </c>
      <c r="F3582">
        <f>IF('Source Data'!F3582="canceled",'Source Data'!L3582,0)</f>
        <v>0</v>
      </c>
      <c r="G3582">
        <f>IF('Source Data'!F3582="failed",'Source Data'!L3582,0)</f>
        <v>0</v>
      </c>
      <c r="I3582">
        <f t="shared" si="55"/>
        <v>0</v>
      </c>
    </row>
    <row r="3583" spans="3:9" x14ac:dyDescent="0.2">
      <c r="C3583">
        <f>IF('Source Data'!F3583="successful",'Source Data'!L3583,0)</f>
        <v>45</v>
      </c>
      <c r="F3583">
        <f>IF('Source Data'!F3583="canceled",'Source Data'!L3583,0)</f>
        <v>0</v>
      </c>
      <c r="G3583">
        <f>IF('Source Data'!F3583="failed",'Source Data'!L3583,0)</f>
        <v>0</v>
      </c>
      <c r="I3583">
        <f t="shared" si="55"/>
        <v>0</v>
      </c>
    </row>
    <row r="3584" spans="3:9" x14ac:dyDescent="0.2">
      <c r="C3584">
        <f>IF('Source Data'!F3584="successful",'Source Data'!L3584,0)</f>
        <v>49</v>
      </c>
      <c r="F3584">
        <f>IF('Source Data'!F3584="canceled",'Source Data'!L3584,0)</f>
        <v>0</v>
      </c>
      <c r="G3584">
        <f>IF('Source Data'!F3584="failed",'Source Data'!L3584,0)</f>
        <v>0</v>
      </c>
      <c r="I3584">
        <f t="shared" si="55"/>
        <v>0</v>
      </c>
    </row>
    <row r="3585" spans="3:9" x14ac:dyDescent="0.2">
      <c r="C3585">
        <f>IF('Source Data'!F3585="successful",'Source Data'!L3585,0)</f>
        <v>24</v>
      </c>
      <c r="F3585">
        <f>IF('Source Data'!F3585="canceled",'Source Data'!L3585,0)</f>
        <v>0</v>
      </c>
      <c r="G3585">
        <f>IF('Source Data'!F3585="failed",'Source Data'!L3585,0)</f>
        <v>0</v>
      </c>
      <c r="I3585">
        <f t="shared" si="55"/>
        <v>0</v>
      </c>
    </row>
    <row r="3586" spans="3:9" x14ac:dyDescent="0.2">
      <c r="C3586">
        <f>IF('Source Data'!F3586="successful",'Source Data'!L3586,0)</f>
        <v>112</v>
      </c>
      <c r="F3586">
        <f>IF('Source Data'!F3586="canceled",'Source Data'!L3586,0)</f>
        <v>0</v>
      </c>
      <c r="G3586">
        <f>IF('Source Data'!F3586="failed",'Source Data'!L3586,0)</f>
        <v>0</v>
      </c>
      <c r="I3586">
        <f t="shared" si="55"/>
        <v>0</v>
      </c>
    </row>
    <row r="3587" spans="3:9" x14ac:dyDescent="0.2">
      <c r="C3587">
        <f>IF('Source Data'!F3587="successful",'Source Data'!L3587,0)</f>
        <v>23</v>
      </c>
      <c r="F3587">
        <f>IF('Source Data'!F3587="canceled",'Source Data'!L3587,0)</f>
        <v>0</v>
      </c>
      <c r="G3587">
        <f>IF('Source Data'!F3587="failed",'Source Data'!L3587,0)</f>
        <v>0</v>
      </c>
      <c r="I3587">
        <f t="shared" ref="I3587:I3650" si="56">F3587+G3587</f>
        <v>0</v>
      </c>
    </row>
    <row r="3588" spans="3:9" x14ac:dyDescent="0.2">
      <c r="C3588">
        <f>IF('Source Data'!F3588="successful",'Source Data'!L3588,0)</f>
        <v>54</v>
      </c>
      <c r="F3588">
        <f>IF('Source Data'!F3588="canceled",'Source Data'!L3588,0)</f>
        <v>0</v>
      </c>
      <c r="G3588">
        <f>IF('Source Data'!F3588="failed",'Source Data'!L3588,0)</f>
        <v>0</v>
      </c>
      <c r="I3588">
        <f t="shared" si="56"/>
        <v>0</v>
      </c>
    </row>
    <row r="3589" spans="3:9" x14ac:dyDescent="0.2">
      <c r="C3589">
        <f>IF('Source Data'!F3589="successful",'Source Data'!L3589,0)</f>
        <v>28</v>
      </c>
      <c r="F3589">
        <f>IF('Source Data'!F3589="canceled",'Source Data'!L3589,0)</f>
        <v>0</v>
      </c>
      <c r="G3589">
        <f>IF('Source Data'!F3589="failed",'Source Data'!L3589,0)</f>
        <v>0</v>
      </c>
      <c r="I3589">
        <f t="shared" si="56"/>
        <v>0</v>
      </c>
    </row>
    <row r="3590" spans="3:9" x14ac:dyDescent="0.2">
      <c r="C3590">
        <f>IF('Source Data'!F3590="successful",'Source Data'!L3590,0)</f>
        <v>11</v>
      </c>
      <c r="F3590">
        <f>IF('Source Data'!F3590="canceled",'Source Data'!L3590,0)</f>
        <v>0</v>
      </c>
      <c r="G3590">
        <f>IF('Source Data'!F3590="failed",'Source Data'!L3590,0)</f>
        <v>0</v>
      </c>
      <c r="I3590">
        <f t="shared" si="56"/>
        <v>0</v>
      </c>
    </row>
    <row r="3591" spans="3:9" x14ac:dyDescent="0.2">
      <c r="C3591">
        <f>IF('Source Data'!F3591="successful",'Source Data'!L3591,0)</f>
        <v>62</v>
      </c>
      <c r="F3591">
        <f>IF('Source Data'!F3591="canceled",'Source Data'!L3591,0)</f>
        <v>0</v>
      </c>
      <c r="G3591">
        <f>IF('Source Data'!F3591="failed",'Source Data'!L3591,0)</f>
        <v>0</v>
      </c>
      <c r="I3591">
        <f t="shared" si="56"/>
        <v>0</v>
      </c>
    </row>
    <row r="3592" spans="3:9" x14ac:dyDescent="0.2">
      <c r="C3592">
        <f>IF('Source Data'!F3592="successful",'Source Data'!L3592,0)</f>
        <v>73</v>
      </c>
      <c r="F3592">
        <f>IF('Source Data'!F3592="canceled",'Source Data'!L3592,0)</f>
        <v>0</v>
      </c>
      <c r="G3592">
        <f>IF('Source Data'!F3592="failed",'Source Data'!L3592,0)</f>
        <v>0</v>
      </c>
      <c r="I3592">
        <f t="shared" si="56"/>
        <v>0</v>
      </c>
    </row>
    <row r="3593" spans="3:9" x14ac:dyDescent="0.2">
      <c r="C3593">
        <f>IF('Source Data'!F3593="successful",'Source Data'!L3593,0)</f>
        <v>18</v>
      </c>
      <c r="F3593">
        <f>IF('Source Data'!F3593="canceled",'Source Data'!L3593,0)</f>
        <v>0</v>
      </c>
      <c r="G3593">
        <f>IF('Source Data'!F3593="failed",'Source Data'!L3593,0)</f>
        <v>0</v>
      </c>
      <c r="I3593">
        <f t="shared" si="56"/>
        <v>0</v>
      </c>
    </row>
    <row r="3594" spans="3:9" x14ac:dyDescent="0.2">
      <c r="C3594">
        <f>IF('Source Data'!F3594="successful",'Source Data'!L3594,0)</f>
        <v>35</v>
      </c>
      <c r="F3594">
        <f>IF('Source Data'!F3594="canceled",'Source Data'!L3594,0)</f>
        <v>0</v>
      </c>
      <c r="G3594">
        <f>IF('Source Data'!F3594="failed",'Source Data'!L3594,0)</f>
        <v>0</v>
      </c>
      <c r="I3594">
        <f t="shared" si="56"/>
        <v>0</v>
      </c>
    </row>
    <row r="3595" spans="3:9" x14ac:dyDescent="0.2">
      <c r="C3595">
        <f>IF('Source Data'!F3595="successful",'Source Data'!L3595,0)</f>
        <v>43</v>
      </c>
      <c r="F3595">
        <f>IF('Source Data'!F3595="canceled",'Source Data'!L3595,0)</f>
        <v>0</v>
      </c>
      <c r="G3595">
        <f>IF('Source Data'!F3595="failed",'Source Data'!L3595,0)</f>
        <v>0</v>
      </c>
      <c r="I3595">
        <f t="shared" si="56"/>
        <v>0</v>
      </c>
    </row>
    <row r="3596" spans="3:9" x14ac:dyDescent="0.2">
      <c r="C3596">
        <f>IF('Source Data'!F3596="successful",'Source Data'!L3596,0)</f>
        <v>36</v>
      </c>
      <c r="F3596">
        <f>IF('Source Data'!F3596="canceled",'Source Data'!L3596,0)</f>
        <v>0</v>
      </c>
      <c r="G3596">
        <f>IF('Source Data'!F3596="failed",'Source Data'!L3596,0)</f>
        <v>0</v>
      </c>
      <c r="I3596">
        <f t="shared" si="56"/>
        <v>0</v>
      </c>
    </row>
    <row r="3597" spans="3:9" x14ac:dyDescent="0.2">
      <c r="C3597">
        <f>IF('Source Data'!F3597="successful",'Source Data'!L3597,0)</f>
        <v>62</v>
      </c>
      <c r="F3597">
        <f>IF('Source Data'!F3597="canceled",'Source Data'!L3597,0)</f>
        <v>0</v>
      </c>
      <c r="G3597">
        <f>IF('Source Data'!F3597="failed",'Source Data'!L3597,0)</f>
        <v>0</v>
      </c>
      <c r="I3597">
        <f t="shared" si="56"/>
        <v>0</v>
      </c>
    </row>
    <row r="3598" spans="3:9" x14ac:dyDescent="0.2">
      <c r="C3598">
        <f>IF('Source Data'!F3598="successful",'Source Data'!L3598,0)</f>
        <v>15</v>
      </c>
      <c r="F3598">
        <f>IF('Source Data'!F3598="canceled",'Source Data'!L3598,0)</f>
        <v>0</v>
      </c>
      <c r="G3598">
        <f>IF('Source Data'!F3598="failed",'Source Data'!L3598,0)</f>
        <v>0</v>
      </c>
      <c r="I3598">
        <f t="shared" si="56"/>
        <v>0</v>
      </c>
    </row>
    <row r="3599" spans="3:9" x14ac:dyDescent="0.2">
      <c r="C3599">
        <f>IF('Source Data'!F3599="successful",'Source Data'!L3599,0)</f>
        <v>33</v>
      </c>
      <c r="F3599">
        <f>IF('Source Data'!F3599="canceled",'Source Data'!L3599,0)</f>
        <v>0</v>
      </c>
      <c r="G3599">
        <f>IF('Source Data'!F3599="failed",'Source Data'!L3599,0)</f>
        <v>0</v>
      </c>
      <c r="I3599">
        <f t="shared" si="56"/>
        <v>0</v>
      </c>
    </row>
    <row r="3600" spans="3:9" x14ac:dyDescent="0.2">
      <c r="C3600">
        <f>IF('Source Data'!F3600="successful",'Source Data'!L3600,0)</f>
        <v>27</v>
      </c>
      <c r="F3600">
        <f>IF('Source Data'!F3600="canceled",'Source Data'!L3600,0)</f>
        <v>0</v>
      </c>
      <c r="G3600">
        <f>IF('Source Data'!F3600="failed",'Source Data'!L3600,0)</f>
        <v>0</v>
      </c>
      <c r="I3600">
        <f t="shared" si="56"/>
        <v>0</v>
      </c>
    </row>
    <row r="3601" spans="3:9" x14ac:dyDescent="0.2">
      <c r="C3601">
        <f>IF('Source Data'!F3601="successful",'Source Data'!L3601,0)</f>
        <v>17</v>
      </c>
      <c r="F3601">
        <f>IF('Source Data'!F3601="canceled",'Source Data'!L3601,0)</f>
        <v>0</v>
      </c>
      <c r="G3601">
        <f>IF('Source Data'!F3601="failed",'Source Data'!L3601,0)</f>
        <v>0</v>
      </c>
      <c r="I3601">
        <f t="shared" si="56"/>
        <v>0</v>
      </c>
    </row>
    <row r="3602" spans="3:9" x14ac:dyDescent="0.2">
      <c r="C3602">
        <f>IF('Source Data'!F3602="successful",'Source Data'!L3602,0)</f>
        <v>4</v>
      </c>
      <c r="F3602">
        <f>IF('Source Data'!F3602="canceled",'Source Data'!L3602,0)</f>
        <v>0</v>
      </c>
      <c r="G3602">
        <f>IF('Source Data'!F3602="failed",'Source Data'!L3602,0)</f>
        <v>0</v>
      </c>
      <c r="I3602">
        <f t="shared" si="56"/>
        <v>0</v>
      </c>
    </row>
    <row r="3603" spans="3:9" x14ac:dyDescent="0.2">
      <c r="C3603">
        <f>IF('Source Data'!F3603="successful",'Source Data'!L3603,0)</f>
        <v>53</v>
      </c>
      <c r="F3603">
        <f>IF('Source Data'!F3603="canceled",'Source Data'!L3603,0)</f>
        <v>0</v>
      </c>
      <c r="G3603">
        <f>IF('Source Data'!F3603="failed",'Source Data'!L3603,0)</f>
        <v>0</v>
      </c>
      <c r="I3603">
        <f t="shared" si="56"/>
        <v>0</v>
      </c>
    </row>
    <row r="3604" spans="3:9" x14ac:dyDescent="0.2">
      <c r="C3604">
        <f>IF('Source Data'!F3604="successful",'Source Data'!L3604,0)</f>
        <v>49</v>
      </c>
      <c r="F3604">
        <f>IF('Source Data'!F3604="canceled",'Source Data'!L3604,0)</f>
        <v>0</v>
      </c>
      <c r="G3604">
        <f>IF('Source Data'!F3604="failed",'Source Data'!L3604,0)</f>
        <v>0</v>
      </c>
      <c r="I3604">
        <f t="shared" si="56"/>
        <v>0</v>
      </c>
    </row>
    <row r="3605" spans="3:9" x14ac:dyDescent="0.2">
      <c r="C3605">
        <f>IF('Source Data'!F3605="successful",'Source Data'!L3605,0)</f>
        <v>57</v>
      </c>
      <c r="F3605">
        <f>IF('Source Data'!F3605="canceled",'Source Data'!L3605,0)</f>
        <v>0</v>
      </c>
      <c r="G3605">
        <f>IF('Source Data'!F3605="failed",'Source Data'!L3605,0)</f>
        <v>0</v>
      </c>
      <c r="I3605">
        <f t="shared" si="56"/>
        <v>0</v>
      </c>
    </row>
    <row r="3606" spans="3:9" x14ac:dyDescent="0.2">
      <c r="C3606">
        <f>IF('Source Data'!F3606="successful",'Source Data'!L3606,0)</f>
        <v>69</v>
      </c>
      <c r="F3606">
        <f>IF('Source Data'!F3606="canceled",'Source Data'!L3606,0)</f>
        <v>0</v>
      </c>
      <c r="G3606">
        <f>IF('Source Data'!F3606="failed",'Source Data'!L3606,0)</f>
        <v>0</v>
      </c>
      <c r="I3606">
        <f t="shared" si="56"/>
        <v>0</v>
      </c>
    </row>
    <row r="3607" spans="3:9" x14ac:dyDescent="0.2">
      <c r="C3607">
        <f>IF('Source Data'!F3607="successful",'Source Data'!L3607,0)</f>
        <v>15</v>
      </c>
      <c r="F3607">
        <f>IF('Source Data'!F3607="canceled",'Source Data'!L3607,0)</f>
        <v>0</v>
      </c>
      <c r="G3607">
        <f>IF('Source Data'!F3607="failed",'Source Data'!L3607,0)</f>
        <v>0</v>
      </c>
      <c r="I3607">
        <f t="shared" si="56"/>
        <v>0</v>
      </c>
    </row>
    <row r="3608" spans="3:9" x14ac:dyDescent="0.2">
      <c r="C3608">
        <f>IF('Source Data'!F3608="successful",'Source Data'!L3608,0)</f>
        <v>64</v>
      </c>
      <c r="F3608">
        <f>IF('Source Data'!F3608="canceled",'Source Data'!L3608,0)</f>
        <v>0</v>
      </c>
      <c r="G3608">
        <f>IF('Source Data'!F3608="failed",'Source Data'!L3608,0)</f>
        <v>0</v>
      </c>
      <c r="I3608">
        <f t="shared" si="56"/>
        <v>0</v>
      </c>
    </row>
    <row r="3609" spans="3:9" x14ac:dyDescent="0.2">
      <c r="C3609">
        <f>IF('Source Data'!F3609="successful",'Source Data'!L3609,0)</f>
        <v>20</v>
      </c>
      <c r="F3609">
        <f>IF('Source Data'!F3609="canceled",'Source Data'!L3609,0)</f>
        <v>0</v>
      </c>
      <c r="G3609">
        <f>IF('Source Data'!F3609="failed",'Source Data'!L3609,0)</f>
        <v>0</v>
      </c>
      <c r="I3609">
        <f t="shared" si="56"/>
        <v>0</v>
      </c>
    </row>
    <row r="3610" spans="3:9" x14ac:dyDescent="0.2">
      <c r="C3610">
        <f>IF('Source Data'!F3610="successful",'Source Data'!L3610,0)</f>
        <v>27</v>
      </c>
      <c r="F3610">
        <f>IF('Source Data'!F3610="canceled",'Source Data'!L3610,0)</f>
        <v>0</v>
      </c>
      <c r="G3610">
        <f>IF('Source Data'!F3610="failed",'Source Data'!L3610,0)</f>
        <v>0</v>
      </c>
      <c r="I3610">
        <f t="shared" si="56"/>
        <v>0</v>
      </c>
    </row>
    <row r="3611" spans="3:9" x14ac:dyDescent="0.2">
      <c r="C3611">
        <f>IF('Source Data'!F3611="successful",'Source Data'!L3611,0)</f>
        <v>21</v>
      </c>
      <c r="F3611">
        <f>IF('Source Data'!F3611="canceled",'Source Data'!L3611,0)</f>
        <v>0</v>
      </c>
      <c r="G3611">
        <f>IF('Source Data'!F3611="failed",'Source Data'!L3611,0)</f>
        <v>0</v>
      </c>
      <c r="I3611">
        <f t="shared" si="56"/>
        <v>0</v>
      </c>
    </row>
    <row r="3612" spans="3:9" x14ac:dyDescent="0.2">
      <c r="C3612">
        <f>IF('Source Data'!F3612="successful",'Source Data'!L3612,0)</f>
        <v>31</v>
      </c>
      <c r="F3612">
        <f>IF('Source Data'!F3612="canceled",'Source Data'!L3612,0)</f>
        <v>0</v>
      </c>
      <c r="G3612">
        <f>IF('Source Data'!F3612="failed",'Source Data'!L3612,0)</f>
        <v>0</v>
      </c>
      <c r="I3612">
        <f t="shared" si="56"/>
        <v>0</v>
      </c>
    </row>
    <row r="3613" spans="3:9" x14ac:dyDescent="0.2">
      <c r="C3613">
        <f>IF('Source Data'!F3613="successful",'Source Data'!L3613,0)</f>
        <v>51</v>
      </c>
      <c r="F3613">
        <f>IF('Source Data'!F3613="canceled",'Source Data'!L3613,0)</f>
        <v>0</v>
      </c>
      <c r="G3613">
        <f>IF('Source Data'!F3613="failed",'Source Data'!L3613,0)</f>
        <v>0</v>
      </c>
      <c r="I3613">
        <f t="shared" si="56"/>
        <v>0</v>
      </c>
    </row>
    <row r="3614" spans="3:9" x14ac:dyDescent="0.2">
      <c r="C3614">
        <f>IF('Source Data'!F3614="successful",'Source Data'!L3614,0)</f>
        <v>57</v>
      </c>
      <c r="F3614">
        <f>IF('Source Data'!F3614="canceled",'Source Data'!L3614,0)</f>
        <v>0</v>
      </c>
      <c r="G3614">
        <f>IF('Source Data'!F3614="failed",'Source Data'!L3614,0)</f>
        <v>0</v>
      </c>
      <c r="I3614">
        <f t="shared" si="56"/>
        <v>0</v>
      </c>
    </row>
    <row r="3615" spans="3:9" x14ac:dyDescent="0.2">
      <c r="C3615">
        <f>IF('Source Data'!F3615="successful",'Source Data'!L3615,0)</f>
        <v>20</v>
      </c>
      <c r="F3615">
        <f>IF('Source Data'!F3615="canceled",'Source Data'!L3615,0)</f>
        <v>0</v>
      </c>
      <c r="G3615">
        <f>IF('Source Data'!F3615="failed",'Source Data'!L3615,0)</f>
        <v>0</v>
      </c>
      <c r="I3615">
        <f t="shared" si="56"/>
        <v>0</v>
      </c>
    </row>
    <row r="3616" spans="3:9" x14ac:dyDescent="0.2">
      <c r="C3616">
        <f>IF('Source Data'!F3616="successful",'Source Data'!L3616,0)</f>
        <v>71</v>
      </c>
      <c r="F3616">
        <f>IF('Source Data'!F3616="canceled",'Source Data'!L3616,0)</f>
        <v>0</v>
      </c>
      <c r="G3616">
        <f>IF('Source Data'!F3616="failed",'Source Data'!L3616,0)</f>
        <v>0</v>
      </c>
      <c r="I3616">
        <f t="shared" si="56"/>
        <v>0</v>
      </c>
    </row>
    <row r="3617" spans="3:9" x14ac:dyDescent="0.2">
      <c r="C3617">
        <f>IF('Source Data'!F3617="successful",'Source Data'!L3617,0)</f>
        <v>72</v>
      </c>
      <c r="F3617">
        <f>IF('Source Data'!F3617="canceled",'Source Data'!L3617,0)</f>
        <v>0</v>
      </c>
      <c r="G3617">
        <f>IF('Source Data'!F3617="failed",'Source Data'!L3617,0)</f>
        <v>0</v>
      </c>
      <c r="I3617">
        <f t="shared" si="56"/>
        <v>0</v>
      </c>
    </row>
    <row r="3618" spans="3:9" x14ac:dyDescent="0.2">
      <c r="C3618">
        <f>IF('Source Data'!F3618="successful",'Source Data'!L3618,0)</f>
        <v>45</v>
      </c>
      <c r="F3618">
        <f>IF('Source Data'!F3618="canceled",'Source Data'!L3618,0)</f>
        <v>0</v>
      </c>
      <c r="G3618">
        <f>IF('Source Data'!F3618="failed",'Source Data'!L3618,0)</f>
        <v>0</v>
      </c>
      <c r="I3618">
        <f t="shared" si="56"/>
        <v>0</v>
      </c>
    </row>
    <row r="3619" spans="3:9" x14ac:dyDescent="0.2">
      <c r="C3619">
        <f>IF('Source Data'!F3619="successful",'Source Data'!L3619,0)</f>
        <v>51</v>
      </c>
      <c r="F3619">
        <f>IF('Source Data'!F3619="canceled",'Source Data'!L3619,0)</f>
        <v>0</v>
      </c>
      <c r="G3619">
        <f>IF('Source Data'!F3619="failed",'Source Data'!L3619,0)</f>
        <v>0</v>
      </c>
      <c r="I3619">
        <f t="shared" si="56"/>
        <v>0</v>
      </c>
    </row>
    <row r="3620" spans="3:9" x14ac:dyDescent="0.2">
      <c r="C3620">
        <f>IF('Source Data'!F3620="successful",'Source Data'!L3620,0)</f>
        <v>56</v>
      </c>
      <c r="F3620">
        <f>IF('Source Data'!F3620="canceled",'Source Data'!L3620,0)</f>
        <v>0</v>
      </c>
      <c r="G3620">
        <f>IF('Source Data'!F3620="failed",'Source Data'!L3620,0)</f>
        <v>0</v>
      </c>
      <c r="I3620">
        <f t="shared" si="56"/>
        <v>0</v>
      </c>
    </row>
    <row r="3621" spans="3:9" x14ac:dyDescent="0.2">
      <c r="C3621">
        <f>IF('Source Data'!F3621="successful",'Source Data'!L3621,0)</f>
        <v>17</v>
      </c>
      <c r="F3621">
        <f>IF('Source Data'!F3621="canceled",'Source Data'!L3621,0)</f>
        <v>0</v>
      </c>
      <c r="G3621">
        <f>IF('Source Data'!F3621="failed",'Source Data'!L3621,0)</f>
        <v>0</v>
      </c>
      <c r="I3621">
        <f t="shared" si="56"/>
        <v>0</v>
      </c>
    </row>
    <row r="3622" spans="3:9" x14ac:dyDescent="0.2">
      <c r="C3622">
        <f>IF('Source Data'!F3622="successful",'Source Data'!L3622,0)</f>
        <v>197</v>
      </c>
      <c r="F3622">
        <f>IF('Source Data'!F3622="canceled",'Source Data'!L3622,0)</f>
        <v>0</v>
      </c>
      <c r="G3622">
        <f>IF('Source Data'!F3622="failed",'Source Data'!L3622,0)</f>
        <v>0</v>
      </c>
      <c r="I3622">
        <f t="shared" si="56"/>
        <v>0</v>
      </c>
    </row>
    <row r="3623" spans="3:9" x14ac:dyDescent="0.2">
      <c r="C3623">
        <f>IF('Source Data'!F3623="successful",'Source Data'!L3623,0)</f>
        <v>70</v>
      </c>
      <c r="F3623">
        <f>IF('Source Data'!F3623="canceled",'Source Data'!L3623,0)</f>
        <v>0</v>
      </c>
      <c r="G3623">
        <f>IF('Source Data'!F3623="failed",'Source Data'!L3623,0)</f>
        <v>0</v>
      </c>
      <c r="I3623">
        <f t="shared" si="56"/>
        <v>0</v>
      </c>
    </row>
    <row r="3624" spans="3:9" x14ac:dyDescent="0.2">
      <c r="C3624">
        <f>IF('Source Data'!F3624="successful",'Source Data'!L3624,0)</f>
        <v>21</v>
      </c>
      <c r="F3624">
        <f>IF('Source Data'!F3624="canceled",'Source Data'!L3624,0)</f>
        <v>0</v>
      </c>
      <c r="G3624">
        <f>IF('Source Data'!F3624="failed",'Source Data'!L3624,0)</f>
        <v>0</v>
      </c>
      <c r="I3624">
        <f t="shared" si="56"/>
        <v>0</v>
      </c>
    </row>
    <row r="3625" spans="3:9" x14ac:dyDescent="0.2">
      <c r="C3625">
        <f>IF('Source Data'!F3625="successful",'Source Data'!L3625,0)</f>
        <v>34</v>
      </c>
      <c r="F3625">
        <f>IF('Source Data'!F3625="canceled",'Source Data'!L3625,0)</f>
        <v>0</v>
      </c>
      <c r="G3625">
        <f>IF('Source Data'!F3625="failed",'Source Data'!L3625,0)</f>
        <v>0</v>
      </c>
      <c r="I3625">
        <f t="shared" si="56"/>
        <v>0</v>
      </c>
    </row>
    <row r="3626" spans="3:9" x14ac:dyDescent="0.2">
      <c r="C3626">
        <f>IF('Source Data'!F3626="successful",'Source Data'!L3626,0)</f>
        <v>39</v>
      </c>
      <c r="F3626">
        <f>IF('Source Data'!F3626="canceled",'Source Data'!L3626,0)</f>
        <v>0</v>
      </c>
      <c r="G3626">
        <f>IF('Source Data'!F3626="failed",'Source Data'!L3626,0)</f>
        <v>0</v>
      </c>
      <c r="I3626">
        <f t="shared" si="56"/>
        <v>0</v>
      </c>
    </row>
    <row r="3627" spans="3:9" x14ac:dyDescent="0.2">
      <c r="C3627">
        <f>IF('Source Data'!F3627="successful",'Source Data'!L3627,0)</f>
        <v>78</v>
      </c>
      <c r="F3627">
        <f>IF('Source Data'!F3627="canceled",'Source Data'!L3627,0)</f>
        <v>0</v>
      </c>
      <c r="G3627">
        <f>IF('Source Data'!F3627="failed",'Source Data'!L3627,0)</f>
        <v>0</v>
      </c>
      <c r="I3627">
        <f t="shared" si="56"/>
        <v>0</v>
      </c>
    </row>
    <row r="3628" spans="3:9" x14ac:dyDescent="0.2">
      <c r="C3628">
        <f>IF('Source Data'!F3628="successful",'Source Data'!L3628,0)</f>
        <v>48</v>
      </c>
      <c r="F3628">
        <f>IF('Source Data'!F3628="canceled",'Source Data'!L3628,0)</f>
        <v>0</v>
      </c>
      <c r="G3628">
        <f>IF('Source Data'!F3628="failed",'Source Data'!L3628,0)</f>
        <v>0</v>
      </c>
      <c r="I3628">
        <f t="shared" si="56"/>
        <v>0</v>
      </c>
    </row>
    <row r="3629" spans="3:9" x14ac:dyDescent="0.2">
      <c r="C3629">
        <f>IF('Source Data'!F3629="successful",'Source Data'!L3629,0)</f>
        <v>29</v>
      </c>
      <c r="F3629">
        <f>IF('Source Data'!F3629="canceled",'Source Data'!L3629,0)</f>
        <v>0</v>
      </c>
      <c r="G3629">
        <f>IF('Source Data'!F3629="failed",'Source Data'!L3629,0)</f>
        <v>0</v>
      </c>
      <c r="I3629">
        <f t="shared" si="56"/>
        <v>0</v>
      </c>
    </row>
    <row r="3630" spans="3:9" x14ac:dyDescent="0.2">
      <c r="C3630">
        <f>IF('Source Data'!F3630="successful",'Source Data'!L3630,0)</f>
        <v>0</v>
      </c>
      <c r="F3630">
        <f>IF('Source Data'!F3630="canceled",'Source Data'!L3630,0)</f>
        <v>0</v>
      </c>
      <c r="G3630">
        <f>IF('Source Data'!F3630="failed",'Source Data'!L3630,0)</f>
        <v>0</v>
      </c>
      <c r="I3630">
        <f t="shared" si="56"/>
        <v>0</v>
      </c>
    </row>
    <row r="3631" spans="3:9" x14ac:dyDescent="0.2">
      <c r="C3631">
        <f>IF('Source Data'!F3631="successful",'Source Data'!L3631,0)</f>
        <v>0</v>
      </c>
      <c r="F3631">
        <f>IF('Source Data'!F3631="canceled",'Source Data'!L3631,0)</f>
        <v>0</v>
      </c>
      <c r="G3631">
        <f>IF('Source Data'!F3631="failed",'Source Data'!L3631,0)</f>
        <v>2</v>
      </c>
      <c r="I3631">
        <f t="shared" si="56"/>
        <v>2</v>
      </c>
    </row>
    <row r="3632" spans="3:9" x14ac:dyDescent="0.2">
      <c r="C3632">
        <f>IF('Source Data'!F3632="successful",'Source Data'!L3632,0)</f>
        <v>0</v>
      </c>
      <c r="F3632">
        <f>IF('Source Data'!F3632="canceled",'Source Data'!L3632,0)</f>
        <v>0</v>
      </c>
      <c r="G3632">
        <f>IF('Source Data'!F3632="failed",'Source Data'!L3632,0)</f>
        <v>1</v>
      </c>
      <c r="I3632">
        <f t="shared" si="56"/>
        <v>1</v>
      </c>
    </row>
    <row r="3633" spans="3:9" x14ac:dyDescent="0.2">
      <c r="C3633">
        <f>IF('Source Data'!F3633="successful",'Source Data'!L3633,0)</f>
        <v>0</v>
      </c>
      <c r="F3633">
        <f>IF('Source Data'!F3633="canceled",'Source Data'!L3633,0)</f>
        <v>0</v>
      </c>
      <c r="G3633">
        <f>IF('Source Data'!F3633="failed",'Source Data'!L3633,0)</f>
        <v>59</v>
      </c>
      <c r="I3633">
        <f t="shared" si="56"/>
        <v>59</v>
      </c>
    </row>
    <row r="3634" spans="3:9" x14ac:dyDescent="0.2">
      <c r="C3634">
        <f>IF('Source Data'!F3634="successful",'Source Data'!L3634,0)</f>
        <v>0</v>
      </c>
      <c r="F3634">
        <f>IF('Source Data'!F3634="canceled",'Source Data'!L3634,0)</f>
        <v>0</v>
      </c>
      <c r="G3634">
        <f>IF('Source Data'!F3634="failed",'Source Data'!L3634,0)</f>
        <v>1</v>
      </c>
      <c r="I3634">
        <f t="shared" si="56"/>
        <v>1</v>
      </c>
    </row>
    <row r="3635" spans="3:9" x14ac:dyDescent="0.2">
      <c r="C3635">
        <f>IF('Source Data'!F3635="successful",'Source Data'!L3635,0)</f>
        <v>0</v>
      </c>
      <c r="F3635">
        <f>IF('Source Data'!F3635="canceled",'Source Data'!L3635,0)</f>
        <v>0</v>
      </c>
      <c r="G3635">
        <f>IF('Source Data'!F3635="failed",'Source Data'!L3635,0)</f>
        <v>31</v>
      </c>
      <c r="I3635">
        <f t="shared" si="56"/>
        <v>31</v>
      </c>
    </row>
    <row r="3636" spans="3:9" x14ac:dyDescent="0.2">
      <c r="C3636">
        <f>IF('Source Data'!F3636="successful",'Source Data'!L3636,0)</f>
        <v>0</v>
      </c>
      <c r="F3636">
        <f>IF('Source Data'!F3636="canceled",'Source Data'!L3636,0)</f>
        <v>0</v>
      </c>
      <c r="G3636">
        <f>IF('Source Data'!F3636="failed",'Source Data'!L3636,0)</f>
        <v>18</v>
      </c>
      <c r="I3636">
        <f t="shared" si="56"/>
        <v>18</v>
      </c>
    </row>
    <row r="3637" spans="3:9" x14ac:dyDescent="0.2">
      <c r="C3637">
        <f>IF('Source Data'!F3637="successful",'Source Data'!L3637,0)</f>
        <v>0</v>
      </c>
      <c r="F3637">
        <f>IF('Source Data'!F3637="canceled",'Source Data'!L3637,0)</f>
        <v>0</v>
      </c>
      <c r="G3637">
        <f>IF('Source Data'!F3637="failed",'Source Data'!L3637,0)</f>
        <v>10</v>
      </c>
      <c r="I3637">
        <f t="shared" si="56"/>
        <v>10</v>
      </c>
    </row>
    <row r="3638" spans="3:9" x14ac:dyDescent="0.2">
      <c r="C3638">
        <f>IF('Source Data'!F3638="successful",'Source Data'!L3638,0)</f>
        <v>0</v>
      </c>
      <c r="F3638">
        <f>IF('Source Data'!F3638="canceled",'Source Data'!L3638,0)</f>
        <v>0</v>
      </c>
      <c r="G3638">
        <f>IF('Source Data'!F3638="failed",'Source Data'!L3638,0)</f>
        <v>0</v>
      </c>
      <c r="I3638">
        <f t="shared" si="56"/>
        <v>0</v>
      </c>
    </row>
    <row r="3639" spans="3:9" x14ac:dyDescent="0.2">
      <c r="C3639">
        <f>IF('Source Data'!F3639="successful",'Source Data'!L3639,0)</f>
        <v>0</v>
      </c>
      <c r="F3639">
        <f>IF('Source Data'!F3639="canceled",'Source Data'!L3639,0)</f>
        <v>0</v>
      </c>
      <c r="G3639">
        <f>IF('Source Data'!F3639="failed",'Source Data'!L3639,0)</f>
        <v>14</v>
      </c>
      <c r="I3639">
        <f t="shared" si="56"/>
        <v>14</v>
      </c>
    </row>
    <row r="3640" spans="3:9" x14ac:dyDescent="0.2">
      <c r="C3640">
        <f>IF('Source Data'!F3640="successful",'Source Data'!L3640,0)</f>
        <v>0</v>
      </c>
      <c r="F3640">
        <f>IF('Source Data'!F3640="canceled",'Source Data'!L3640,0)</f>
        <v>0</v>
      </c>
      <c r="G3640">
        <f>IF('Source Data'!F3640="failed",'Source Data'!L3640,0)</f>
        <v>2</v>
      </c>
      <c r="I3640">
        <f t="shared" si="56"/>
        <v>2</v>
      </c>
    </row>
    <row r="3641" spans="3:9" x14ac:dyDescent="0.2">
      <c r="C3641">
        <f>IF('Source Data'!F3641="successful",'Source Data'!L3641,0)</f>
        <v>0</v>
      </c>
      <c r="F3641">
        <f>IF('Source Data'!F3641="canceled",'Source Data'!L3641,0)</f>
        <v>0</v>
      </c>
      <c r="G3641">
        <f>IF('Source Data'!F3641="failed",'Source Data'!L3641,0)</f>
        <v>1</v>
      </c>
      <c r="I3641">
        <f t="shared" si="56"/>
        <v>1</v>
      </c>
    </row>
    <row r="3642" spans="3:9" x14ac:dyDescent="0.2">
      <c r="C3642">
        <f>IF('Source Data'!F3642="successful",'Source Data'!L3642,0)</f>
        <v>0</v>
      </c>
      <c r="F3642">
        <f>IF('Source Data'!F3642="canceled",'Source Data'!L3642,0)</f>
        <v>0</v>
      </c>
      <c r="G3642">
        <f>IF('Source Data'!F3642="failed",'Source Data'!L3642,0)</f>
        <v>3</v>
      </c>
      <c r="I3642">
        <f t="shared" si="56"/>
        <v>3</v>
      </c>
    </row>
    <row r="3643" spans="3:9" x14ac:dyDescent="0.2">
      <c r="C3643">
        <f>IF('Source Data'!F3643="successful",'Source Data'!L3643,0)</f>
        <v>0</v>
      </c>
      <c r="F3643">
        <f>IF('Source Data'!F3643="canceled",'Source Data'!L3643,0)</f>
        <v>0</v>
      </c>
      <c r="G3643">
        <f>IF('Source Data'!F3643="failed",'Source Data'!L3643,0)</f>
        <v>0</v>
      </c>
      <c r="I3643">
        <f t="shared" si="56"/>
        <v>0</v>
      </c>
    </row>
    <row r="3644" spans="3:9" x14ac:dyDescent="0.2">
      <c r="C3644">
        <f>IF('Source Data'!F3644="successful",'Source Data'!L3644,0)</f>
        <v>0</v>
      </c>
      <c r="F3644">
        <f>IF('Source Data'!F3644="canceled",'Source Data'!L3644,0)</f>
        <v>0</v>
      </c>
      <c r="G3644">
        <f>IF('Source Data'!F3644="failed",'Source Data'!L3644,0)</f>
        <v>2</v>
      </c>
      <c r="I3644">
        <f t="shared" si="56"/>
        <v>2</v>
      </c>
    </row>
    <row r="3645" spans="3:9" x14ac:dyDescent="0.2">
      <c r="C3645">
        <f>IF('Source Data'!F3645="successful",'Source Data'!L3645,0)</f>
        <v>0</v>
      </c>
      <c r="F3645">
        <f>IF('Source Data'!F3645="canceled",'Source Data'!L3645,0)</f>
        <v>0</v>
      </c>
      <c r="G3645">
        <f>IF('Source Data'!F3645="failed",'Source Data'!L3645,0)</f>
        <v>0</v>
      </c>
      <c r="I3645">
        <f t="shared" si="56"/>
        <v>0</v>
      </c>
    </row>
    <row r="3646" spans="3:9" x14ac:dyDescent="0.2">
      <c r="C3646">
        <f>IF('Source Data'!F3646="successful",'Source Data'!L3646,0)</f>
        <v>0</v>
      </c>
      <c r="F3646">
        <f>IF('Source Data'!F3646="canceled",'Source Data'!L3646,0)</f>
        <v>0</v>
      </c>
      <c r="G3646">
        <f>IF('Source Data'!F3646="failed",'Source Data'!L3646,0)</f>
        <v>12</v>
      </c>
      <c r="I3646">
        <f t="shared" si="56"/>
        <v>12</v>
      </c>
    </row>
    <row r="3647" spans="3:9" x14ac:dyDescent="0.2">
      <c r="C3647">
        <f>IF('Source Data'!F3647="successful",'Source Data'!L3647,0)</f>
        <v>0</v>
      </c>
      <c r="F3647">
        <f>IF('Source Data'!F3647="canceled",'Source Data'!L3647,0)</f>
        <v>0</v>
      </c>
      <c r="G3647">
        <f>IF('Source Data'!F3647="failed",'Source Data'!L3647,0)</f>
        <v>1</v>
      </c>
      <c r="I3647">
        <f t="shared" si="56"/>
        <v>1</v>
      </c>
    </row>
    <row r="3648" spans="3:9" x14ac:dyDescent="0.2">
      <c r="C3648">
        <f>IF('Source Data'!F3648="successful",'Source Data'!L3648,0)</f>
        <v>0</v>
      </c>
      <c r="F3648">
        <f>IF('Source Data'!F3648="canceled",'Source Data'!L3648,0)</f>
        <v>0</v>
      </c>
      <c r="G3648">
        <f>IF('Source Data'!F3648="failed",'Source Data'!L3648,0)</f>
        <v>8</v>
      </c>
      <c r="I3648">
        <f t="shared" si="56"/>
        <v>8</v>
      </c>
    </row>
    <row r="3649" spans="3:9" x14ac:dyDescent="0.2">
      <c r="C3649">
        <f>IF('Source Data'!F3649="successful",'Source Data'!L3649,0)</f>
        <v>0</v>
      </c>
      <c r="F3649">
        <f>IF('Source Data'!F3649="canceled",'Source Data'!L3649,0)</f>
        <v>0</v>
      </c>
      <c r="G3649">
        <f>IF('Source Data'!F3649="failed",'Source Data'!L3649,0)</f>
        <v>2</v>
      </c>
      <c r="I3649">
        <f t="shared" si="56"/>
        <v>2</v>
      </c>
    </row>
    <row r="3650" spans="3:9" x14ac:dyDescent="0.2">
      <c r="C3650">
        <f>IF('Source Data'!F3650="successful",'Source Data'!L3650,0)</f>
        <v>73</v>
      </c>
      <c r="F3650">
        <f>IF('Source Data'!F3650="canceled",'Source Data'!L3650,0)</f>
        <v>0</v>
      </c>
      <c r="G3650">
        <f>IF('Source Data'!F3650="failed",'Source Data'!L3650,0)</f>
        <v>0</v>
      </c>
      <c r="I3650">
        <f t="shared" si="56"/>
        <v>0</v>
      </c>
    </row>
    <row r="3651" spans="3:9" x14ac:dyDescent="0.2">
      <c r="C3651">
        <f>IF('Source Data'!F3651="successful",'Source Data'!L3651,0)</f>
        <v>8</v>
      </c>
      <c r="F3651">
        <f>IF('Source Data'!F3651="canceled",'Source Data'!L3651,0)</f>
        <v>0</v>
      </c>
      <c r="G3651">
        <f>IF('Source Data'!F3651="failed",'Source Data'!L3651,0)</f>
        <v>0</v>
      </c>
      <c r="I3651">
        <f t="shared" ref="I3651:I3714" si="57">F3651+G3651</f>
        <v>0</v>
      </c>
    </row>
    <row r="3652" spans="3:9" x14ac:dyDescent="0.2">
      <c r="C3652">
        <f>IF('Source Data'!F3652="successful",'Source Data'!L3652,0)</f>
        <v>17</v>
      </c>
      <c r="F3652">
        <f>IF('Source Data'!F3652="canceled",'Source Data'!L3652,0)</f>
        <v>0</v>
      </c>
      <c r="G3652">
        <f>IF('Source Data'!F3652="failed",'Source Data'!L3652,0)</f>
        <v>0</v>
      </c>
      <c r="I3652">
        <f t="shared" si="57"/>
        <v>0</v>
      </c>
    </row>
    <row r="3653" spans="3:9" x14ac:dyDescent="0.2">
      <c r="C3653">
        <f>IF('Source Data'!F3653="successful",'Source Data'!L3653,0)</f>
        <v>9</v>
      </c>
      <c r="F3653">
        <f>IF('Source Data'!F3653="canceled",'Source Data'!L3653,0)</f>
        <v>0</v>
      </c>
      <c r="G3653">
        <f>IF('Source Data'!F3653="failed",'Source Data'!L3653,0)</f>
        <v>0</v>
      </c>
      <c r="I3653">
        <f t="shared" si="57"/>
        <v>0</v>
      </c>
    </row>
    <row r="3654" spans="3:9" x14ac:dyDescent="0.2">
      <c r="C3654">
        <f>IF('Source Data'!F3654="successful",'Source Data'!L3654,0)</f>
        <v>17</v>
      </c>
      <c r="F3654">
        <f>IF('Source Data'!F3654="canceled",'Source Data'!L3654,0)</f>
        <v>0</v>
      </c>
      <c r="G3654">
        <f>IF('Source Data'!F3654="failed",'Source Data'!L3654,0)</f>
        <v>0</v>
      </c>
      <c r="I3654">
        <f t="shared" si="57"/>
        <v>0</v>
      </c>
    </row>
    <row r="3655" spans="3:9" x14ac:dyDescent="0.2">
      <c r="C3655">
        <f>IF('Source Data'!F3655="successful",'Source Data'!L3655,0)</f>
        <v>33</v>
      </c>
      <c r="F3655">
        <f>IF('Source Data'!F3655="canceled",'Source Data'!L3655,0)</f>
        <v>0</v>
      </c>
      <c r="G3655">
        <f>IF('Source Data'!F3655="failed",'Source Data'!L3655,0)</f>
        <v>0</v>
      </c>
      <c r="I3655">
        <f t="shared" si="57"/>
        <v>0</v>
      </c>
    </row>
    <row r="3656" spans="3:9" x14ac:dyDescent="0.2">
      <c r="C3656">
        <f>IF('Source Data'!F3656="successful",'Source Data'!L3656,0)</f>
        <v>38</v>
      </c>
      <c r="F3656">
        <f>IF('Source Data'!F3656="canceled",'Source Data'!L3656,0)</f>
        <v>0</v>
      </c>
      <c r="G3656">
        <f>IF('Source Data'!F3656="failed",'Source Data'!L3656,0)</f>
        <v>0</v>
      </c>
      <c r="I3656">
        <f t="shared" si="57"/>
        <v>0</v>
      </c>
    </row>
    <row r="3657" spans="3:9" x14ac:dyDescent="0.2">
      <c r="C3657">
        <f>IF('Source Data'!F3657="successful",'Source Data'!L3657,0)</f>
        <v>79</v>
      </c>
      <c r="F3657">
        <f>IF('Source Data'!F3657="canceled",'Source Data'!L3657,0)</f>
        <v>0</v>
      </c>
      <c r="G3657">
        <f>IF('Source Data'!F3657="failed",'Source Data'!L3657,0)</f>
        <v>0</v>
      </c>
      <c r="I3657">
        <f t="shared" si="57"/>
        <v>0</v>
      </c>
    </row>
    <row r="3658" spans="3:9" x14ac:dyDescent="0.2">
      <c r="C3658">
        <f>IF('Source Data'!F3658="successful",'Source Data'!L3658,0)</f>
        <v>46</v>
      </c>
      <c r="F3658">
        <f>IF('Source Data'!F3658="canceled",'Source Data'!L3658,0)</f>
        <v>0</v>
      </c>
      <c r="G3658">
        <f>IF('Source Data'!F3658="failed",'Source Data'!L3658,0)</f>
        <v>0</v>
      </c>
      <c r="I3658">
        <f t="shared" si="57"/>
        <v>0</v>
      </c>
    </row>
    <row r="3659" spans="3:9" x14ac:dyDescent="0.2">
      <c r="C3659">
        <f>IF('Source Data'!F3659="successful",'Source Data'!L3659,0)</f>
        <v>20</v>
      </c>
      <c r="F3659">
        <f>IF('Source Data'!F3659="canceled",'Source Data'!L3659,0)</f>
        <v>0</v>
      </c>
      <c r="G3659">
        <f>IF('Source Data'!F3659="failed",'Source Data'!L3659,0)</f>
        <v>0</v>
      </c>
      <c r="I3659">
        <f t="shared" si="57"/>
        <v>0</v>
      </c>
    </row>
    <row r="3660" spans="3:9" x14ac:dyDescent="0.2">
      <c r="C3660">
        <f>IF('Source Data'!F3660="successful",'Source Data'!L3660,0)</f>
        <v>20</v>
      </c>
      <c r="F3660">
        <f>IF('Source Data'!F3660="canceled",'Source Data'!L3660,0)</f>
        <v>0</v>
      </c>
      <c r="G3660">
        <f>IF('Source Data'!F3660="failed",'Source Data'!L3660,0)</f>
        <v>0</v>
      </c>
      <c r="I3660">
        <f t="shared" si="57"/>
        <v>0</v>
      </c>
    </row>
    <row r="3661" spans="3:9" x14ac:dyDescent="0.2">
      <c r="C3661">
        <f>IF('Source Data'!F3661="successful",'Source Data'!L3661,0)</f>
        <v>13</v>
      </c>
      <c r="F3661">
        <f>IF('Source Data'!F3661="canceled",'Source Data'!L3661,0)</f>
        <v>0</v>
      </c>
      <c r="G3661">
        <f>IF('Source Data'!F3661="failed",'Source Data'!L3661,0)</f>
        <v>0</v>
      </c>
      <c r="I3661">
        <f t="shared" si="57"/>
        <v>0</v>
      </c>
    </row>
    <row r="3662" spans="3:9" x14ac:dyDescent="0.2">
      <c r="C3662">
        <f>IF('Source Data'!F3662="successful",'Source Data'!L3662,0)</f>
        <v>22</v>
      </c>
      <c r="F3662">
        <f>IF('Source Data'!F3662="canceled",'Source Data'!L3662,0)</f>
        <v>0</v>
      </c>
      <c r="G3662">
        <f>IF('Source Data'!F3662="failed",'Source Data'!L3662,0)</f>
        <v>0</v>
      </c>
      <c r="I3662">
        <f t="shared" si="57"/>
        <v>0</v>
      </c>
    </row>
    <row r="3663" spans="3:9" x14ac:dyDescent="0.2">
      <c r="C3663">
        <f>IF('Source Data'!F3663="successful",'Source Data'!L3663,0)</f>
        <v>36</v>
      </c>
      <c r="F3663">
        <f>IF('Source Data'!F3663="canceled",'Source Data'!L3663,0)</f>
        <v>0</v>
      </c>
      <c r="G3663">
        <f>IF('Source Data'!F3663="failed",'Source Data'!L3663,0)</f>
        <v>0</v>
      </c>
      <c r="I3663">
        <f t="shared" si="57"/>
        <v>0</v>
      </c>
    </row>
    <row r="3664" spans="3:9" x14ac:dyDescent="0.2">
      <c r="C3664">
        <f>IF('Source Data'!F3664="successful",'Source Data'!L3664,0)</f>
        <v>40</v>
      </c>
      <c r="F3664">
        <f>IF('Source Data'!F3664="canceled",'Source Data'!L3664,0)</f>
        <v>0</v>
      </c>
      <c r="G3664">
        <f>IF('Source Data'!F3664="failed",'Source Data'!L3664,0)</f>
        <v>0</v>
      </c>
      <c r="I3664">
        <f t="shared" si="57"/>
        <v>0</v>
      </c>
    </row>
    <row r="3665" spans="3:9" x14ac:dyDescent="0.2">
      <c r="C3665">
        <f>IF('Source Data'!F3665="successful",'Source Data'!L3665,0)</f>
        <v>9</v>
      </c>
      <c r="F3665">
        <f>IF('Source Data'!F3665="canceled",'Source Data'!L3665,0)</f>
        <v>0</v>
      </c>
      <c r="G3665">
        <f>IF('Source Data'!F3665="failed",'Source Data'!L3665,0)</f>
        <v>0</v>
      </c>
      <c r="I3665">
        <f t="shared" si="57"/>
        <v>0</v>
      </c>
    </row>
    <row r="3666" spans="3:9" x14ac:dyDescent="0.2">
      <c r="C3666">
        <f>IF('Source Data'!F3666="successful",'Source Data'!L3666,0)</f>
        <v>19</v>
      </c>
      <c r="F3666">
        <f>IF('Source Data'!F3666="canceled",'Source Data'!L3666,0)</f>
        <v>0</v>
      </c>
      <c r="G3666">
        <f>IF('Source Data'!F3666="failed",'Source Data'!L3666,0)</f>
        <v>0</v>
      </c>
      <c r="I3666">
        <f t="shared" si="57"/>
        <v>0</v>
      </c>
    </row>
    <row r="3667" spans="3:9" x14ac:dyDescent="0.2">
      <c r="C3667">
        <f>IF('Source Data'!F3667="successful",'Source Data'!L3667,0)</f>
        <v>14</v>
      </c>
      <c r="F3667">
        <f>IF('Source Data'!F3667="canceled",'Source Data'!L3667,0)</f>
        <v>0</v>
      </c>
      <c r="G3667">
        <f>IF('Source Data'!F3667="failed",'Source Data'!L3667,0)</f>
        <v>0</v>
      </c>
      <c r="I3667">
        <f t="shared" si="57"/>
        <v>0</v>
      </c>
    </row>
    <row r="3668" spans="3:9" x14ac:dyDescent="0.2">
      <c r="C3668">
        <f>IF('Source Data'!F3668="successful",'Source Data'!L3668,0)</f>
        <v>38</v>
      </c>
      <c r="F3668">
        <f>IF('Source Data'!F3668="canceled",'Source Data'!L3668,0)</f>
        <v>0</v>
      </c>
      <c r="G3668">
        <f>IF('Source Data'!F3668="failed",'Source Data'!L3668,0)</f>
        <v>0</v>
      </c>
      <c r="I3668">
        <f t="shared" si="57"/>
        <v>0</v>
      </c>
    </row>
    <row r="3669" spans="3:9" x14ac:dyDescent="0.2">
      <c r="C3669">
        <f>IF('Source Data'!F3669="successful",'Source Data'!L3669,0)</f>
        <v>58</v>
      </c>
      <c r="F3669">
        <f>IF('Source Data'!F3669="canceled",'Source Data'!L3669,0)</f>
        <v>0</v>
      </c>
      <c r="G3669">
        <f>IF('Source Data'!F3669="failed",'Source Data'!L3669,0)</f>
        <v>0</v>
      </c>
      <c r="I3669">
        <f t="shared" si="57"/>
        <v>0</v>
      </c>
    </row>
    <row r="3670" spans="3:9" x14ac:dyDescent="0.2">
      <c r="C3670">
        <f>IF('Source Data'!F3670="successful",'Source Data'!L3670,0)</f>
        <v>28</v>
      </c>
      <c r="F3670">
        <f>IF('Source Data'!F3670="canceled",'Source Data'!L3670,0)</f>
        <v>0</v>
      </c>
      <c r="G3670">
        <f>IF('Source Data'!F3670="failed",'Source Data'!L3670,0)</f>
        <v>0</v>
      </c>
      <c r="I3670">
        <f t="shared" si="57"/>
        <v>0</v>
      </c>
    </row>
    <row r="3671" spans="3:9" x14ac:dyDescent="0.2">
      <c r="C3671">
        <f>IF('Source Data'!F3671="successful",'Source Data'!L3671,0)</f>
        <v>17</v>
      </c>
      <c r="F3671">
        <f>IF('Source Data'!F3671="canceled",'Source Data'!L3671,0)</f>
        <v>0</v>
      </c>
      <c r="G3671">
        <f>IF('Source Data'!F3671="failed",'Source Data'!L3671,0)</f>
        <v>0</v>
      </c>
      <c r="I3671">
        <f t="shared" si="57"/>
        <v>0</v>
      </c>
    </row>
    <row r="3672" spans="3:9" x14ac:dyDescent="0.2">
      <c r="C3672">
        <f>IF('Source Data'!F3672="successful",'Source Data'!L3672,0)</f>
        <v>12</v>
      </c>
      <c r="F3672">
        <f>IF('Source Data'!F3672="canceled",'Source Data'!L3672,0)</f>
        <v>0</v>
      </c>
      <c r="G3672">
        <f>IF('Source Data'!F3672="failed",'Source Data'!L3672,0)</f>
        <v>0</v>
      </c>
      <c r="I3672">
        <f t="shared" si="57"/>
        <v>0</v>
      </c>
    </row>
    <row r="3673" spans="3:9" x14ac:dyDescent="0.2">
      <c r="C3673">
        <f>IF('Source Data'!F3673="successful",'Source Data'!L3673,0)</f>
        <v>40</v>
      </c>
      <c r="F3673">
        <f>IF('Source Data'!F3673="canceled",'Source Data'!L3673,0)</f>
        <v>0</v>
      </c>
      <c r="G3673">
        <f>IF('Source Data'!F3673="failed",'Source Data'!L3673,0)</f>
        <v>0</v>
      </c>
      <c r="I3673">
        <f t="shared" si="57"/>
        <v>0</v>
      </c>
    </row>
    <row r="3674" spans="3:9" x14ac:dyDescent="0.2">
      <c r="C3674">
        <f>IF('Source Data'!F3674="successful",'Source Data'!L3674,0)</f>
        <v>57</v>
      </c>
      <c r="F3674">
        <f>IF('Source Data'!F3674="canceled",'Source Data'!L3674,0)</f>
        <v>0</v>
      </c>
      <c r="G3674">
        <f>IF('Source Data'!F3674="failed",'Source Data'!L3674,0)</f>
        <v>0</v>
      </c>
      <c r="I3674">
        <f t="shared" si="57"/>
        <v>0</v>
      </c>
    </row>
    <row r="3675" spans="3:9" x14ac:dyDescent="0.2">
      <c r="C3675">
        <f>IF('Source Data'!F3675="successful",'Source Data'!L3675,0)</f>
        <v>114</v>
      </c>
      <c r="F3675">
        <f>IF('Source Data'!F3675="canceled",'Source Data'!L3675,0)</f>
        <v>0</v>
      </c>
      <c r="G3675">
        <f>IF('Source Data'!F3675="failed",'Source Data'!L3675,0)</f>
        <v>0</v>
      </c>
      <c r="I3675">
        <f t="shared" si="57"/>
        <v>0</v>
      </c>
    </row>
    <row r="3676" spans="3:9" x14ac:dyDescent="0.2">
      <c r="C3676">
        <f>IF('Source Data'!F3676="successful",'Source Data'!L3676,0)</f>
        <v>31</v>
      </c>
      <c r="F3676">
        <f>IF('Source Data'!F3676="canceled",'Source Data'!L3676,0)</f>
        <v>0</v>
      </c>
      <c r="G3676">
        <f>IF('Source Data'!F3676="failed",'Source Data'!L3676,0)</f>
        <v>0</v>
      </c>
      <c r="I3676">
        <f t="shared" si="57"/>
        <v>0</v>
      </c>
    </row>
    <row r="3677" spans="3:9" x14ac:dyDescent="0.2">
      <c r="C3677">
        <f>IF('Source Data'!F3677="successful",'Source Data'!L3677,0)</f>
        <v>3</v>
      </c>
      <c r="F3677">
        <f>IF('Source Data'!F3677="canceled",'Source Data'!L3677,0)</f>
        <v>0</v>
      </c>
      <c r="G3677">
        <f>IF('Source Data'!F3677="failed",'Source Data'!L3677,0)</f>
        <v>0</v>
      </c>
      <c r="I3677">
        <f t="shared" si="57"/>
        <v>0</v>
      </c>
    </row>
    <row r="3678" spans="3:9" x14ac:dyDescent="0.2">
      <c r="C3678">
        <f>IF('Source Data'!F3678="successful",'Source Data'!L3678,0)</f>
        <v>16</v>
      </c>
      <c r="F3678">
        <f>IF('Source Data'!F3678="canceled",'Source Data'!L3678,0)</f>
        <v>0</v>
      </c>
      <c r="G3678">
        <f>IF('Source Data'!F3678="failed",'Source Data'!L3678,0)</f>
        <v>0</v>
      </c>
      <c r="I3678">
        <f t="shared" si="57"/>
        <v>0</v>
      </c>
    </row>
    <row r="3679" spans="3:9" x14ac:dyDescent="0.2">
      <c r="C3679">
        <f>IF('Source Data'!F3679="successful",'Source Data'!L3679,0)</f>
        <v>199</v>
      </c>
      <c r="F3679">
        <f>IF('Source Data'!F3679="canceled",'Source Data'!L3679,0)</f>
        <v>0</v>
      </c>
      <c r="G3679">
        <f>IF('Source Data'!F3679="failed",'Source Data'!L3679,0)</f>
        <v>0</v>
      </c>
      <c r="I3679">
        <f t="shared" si="57"/>
        <v>0</v>
      </c>
    </row>
    <row r="3680" spans="3:9" x14ac:dyDescent="0.2">
      <c r="C3680">
        <f>IF('Source Data'!F3680="successful",'Source Data'!L3680,0)</f>
        <v>31</v>
      </c>
      <c r="F3680">
        <f>IF('Source Data'!F3680="canceled",'Source Data'!L3680,0)</f>
        <v>0</v>
      </c>
      <c r="G3680">
        <f>IF('Source Data'!F3680="failed",'Source Data'!L3680,0)</f>
        <v>0</v>
      </c>
      <c r="I3680">
        <f t="shared" si="57"/>
        <v>0</v>
      </c>
    </row>
    <row r="3681" spans="3:9" x14ac:dyDescent="0.2">
      <c r="C3681">
        <f>IF('Source Data'!F3681="successful",'Source Data'!L3681,0)</f>
        <v>30</v>
      </c>
      <c r="F3681">
        <f>IF('Source Data'!F3681="canceled",'Source Data'!L3681,0)</f>
        <v>0</v>
      </c>
      <c r="G3681">
        <f>IF('Source Data'!F3681="failed",'Source Data'!L3681,0)</f>
        <v>0</v>
      </c>
      <c r="I3681">
        <f t="shared" si="57"/>
        <v>0</v>
      </c>
    </row>
    <row r="3682" spans="3:9" x14ac:dyDescent="0.2">
      <c r="C3682">
        <f>IF('Source Data'!F3682="successful",'Source Data'!L3682,0)</f>
        <v>34</v>
      </c>
      <c r="F3682">
        <f>IF('Source Data'!F3682="canceled",'Source Data'!L3682,0)</f>
        <v>0</v>
      </c>
      <c r="G3682">
        <f>IF('Source Data'!F3682="failed",'Source Data'!L3682,0)</f>
        <v>0</v>
      </c>
      <c r="I3682">
        <f t="shared" si="57"/>
        <v>0</v>
      </c>
    </row>
    <row r="3683" spans="3:9" x14ac:dyDescent="0.2">
      <c r="C3683">
        <f>IF('Source Data'!F3683="successful",'Source Data'!L3683,0)</f>
        <v>18</v>
      </c>
      <c r="F3683">
        <f>IF('Source Data'!F3683="canceled",'Source Data'!L3683,0)</f>
        <v>0</v>
      </c>
      <c r="G3683">
        <f>IF('Source Data'!F3683="failed",'Source Data'!L3683,0)</f>
        <v>0</v>
      </c>
      <c r="I3683">
        <f t="shared" si="57"/>
        <v>0</v>
      </c>
    </row>
    <row r="3684" spans="3:9" x14ac:dyDescent="0.2">
      <c r="C3684">
        <f>IF('Source Data'!F3684="successful",'Source Data'!L3684,0)</f>
        <v>67</v>
      </c>
      <c r="F3684">
        <f>IF('Source Data'!F3684="canceled",'Source Data'!L3684,0)</f>
        <v>0</v>
      </c>
      <c r="G3684">
        <f>IF('Source Data'!F3684="failed",'Source Data'!L3684,0)</f>
        <v>0</v>
      </c>
      <c r="I3684">
        <f t="shared" si="57"/>
        <v>0</v>
      </c>
    </row>
    <row r="3685" spans="3:9" x14ac:dyDescent="0.2">
      <c r="C3685">
        <f>IF('Source Data'!F3685="successful",'Source Data'!L3685,0)</f>
        <v>66</v>
      </c>
      <c r="F3685">
        <f>IF('Source Data'!F3685="canceled",'Source Data'!L3685,0)</f>
        <v>0</v>
      </c>
      <c r="G3685">
        <f>IF('Source Data'!F3685="failed",'Source Data'!L3685,0)</f>
        <v>0</v>
      </c>
      <c r="I3685">
        <f t="shared" si="57"/>
        <v>0</v>
      </c>
    </row>
    <row r="3686" spans="3:9" x14ac:dyDescent="0.2">
      <c r="C3686">
        <f>IF('Source Data'!F3686="successful",'Source Data'!L3686,0)</f>
        <v>23</v>
      </c>
      <c r="F3686">
        <f>IF('Source Data'!F3686="canceled",'Source Data'!L3686,0)</f>
        <v>0</v>
      </c>
      <c r="G3686">
        <f>IF('Source Data'!F3686="failed",'Source Data'!L3686,0)</f>
        <v>0</v>
      </c>
      <c r="I3686">
        <f t="shared" si="57"/>
        <v>0</v>
      </c>
    </row>
    <row r="3687" spans="3:9" x14ac:dyDescent="0.2">
      <c r="C3687">
        <f>IF('Source Data'!F3687="successful",'Source Data'!L3687,0)</f>
        <v>126</v>
      </c>
      <c r="F3687">
        <f>IF('Source Data'!F3687="canceled",'Source Data'!L3687,0)</f>
        <v>0</v>
      </c>
      <c r="G3687">
        <f>IF('Source Data'!F3687="failed",'Source Data'!L3687,0)</f>
        <v>0</v>
      </c>
      <c r="I3687">
        <f t="shared" si="57"/>
        <v>0</v>
      </c>
    </row>
    <row r="3688" spans="3:9" x14ac:dyDescent="0.2">
      <c r="C3688">
        <f>IF('Source Data'!F3688="successful",'Source Data'!L3688,0)</f>
        <v>6</v>
      </c>
      <c r="F3688">
        <f>IF('Source Data'!F3688="canceled",'Source Data'!L3688,0)</f>
        <v>0</v>
      </c>
      <c r="G3688">
        <f>IF('Source Data'!F3688="failed",'Source Data'!L3688,0)</f>
        <v>0</v>
      </c>
      <c r="I3688">
        <f t="shared" si="57"/>
        <v>0</v>
      </c>
    </row>
    <row r="3689" spans="3:9" x14ac:dyDescent="0.2">
      <c r="C3689">
        <f>IF('Source Data'!F3689="successful",'Source Data'!L3689,0)</f>
        <v>25</v>
      </c>
      <c r="F3689">
        <f>IF('Source Data'!F3689="canceled",'Source Data'!L3689,0)</f>
        <v>0</v>
      </c>
      <c r="G3689">
        <f>IF('Source Data'!F3689="failed",'Source Data'!L3689,0)</f>
        <v>0</v>
      </c>
      <c r="I3689">
        <f t="shared" si="57"/>
        <v>0</v>
      </c>
    </row>
    <row r="3690" spans="3:9" x14ac:dyDescent="0.2">
      <c r="C3690">
        <f>IF('Source Data'!F3690="successful",'Source Data'!L3690,0)</f>
        <v>39</v>
      </c>
      <c r="F3690">
        <f>IF('Source Data'!F3690="canceled",'Source Data'!L3690,0)</f>
        <v>0</v>
      </c>
      <c r="G3690">
        <f>IF('Source Data'!F3690="failed",'Source Data'!L3690,0)</f>
        <v>0</v>
      </c>
      <c r="I3690">
        <f t="shared" si="57"/>
        <v>0</v>
      </c>
    </row>
    <row r="3691" spans="3:9" x14ac:dyDescent="0.2">
      <c r="C3691">
        <f>IF('Source Data'!F3691="successful",'Source Data'!L3691,0)</f>
        <v>62</v>
      </c>
      <c r="F3691">
        <f>IF('Source Data'!F3691="canceled",'Source Data'!L3691,0)</f>
        <v>0</v>
      </c>
      <c r="G3691">
        <f>IF('Source Data'!F3691="failed",'Source Data'!L3691,0)</f>
        <v>0</v>
      </c>
      <c r="I3691">
        <f t="shared" si="57"/>
        <v>0</v>
      </c>
    </row>
    <row r="3692" spans="3:9" x14ac:dyDescent="0.2">
      <c r="C3692">
        <f>IF('Source Data'!F3692="successful",'Source Data'!L3692,0)</f>
        <v>31</v>
      </c>
      <c r="F3692">
        <f>IF('Source Data'!F3692="canceled",'Source Data'!L3692,0)</f>
        <v>0</v>
      </c>
      <c r="G3692">
        <f>IF('Source Data'!F3692="failed",'Source Data'!L3692,0)</f>
        <v>0</v>
      </c>
      <c r="I3692">
        <f t="shared" si="57"/>
        <v>0</v>
      </c>
    </row>
    <row r="3693" spans="3:9" x14ac:dyDescent="0.2">
      <c r="C3693">
        <f>IF('Source Data'!F3693="successful",'Source Data'!L3693,0)</f>
        <v>274</v>
      </c>
      <c r="F3693">
        <f>IF('Source Data'!F3693="canceled",'Source Data'!L3693,0)</f>
        <v>0</v>
      </c>
      <c r="G3693">
        <f>IF('Source Data'!F3693="failed",'Source Data'!L3693,0)</f>
        <v>0</v>
      </c>
      <c r="I3693">
        <f t="shared" si="57"/>
        <v>0</v>
      </c>
    </row>
    <row r="3694" spans="3:9" x14ac:dyDescent="0.2">
      <c r="C3694">
        <f>IF('Source Data'!F3694="successful",'Source Data'!L3694,0)</f>
        <v>17</v>
      </c>
      <c r="F3694">
        <f>IF('Source Data'!F3694="canceled",'Source Data'!L3694,0)</f>
        <v>0</v>
      </c>
      <c r="G3694">
        <f>IF('Source Data'!F3694="failed",'Source Data'!L3694,0)</f>
        <v>0</v>
      </c>
      <c r="I3694">
        <f t="shared" si="57"/>
        <v>0</v>
      </c>
    </row>
    <row r="3695" spans="3:9" x14ac:dyDescent="0.2">
      <c r="C3695">
        <f>IF('Source Data'!F3695="successful",'Source Data'!L3695,0)</f>
        <v>14</v>
      </c>
      <c r="F3695">
        <f>IF('Source Data'!F3695="canceled",'Source Data'!L3695,0)</f>
        <v>0</v>
      </c>
      <c r="G3695">
        <f>IF('Source Data'!F3695="failed",'Source Data'!L3695,0)</f>
        <v>0</v>
      </c>
      <c r="I3695">
        <f t="shared" si="57"/>
        <v>0</v>
      </c>
    </row>
    <row r="3696" spans="3:9" x14ac:dyDescent="0.2">
      <c r="C3696">
        <f>IF('Source Data'!F3696="successful",'Source Data'!L3696,0)</f>
        <v>60</v>
      </c>
      <c r="F3696">
        <f>IF('Source Data'!F3696="canceled",'Source Data'!L3696,0)</f>
        <v>0</v>
      </c>
      <c r="G3696">
        <f>IF('Source Data'!F3696="failed",'Source Data'!L3696,0)</f>
        <v>0</v>
      </c>
      <c r="I3696">
        <f t="shared" si="57"/>
        <v>0</v>
      </c>
    </row>
    <row r="3697" spans="3:9" x14ac:dyDescent="0.2">
      <c r="C3697">
        <f>IF('Source Data'!F3697="successful",'Source Data'!L3697,0)</f>
        <v>33</v>
      </c>
      <c r="F3697">
        <f>IF('Source Data'!F3697="canceled",'Source Data'!L3697,0)</f>
        <v>0</v>
      </c>
      <c r="G3697">
        <f>IF('Source Data'!F3697="failed",'Source Data'!L3697,0)</f>
        <v>0</v>
      </c>
      <c r="I3697">
        <f t="shared" si="57"/>
        <v>0</v>
      </c>
    </row>
    <row r="3698" spans="3:9" x14ac:dyDescent="0.2">
      <c r="C3698">
        <f>IF('Source Data'!F3698="successful",'Source Data'!L3698,0)</f>
        <v>78</v>
      </c>
      <c r="F3698">
        <f>IF('Source Data'!F3698="canceled",'Source Data'!L3698,0)</f>
        <v>0</v>
      </c>
      <c r="G3698">
        <f>IF('Source Data'!F3698="failed",'Source Data'!L3698,0)</f>
        <v>0</v>
      </c>
      <c r="I3698">
        <f t="shared" si="57"/>
        <v>0</v>
      </c>
    </row>
    <row r="3699" spans="3:9" x14ac:dyDescent="0.2">
      <c r="C3699">
        <f>IF('Source Data'!F3699="successful",'Source Data'!L3699,0)</f>
        <v>30</v>
      </c>
      <c r="F3699">
        <f>IF('Source Data'!F3699="canceled",'Source Data'!L3699,0)</f>
        <v>0</v>
      </c>
      <c r="G3699">
        <f>IF('Source Data'!F3699="failed",'Source Data'!L3699,0)</f>
        <v>0</v>
      </c>
      <c r="I3699">
        <f t="shared" si="57"/>
        <v>0</v>
      </c>
    </row>
    <row r="3700" spans="3:9" x14ac:dyDescent="0.2">
      <c r="C3700">
        <f>IF('Source Data'!F3700="successful",'Source Data'!L3700,0)</f>
        <v>136</v>
      </c>
      <c r="F3700">
        <f>IF('Source Data'!F3700="canceled",'Source Data'!L3700,0)</f>
        <v>0</v>
      </c>
      <c r="G3700">
        <f>IF('Source Data'!F3700="failed",'Source Data'!L3700,0)</f>
        <v>0</v>
      </c>
      <c r="I3700">
        <f t="shared" si="57"/>
        <v>0</v>
      </c>
    </row>
    <row r="3701" spans="3:9" x14ac:dyDescent="0.2">
      <c r="C3701">
        <f>IF('Source Data'!F3701="successful",'Source Data'!L3701,0)</f>
        <v>40</v>
      </c>
      <c r="F3701">
        <f>IF('Source Data'!F3701="canceled",'Source Data'!L3701,0)</f>
        <v>0</v>
      </c>
      <c r="G3701">
        <f>IF('Source Data'!F3701="failed",'Source Data'!L3701,0)</f>
        <v>0</v>
      </c>
      <c r="I3701">
        <f t="shared" si="57"/>
        <v>0</v>
      </c>
    </row>
    <row r="3702" spans="3:9" x14ac:dyDescent="0.2">
      <c r="C3702">
        <f>IF('Source Data'!F3702="successful",'Source Data'!L3702,0)</f>
        <v>18</v>
      </c>
      <c r="F3702">
        <f>IF('Source Data'!F3702="canceled",'Source Data'!L3702,0)</f>
        <v>0</v>
      </c>
      <c r="G3702">
        <f>IF('Source Data'!F3702="failed",'Source Data'!L3702,0)</f>
        <v>0</v>
      </c>
      <c r="I3702">
        <f t="shared" si="57"/>
        <v>0</v>
      </c>
    </row>
    <row r="3703" spans="3:9" x14ac:dyDescent="0.2">
      <c r="C3703">
        <f>IF('Source Data'!F3703="successful",'Source Data'!L3703,0)</f>
        <v>39</v>
      </c>
      <c r="F3703">
        <f>IF('Source Data'!F3703="canceled",'Source Data'!L3703,0)</f>
        <v>0</v>
      </c>
      <c r="G3703">
        <f>IF('Source Data'!F3703="failed",'Source Data'!L3703,0)</f>
        <v>0</v>
      </c>
      <c r="I3703">
        <f t="shared" si="57"/>
        <v>0</v>
      </c>
    </row>
    <row r="3704" spans="3:9" x14ac:dyDescent="0.2">
      <c r="C3704">
        <f>IF('Source Data'!F3704="successful",'Source Data'!L3704,0)</f>
        <v>21</v>
      </c>
      <c r="F3704">
        <f>IF('Source Data'!F3704="canceled",'Source Data'!L3704,0)</f>
        <v>0</v>
      </c>
      <c r="G3704">
        <f>IF('Source Data'!F3704="failed",'Source Data'!L3704,0)</f>
        <v>0</v>
      </c>
      <c r="I3704">
        <f t="shared" si="57"/>
        <v>0</v>
      </c>
    </row>
    <row r="3705" spans="3:9" x14ac:dyDescent="0.2">
      <c r="C3705">
        <f>IF('Source Data'!F3705="successful",'Source Data'!L3705,0)</f>
        <v>30</v>
      </c>
      <c r="F3705">
        <f>IF('Source Data'!F3705="canceled",'Source Data'!L3705,0)</f>
        <v>0</v>
      </c>
      <c r="G3705">
        <f>IF('Source Data'!F3705="failed",'Source Data'!L3705,0)</f>
        <v>0</v>
      </c>
      <c r="I3705">
        <f t="shared" si="57"/>
        <v>0</v>
      </c>
    </row>
    <row r="3706" spans="3:9" x14ac:dyDescent="0.2">
      <c r="C3706">
        <f>IF('Source Data'!F3706="successful",'Source Data'!L3706,0)</f>
        <v>27</v>
      </c>
      <c r="F3706">
        <f>IF('Source Data'!F3706="canceled",'Source Data'!L3706,0)</f>
        <v>0</v>
      </c>
      <c r="G3706">
        <f>IF('Source Data'!F3706="failed",'Source Data'!L3706,0)</f>
        <v>0</v>
      </c>
      <c r="I3706">
        <f t="shared" si="57"/>
        <v>0</v>
      </c>
    </row>
    <row r="3707" spans="3:9" x14ac:dyDescent="0.2">
      <c r="C3707">
        <f>IF('Source Data'!F3707="successful",'Source Data'!L3707,0)</f>
        <v>35</v>
      </c>
      <c r="F3707">
        <f>IF('Source Data'!F3707="canceled",'Source Data'!L3707,0)</f>
        <v>0</v>
      </c>
      <c r="G3707">
        <f>IF('Source Data'!F3707="failed",'Source Data'!L3707,0)</f>
        <v>0</v>
      </c>
      <c r="I3707">
        <f t="shared" si="57"/>
        <v>0</v>
      </c>
    </row>
    <row r="3708" spans="3:9" x14ac:dyDescent="0.2">
      <c r="C3708">
        <f>IF('Source Data'!F3708="successful",'Source Data'!L3708,0)</f>
        <v>13</v>
      </c>
      <c r="F3708">
        <f>IF('Source Data'!F3708="canceled",'Source Data'!L3708,0)</f>
        <v>0</v>
      </c>
      <c r="G3708">
        <f>IF('Source Data'!F3708="failed",'Source Data'!L3708,0)</f>
        <v>0</v>
      </c>
      <c r="I3708">
        <f t="shared" si="57"/>
        <v>0</v>
      </c>
    </row>
    <row r="3709" spans="3:9" x14ac:dyDescent="0.2">
      <c r="C3709">
        <f>IF('Source Data'!F3709="successful",'Source Data'!L3709,0)</f>
        <v>23</v>
      </c>
      <c r="F3709">
        <f>IF('Source Data'!F3709="canceled",'Source Data'!L3709,0)</f>
        <v>0</v>
      </c>
      <c r="G3709">
        <f>IF('Source Data'!F3709="failed",'Source Data'!L3709,0)</f>
        <v>0</v>
      </c>
      <c r="I3709">
        <f t="shared" si="57"/>
        <v>0</v>
      </c>
    </row>
    <row r="3710" spans="3:9" x14ac:dyDescent="0.2">
      <c r="C3710">
        <f>IF('Source Data'!F3710="successful",'Source Data'!L3710,0)</f>
        <v>39</v>
      </c>
      <c r="F3710">
        <f>IF('Source Data'!F3710="canceled",'Source Data'!L3710,0)</f>
        <v>0</v>
      </c>
      <c r="G3710">
        <f>IF('Source Data'!F3710="failed",'Source Data'!L3710,0)</f>
        <v>0</v>
      </c>
      <c r="I3710">
        <f t="shared" si="57"/>
        <v>0</v>
      </c>
    </row>
    <row r="3711" spans="3:9" x14ac:dyDescent="0.2">
      <c r="C3711">
        <f>IF('Source Data'!F3711="successful",'Source Data'!L3711,0)</f>
        <v>35</v>
      </c>
      <c r="F3711">
        <f>IF('Source Data'!F3711="canceled",'Source Data'!L3711,0)</f>
        <v>0</v>
      </c>
      <c r="G3711">
        <f>IF('Source Data'!F3711="failed",'Source Data'!L3711,0)</f>
        <v>0</v>
      </c>
      <c r="I3711">
        <f t="shared" si="57"/>
        <v>0</v>
      </c>
    </row>
    <row r="3712" spans="3:9" x14ac:dyDescent="0.2">
      <c r="C3712">
        <f>IF('Source Data'!F3712="successful",'Source Data'!L3712,0)</f>
        <v>27</v>
      </c>
      <c r="F3712">
        <f>IF('Source Data'!F3712="canceled",'Source Data'!L3712,0)</f>
        <v>0</v>
      </c>
      <c r="G3712">
        <f>IF('Source Data'!F3712="failed",'Source Data'!L3712,0)</f>
        <v>0</v>
      </c>
      <c r="I3712">
        <f t="shared" si="57"/>
        <v>0</v>
      </c>
    </row>
    <row r="3713" spans="3:9" x14ac:dyDescent="0.2">
      <c r="C3713">
        <f>IF('Source Data'!F3713="successful",'Source Data'!L3713,0)</f>
        <v>21</v>
      </c>
      <c r="F3713">
        <f>IF('Source Data'!F3713="canceled",'Source Data'!L3713,0)</f>
        <v>0</v>
      </c>
      <c r="G3713">
        <f>IF('Source Data'!F3713="failed",'Source Data'!L3713,0)</f>
        <v>0</v>
      </c>
      <c r="I3713">
        <f t="shared" si="57"/>
        <v>0</v>
      </c>
    </row>
    <row r="3714" spans="3:9" x14ac:dyDescent="0.2">
      <c r="C3714">
        <f>IF('Source Data'!F3714="successful",'Source Data'!L3714,0)</f>
        <v>104</v>
      </c>
      <c r="F3714">
        <f>IF('Source Data'!F3714="canceled",'Source Data'!L3714,0)</f>
        <v>0</v>
      </c>
      <c r="G3714">
        <f>IF('Source Data'!F3714="failed",'Source Data'!L3714,0)</f>
        <v>0</v>
      </c>
      <c r="I3714">
        <f t="shared" si="57"/>
        <v>0</v>
      </c>
    </row>
    <row r="3715" spans="3:9" x14ac:dyDescent="0.2">
      <c r="C3715">
        <f>IF('Source Data'!F3715="successful",'Source Data'!L3715,0)</f>
        <v>19</v>
      </c>
      <c r="F3715">
        <f>IF('Source Data'!F3715="canceled",'Source Data'!L3715,0)</f>
        <v>0</v>
      </c>
      <c r="G3715">
        <f>IF('Source Data'!F3715="failed",'Source Data'!L3715,0)</f>
        <v>0</v>
      </c>
      <c r="I3715">
        <f t="shared" ref="I3715:I3778" si="58">F3715+G3715</f>
        <v>0</v>
      </c>
    </row>
    <row r="3716" spans="3:9" x14ac:dyDescent="0.2">
      <c r="C3716">
        <f>IF('Source Data'!F3716="successful",'Source Data'!L3716,0)</f>
        <v>97</v>
      </c>
      <c r="F3716">
        <f>IF('Source Data'!F3716="canceled",'Source Data'!L3716,0)</f>
        <v>0</v>
      </c>
      <c r="G3716">
        <f>IF('Source Data'!F3716="failed",'Source Data'!L3716,0)</f>
        <v>0</v>
      </c>
      <c r="I3716">
        <f t="shared" si="58"/>
        <v>0</v>
      </c>
    </row>
    <row r="3717" spans="3:9" x14ac:dyDescent="0.2">
      <c r="C3717">
        <f>IF('Source Data'!F3717="successful",'Source Data'!L3717,0)</f>
        <v>27</v>
      </c>
      <c r="F3717">
        <f>IF('Source Data'!F3717="canceled",'Source Data'!L3717,0)</f>
        <v>0</v>
      </c>
      <c r="G3717">
        <f>IF('Source Data'!F3717="failed",'Source Data'!L3717,0)</f>
        <v>0</v>
      </c>
      <c r="I3717">
        <f t="shared" si="58"/>
        <v>0</v>
      </c>
    </row>
    <row r="3718" spans="3:9" x14ac:dyDescent="0.2">
      <c r="C3718">
        <f>IF('Source Data'!F3718="successful",'Source Data'!L3718,0)</f>
        <v>24</v>
      </c>
      <c r="F3718">
        <f>IF('Source Data'!F3718="canceled",'Source Data'!L3718,0)</f>
        <v>0</v>
      </c>
      <c r="G3718">
        <f>IF('Source Data'!F3718="failed",'Source Data'!L3718,0)</f>
        <v>0</v>
      </c>
      <c r="I3718">
        <f t="shared" si="58"/>
        <v>0</v>
      </c>
    </row>
    <row r="3719" spans="3:9" x14ac:dyDescent="0.2">
      <c r="C3719">
        <f>IF('Source Data'!F3719="successful",'Source Data'!L3719,0)</f>
        <v>13</v>
      </c>
      <c r="F3719">
        <f>IF('Source Data'!F3719="canceled",'Source Data'!L3719,0)</f>
        <v>0</v>
      </c>
      <c r="G3719">
        <f>IF('Source Data'!F3719="failed",'Source Data'!L3719,0)</f>
        <v>0</v>
      </c>
      <c r="I3719">
        <f t="shared" si="58"/>
        <v>0</v>
      </c>
    </row>
    <row r="3720" spans="3:9" x14ac:dyDescent="0.2">
      <c r="C3720">
        <f>IF('Source Data'!F3720="successful",'Source Data'!L3720,0)</f>
        <v>46</v>
      </c>
      <c r="F3720">
        <f>IF('Source Data'!F3720="canceled",'Source Data'!L3720,0)</f>
        <v>0</v>
      </c>
      <c r="G3720">
        <f>IF('Source Data'!F3720="failed",'Source Data'!L3720,0)</f>
        <v>0</v>
      </c>
      <c r="I3720">
        <f t="shared" si="58"/>
        <v>0</v>
      </c>
    </row>
    <row r="3721" spans="3:9" x14ac:dyDescent="0.2">
      <c r="C3721">
        <f>IF('Source Data'!F3721="successful",'Source Data'!L3721,0)</f>
        <v>4</v>
      </c>
      <c r="F3721">
        <f>IF('Source Data'!F3721="canceled",'Source Data'!L3721,0)</f>
        <v>0</v>
      </c>
      <c r="G3721">
        <f>IF('Source Data'!F3721="failed",'Source Data'!L3721,0)</f>
        <v>0</v>
      </c>
      <c r="I3721">
        <f t="shared" si="58"/>
        <v>0</v>
      </c>
    </row>
    <row r="3722" spans="3:9" x14ac:dyDescent="0.2">
      <c r="C3722">
        <f>IF('Source Data'!F3722="successful",'Source Data'!L3722,0)</f>
        <v>40</v>
      </c>
      <c r="F3722">
        <f>IF('Source Data'!F3722="canceled",'Source Data'!L3722,0)</f>
        <v>0</v>
      </c>
      <c r="G3722">
        <f>IF('Source Data'!F3722="failed",'Source Data'!L3722,0)</f>
        <v>0</v>
      </c>
      <c r="I3722">
        <f t="shared" si="58"/>
        <v>0</v>
      </c>
    </row>
    <row r="3723" spans="3:9" x14ac:dyDescent="0.2">
      <c r="C3723">
        <f>IF('Source Data'!F3723="successful",'Source Data'!L3723,0)</f>
        <v>44</v>
      </c>
      <c r="F3723">
        <f>IF('Source Data'!F3723="canceled",'Source Data'!L3723,0)</f>
        <v>0</v>
      </c>
      <c r="G3723">
        <f>IF('Source Data'!F3723="failed",'Source Data'!L3723,0)</f>
        <v>0</v>
      </c>
      <c r="I3723">
        <f t="shared" si="58"/>
        <v>0</v>
      </c>
    </row>
    <row r="3724" spans="3:9" x14ac:dyDescent="0.2">
      <c r="C3724">
        <f>IF('Source Data'!F3724="successful",'Source Data'!L3724,0)</f>
        <v>35</v>
      </c>
      <c r="F3724">
        <f>IF('Source Data'!F3724="canceled",'Source Data'!L3724,0)</f>
        <v>0</v>
      </c>
      <c r="G3724">
        <f>IF('Source Data'!F3724="failed",'Source Data'!L3724,0)</f>
        <v>0</v>
      </c>
      <c r="I3724">
        <f t="shared" si="58"/>
        <v>0</v>
      </c>
    </row>
    <row r="3725" spans="3:9" x14ac:dyDescent="0.2">
      <c r="C3725">
        <f>IF('Source Data'!F3725="successful",'Source Data'!L3725,0)</f>
        <v>63</v>
      </c>
      <c r="F3725">
        <f>IF('Source Data'!F3725="canceled",'Source Data'!L3725,0)</f>
        <v>0</v>
      </c>
      <c r="G3725">
        <f>IF('Source Data'!F3725="failed",'Source Data'!L3725,0)</f>
        <v>0</v>
      </c>
      <c r="I3725">
        <f t="shared" si="58"/>
        <v>0</v>
      </c>
    </row>
    <row r="3726" spans="3:9" x14ac:dyDescent="0.2">
      <c r="C3726">
        <f>IF('Source Data'!F3726="successful",'Source Data'!L3726,0)</f>
        <v>89</v>
      </c>
      <c r="F3726">
        <f>IF('Source Data'!F3726="canceled",'Source Data'!L3726,0)</f>
        <v>0</v>
      </c>
      <c r="G3726">
        <f>IF('Source Data'!F3726="failed",'Source Data'!L3726,0)</f>
        <v>0</v>
      </c>
      <c r="I3726">
        <f t="shared" si="58"/>
        <v>0</v>
      </c>
    </row>
    <row r="3727" spans="3:9" x14ac:dyDescent="0.2">
      <c r="C3727">
        <f>IF('Source Data'!F3727="successful",'Source Data'!L3727,0)</f>
        <v>15</v>
      </c>
      <c r="F3727">
        <f>IF('Source Data'!F3727="canceled",'Source Data'!L3727,0)</f>
        <v>0</v>
      </c>
      <c r="G3727">
        <f>IF('Source Data'!F3727="failed",'Source Data'!L3727,0)</f>
        <v>0</v>
      </c>
      <c r="I3727">
        <f t="shared" si="58"/>
        <v>0</v>
      </c>
    </row>
    <row r="3728" spans="3:9" x14ac:dyDescent="0.2">
      <c r="C3728">
        <f>IF('Source Data'!F3728="successful",'Source Data'!L3728,0)</f>
        <v>46</v>
      </c>
      <c r="F3728">
        <f>IF('Source Data'!F3728="canceled",'Source Data'!L3728,0)</f>
        <v>0</v>
      </c>
      <c r="G3728">
        <f>IF('Source Data'!F3728="failed",'Source Data'!L3728,0)</f>
        <v>0</v>
      </c>
      <c r="I3728">
        <f t="shared" si="58"/>
        <v>0</v>
      </c>
    </row>
    <row r="3729" spans="3:9" x14ac:dyDescent="0.2">
      <c r="C3729">
        <f>IF('Source Data'!F3729="successful",'Source Data'!L3729,0)</f>
        <v>33</v>
      </c>
      <c r="F3729">
        <f>IF('Source Data'!F3729="canceled",'Source Data'!L3729,0)</f>
        <v>0</v>
      </c>
      <c r="G3729">
        <f>IF('Source Data'!F3729="failed",'Source Data'!L3729,0)</f>
        <v>0</v>
      </c>
      <c r="I3729">
        <f t="shared" si="58"/>
        <v>0</v>
      </c>
    </row>
    <row r="3730" spans="3:9" x14ac:dyDescent="0.2">
      <c r="C3730">
        <f>IF('Source Data'!F3730="successful",'Source Data'!L3730,0)</f>
        <v>0</v>
      </c>
      <c r="F3730">
        <f>IF('Source Data'!F3730="canceled",'Source Data'!L3730,0)</f>
        <v>0</v>
      </c>
      <c r="G3730">
        <f>IF('Source Data'!F3730="failed",'Source Data'!L3730,0)</f>
        <v>31</v>
      </c>
      <c r="I3730">
        <f t="shared" si="58"/>
        <v>31</v>
      </c>
    </row>
    <row r="3731" spans="3:9" x14ac:dyDescent="0.2">
      <c r="C3731">
        <f>IF('Source Data'!F3731="successful",'Source Data'!L3731,0)</f>
        <v>0</v>
      </c>
      <c r="F3731">
        <f>IF('Source Data'!F3731="canceled",'Source Data'!L3731,0)</f>
        <v>0</v>
      </c>
      <c r="G3731">
        <f>IF('Source Data'!F3731="failed",'Source Data'!L3731,0)</f>
        <v>5</v>
      </c>
      <c r="I3731">
        <f t="shared" si="58"/>
        <v>5</v>
      </c>
    </row>
    <row r="3732" spans="3:9" x14ac:dyDescent="0.2">
      <c r="C3732">
        <f>IF('Source Data'!F3732="successful",'Source Data'!L3732,0)</f>
        <v>0</v>
      </c>
      <c r="F3732">
        <f>IF('Source Data'!F3732="canceled",'Source Data'!L3732,0)</f>
        <v>0</v>
      </c>
      <c r="G3732">
        <f>IF('Source Data'!F3732="failed",'Source Data'!L3732,0)</f>
        <v>1</v>
      </c>
      <c r="I3732">
        <f t="shared" si="58"/>
        <v>1</v>
      </c>
    </row>
    <row r="3733" spans="3:9" x14ac:dyDescent="0.2">
      <c r="C3733">
        <f>IF('Source Data'!F3733="successful",'Source Data'!L3733,0)</f>
        <v>0</v>
      </c>
      <c r="F3733">
        <f>IF('Source Data'!F3733="canceled",'Source Data'!L3733,0)</f>
        <v>0</v>
      </c>
      <c r="G3733">
        <f>IF('Source Data'!F3733="failed",'Source Data'!L3733,0)</f>
        <v>12</v>
      </c>
      <c r="I3733">
        <f t="shared" si="58"/>
        <v>12</v>
      </c>
    </row>
    <row r="3734" spans="3:9" x14ac:dyDescent="0.2">
      <c r="C3734">
        <f>IF('Source Data'!F3734="successful",'Source Data'!L3734,0)</f>
        <v>0</v>
      </c>
      <c r="F3734">
        <f>IF('Source Data'!F3734="canceled",'Source Data'!L3734,0)</f>
        <v>0</v>
      </c>
      <c r="G3734">
        <f>IF('Source Data'!F3734="failed",'Source Data'!L3734,0)</f>
        <v>4</v>
      </c>
      <c r="I3734">
        <f t="shared" si="58"/>
        <v>4</v>
      </c>
    </row>
    <row r="3735" spans="3:9" x14ac:dyDescent="0.2">
      <c r="C3735">
        <f>IF('Source Data'!F3735="successful",'Source Data'!L3735,0)</f>
        <v>0</v>
      </c>
      <c r="F3735">
        <f>IF('Source Data'!F3735="canceled",'Source Data'!L3735,0)</f>
        <v>0</v>
      </c>
      <c r="G3735">
        <f>IF('Source Data'!F3735="failed",'Source Data'!L3735,0)</f>
        <v>0</v>
      </c>
      <c r="I3735">
        <f t="shared" si="58"/>
        <v>0</v>
      </c>
    </row>
    <row r="3736" spans="3:9" x14ac:dyDescent="0.2">
      <c r="C3736">
        <f>IF('Source Data'!F3736="successful",'Source Data'!L3736,0)</f>
        <v>0</v>
      </c>
      <c r="F3736">
        <f>IF('Source Data'!F3736="canceled",'Source Data'!L3736,0)</f>
        <v>0</v>
      </c>
      <c r="G3736">
        <f>IF('Source Data'!F3736="failed",'Source Data'!L3736,0)</f>
        <v>7</v>
      </c>
      <c r="I3736">
        <f t="shared" si="58"/>
        <v>7</v>
      </c>
    </row>
    <row r="3737" spans="3:9" x14ac:dyDescent="0.2">
      <c r="C3737">
        <f>IF('Source Data'!F3737="successful",'Source Data'!L3737,0)</f>
        <v>0</v>
      </c>
      <c r="F3737">
        <f>IF('Source Data'!F3737="canceled",'Source Data'!L3737,0)</f>
        <v>0</v>
      </c>
      <c r="G3737">
        <f>IF('Source Data'!F3737="failed",'Source Data'!L3737,0)</f>
        <v>2</v>
      </c>
      <c r="I3737">
        <f t="shared" si="58"/>
        <v>2</v>
      </c>
    </row>
    <row r="3738" spans="3:9" x14ac:dyDescent="0.2">
      <c r="C3738">
        <f>IF('Source Data'!F3738="successful",'Source Data'!L3738,0)</f>
        <v>0</v>
      </c>
      <c r="F3738">
        <f>IF('Source Data'!F3738="canceled",'Source Data'!L3738,0)</f>
        <v>0</v>
      </c>
      <c r="G3738">
        <f>IF('Source Data'!F3738="failed",'Source Data'!L3738,0)</f>
        <v>1</v>
      </c>
      <c r="I3738">
        <f t="shared" si="58"/>
        <v>1</v>
      </c>
    </row>
    <row r="3739" spans="3:9" x14ac:dyDescent="0.2">
      <c r="C3739">
        <f>IF('Source Data'!F3739="successful",'Source Data'!L3739,0)</f>
        <v>0</v>
      </c>
      <c r="F3739">
        <f>IF('Source Data'!F3739="canceled",'Source Data'!L3739,0)</f>
        <v>0</v>
      </c>
      <c r="G3739">
        <f>IF('Source Data'!F3739="failed",'Source Data'!L3739,0)</f>
        <v>4</v>
      </c>
      <c r="I3739">
        <f t="shared" si="58"/>
        <v>4</v>
      </c>
    </row>
    <row r="3740" spans="3:9" x14ac:dyDescent="0.2">
      <c r="C3740">
        <f>IF('Source Data'!F3740="successful",'Source Data'!L3740,0)</f>
        <v>0</v>
      </c>
      <c r="F3740">
        <f>IF('Source Data'!F3740="canceled",'Source Data'!L3740,0)</f>
        <v>0</v>
      </c>
      <c r="G3740">
        <f>IF('Source Data'!F3740="failed",'Source Data'!L3740,0)</f>
        <v>6</v>
      </c>
      <c r="I3740">
        <f t="shared" si="58"/>
        <v>6</v>
      </c>
    </row>
    <row r="3741" spans="3:9" x14ac:dyDescent="0.2">
      <c r="C3741">
        <f>IF('Source Data'!F3741="successful",'Source Data'!L3741,0)</f>
        <v>0</v>
      </c>
      <c r="F3741">
        <f>IF('Source Data'!F3741="canceled",'Source Data'!L3741,0)</f>
        <v>0</v>
      </c>
      <c r="G3741">
        <f>IF('Source Data'!F3741="failed",'Source Data'!L3741,0)</f>
        <v>8</v>
      </c>
      <c r="I3741">
        <f t="shared" si="58"/>
        <v>8</v>
      </c>
    </row>
    <row r="3742" spans="3:9" x14ac:dyDescent="0.2">
      <c r="C3742">
        <f>IF('Source Data'!F3742="successful",'Source Data'!L3742,0)</f>
        <v>0</v>
      </c>
      <c r="F3742">
        <f>IF('Source Data'!F3742="canceled",'Source Data'!L3742,0)</f>
        <v>0</v>
      </c>
      <c r="G3742">
        <f>IF('Source Data'!F3742="failed",'Source Data'!L3742,0)</f>
        <v>14</v>
      </c>
      <c r="I3742">
        <f t="shared" si="58"/>
        <v>14</v>
      </c>
    </row>
    <row r="3743" spans="3:9" x14ac:dyDescent="0.2">
      <c r="C3743">
        <f>IF('Source Data'!F3743="successful",'Source Data'!L3743,0)</f>
        <v>0</v>
      </c>
      <c r="F3743">
        <f>IF('Source Data'!F3743="canceled",'Source Data'!L3743,0)</f>
        <v>0</v>
      </c>
      <c r="G3743">
        <f>IF('Source Data'!F3743="failed",'Source Data'!L3743,0)</f>
        <v>0</v>
      </c>
      <c r="I3743">
        <f t="shared" si="58"/>
        <v>0</v>
      </c>
    </row>
    <row r="3744" spans="3:9" x14ac:dyDescent="0.2">
      <c r="C3744">
        <f>IF('Source Data'!F3744="successful",'Source Data'!L3744,0)</f>
        <v>0</v>
      </c>
      <c r="F3744">
        <f>IF('Source Data'!F3744="canceled",'Source Data'!L3744,0)</f>
        <v>0</v>
      </c>
      <c r="G3744">
        <f>IF('Source Data'!F3744="failed",'Source Data'!L3744,0)</f>
        <v>4</v>
      </c>
      <c r="I3744">
        <f t="shared" si="58"/>
        <v>4</v>
      </c>
    </row>
    <row r="3745" spans="3:9" x14ac:dyDescent="0.2">
      <c r="C3745">
        <f>IF('Source Data'!F3745="successful",'Source Data'!L3745,0)</f>
        <v>0</v>
      </c>
      <c r="F3745">
        <f>IF('Source Data'!F3745="canceled",'Source Data'!L3745,0)</f>
        <v>0</v>
      </c>
      <c r="G3745">
        <f>IF('Source Data'!F3745="failed",'Source Data'!L3745,0)</f>
        <v>0</v>
      </c>
      <c r="I3745">
        <f t="shared" si="58"/>
        <v>0</v>
      </c>
    </row>
    <row r="3746" spans="3:9" x14ac:dyDescent="0.2">
      <c r="C3746">
        <f>IF('Source Data'!F3746="successful",'Source Data'!L3746,0)</f>
        <v>0</v>
      </c>
      <c r="F3746">
        <f>IF('Source Data'!F3746="canceled",'Source Data'!L3746,0)</f>
        <v>0</v>
      </c>
      <c r="G3746">
        <f>IF('Source Data'!F3746="failed",'Source Data'!L3746,0)</f>
        <v>0</v>
      </c>
      <c r="I3746">
        <f t="shared" si="58"/>
        <v>0</v>
      </c>
    </row>
    <row r="3747" spans="3:9" x14ac:dyDescent="0.2">
      <c r="C3747">
        <f>IF('Source Data'!F3747="successful",'Source Data'!L3747,0)</f>
        <v>0</v>
      </c>
      <c r="F3747">
        <f>IF('Source Data'!F3747="canceled",'Source Data'!L3747,0)</f>
        <v>0</v>
      </c>
      <c r="G3747">
        <f>IF('Source Data'!F3747="failed",'Source Data'!L3747,0)</f>
        <v>1</v>
      </c>
      <c r="I3747">
        <f t="shared" si="58"/>
        <v>1</v>
      </c>
    </row>
    <row r="3748" spans="3:9" x14ac:dyDescent="0.2">
      <c r="C3748">
        <f>IF('Source Data'!F3748="successful",'Source Data'!L3748,0)</f>
        <v>0</v>
      </c>
      <c r="F3748">
        <f>IF('Source Data'!F3748="canceled",'Source Data'!L3748,0)</f>
        <v>0</v>
      </c>
      <c r="G3748">
        <f>IF('Source Data'!F3748="failed",'Source Data'!L3748,0)</f>
        <v>1</v>
      </c>
      <c r="I3748">
        <f t="shared" si="58"/>
        <v>1</v>
      </c>
    </row>
    <row r="3749" spans="3:9" x14ac:dyDescent="0.2">
      <c r="C3749">
        <f>IF('Source Data'!F3749="successful",'Source Data'!L3749,0)</f>
        <v>0</v>
      </c>
      <c r="F3749">
        <f>IF('Source Data'!F3749="canceled",'Source Data'!L3749,0)</f>
        <v>0</v>
      </c>
      <c r="G3749">
        <f>IF('Source Data'!F3749="failed",'Source Data'!L3749,0)</f>
        <v>1</v>
      </c>
      <c r="I3749">
        <f t="shared" si="58"/>
        <v>1</v>
      </c>
    </row>
    <row r="3750" spans="3:9" x14ac:dyDescent="0.2">
      <c r="C3750">
        <f>IF('Source Data'!F3750="successful",'Source Data'!L3750,0)</f>
        <v>52</v>
      </c>
      <c r="F3750">
        <f>IF('Source Data'!F3750="canceled",'Source Data'!L3750,0)</f>
        <v>0</v>
      </c>
      <c r="G3750">
        <f>IF('Source Data'!F3750="failed",'Source Data'!L3750,0)</f>
        <v>0</v>
      </c>
      <c r="I3750">
        <f t="shared" si="58"/>
        <v>0</v>
      </c>
    </row>
    <row r="3751" spans="3:9" x14ac:dyDescent="0.2">
      <c r="C3751">
        <f>IF('Source Data'!F3751="successful",'Source Data'!L3751,0)</f>
        <v>7</v>
      </c>
      <c r="F3751">
        <f>IF('Source Data'!F3751="canceled",'Source Data'!L3751,0)</f>
        <v>0</v>
      </c>
      <c r="G3751">
        <f>IF('Source Data'!F3751="failed",'Source Data'!L3751,0)</f>
        <v>0</v>
      </c>
      <c r="I3751">
        <f t="shared" si="58"/>
        <v>0</v>
      </c>
    </row>
    <row r="3752" spans="3:9" x14ac:dyDescent="0.2">
      <c r="C3752">
        <f>IF('Source Data'!F3752="successful",'Source Data'!L3752,0)</f>
        <v>28</v>
      </c>
      <c r="F3752">
        <f>IF('Source Data'!F3752="canceled",'Source Data'!L3752,0)</f>
        <v>0</v>
      </c>
      <c r="G3752">
        <f>IF('Source Data'!F3752="failed",'Source Data'!L3752,0)</f>
        <v>0</v>
      </c>
      <c r="I3752">
        <f t="shared" si="58"/>
        <v>0</v>
      </c>
    </row>
    <row r="3753" spans="3:9" x14ac:dyDescent="0.2">
      <c r="C3753">
        <f>IF('Source Data'!F3753="successful",'Source Data'!L3753,0)</f>
        <v>11</v>
      </c>
      <c r="F3753">
        <f>IF('Source Data'!F3753="canceled",'Source Data'!L3753,0)</f>
        <v>0</v>
      </c>
      <c r="G3753">
        <f>IF('Source Data'!F3753="failed",'Source Data'!L3753,0)</f>
        <v>0</v>
      </c>
      <c r="I3753">
        <f t="shared" si="58"/>
        <v>0</v>
      </c>
    </row>
    <row r="3754" spans="3:9" x14ac:dyDescent="0.2">
      <c r="C3754">
        <f>IF('Source Data'!F3754="successful",'Source Data'!L3754,0)</f>
        <v>15</v>
      </c>
      <c r="F3754">
        <f>IF('Source Data'!F3754="canceled",'Source Data'!L3754,0)</f>
        <v>0</v>
      </c>
      <c r="G3754">
        <f>IF('Source Data'!F3754="failed",'Source Data'!L3754,0)</f>
        <v>0</v>
      </c>
      <c r="I3754">
        <f t="shared" si="58"/>
        <v>0</v>
      </c>
    </row>
    <row r="3755" spans="3:9" x14ac:dyDescent="0.2">
      <c r="C3755">
        <f>IF('Source Data'!F3755="successful",'Source Data'!L3755,0)</f>
        <v>30</v>
      </c>
      <c r="F3755">
        <f>IF('Source Data'!F3755="canceled",'Source Data'!L3755,0)</f>
        <v>0</v>
      </c>
      <c r="G3755">
        <f>IF('Source Data'!F3755="failed",'Source Data'!L3755,0)</f>
        <v>0</v>
      </c>
      <c r="I3755">
        <f t="shared" si="58"/>
        <v>0</v>
      </c>
    </row>
    <row r="3756" spans="3:9" x14ac:dyDescent="0.2">
      <c r="C3756">
        <f>IF('Source Data'!F3756="successful",'Source Data'!L3756,0)</f>
        <v>27</v>
      </c>
      <c r="F3756">
        <f>IF('Source Data'!F3756="canceled",'Source Data'!L3756,0)</f>
        <v>0</v>
      </c>
      <c r="G3756">
        <f>IF('Source Data'!F3756="failed",'Source Data'!L3756,0)</f>
        <v>0</v>
      </c>
      <c r="I3756">
        <f t="shared" si="58"/>
        <v>0</v>
      </c>
    </row>
    <row r="3757" spans="3:9" x14ac:dyDescent="0.2">
      <c r="C3757">
        <f>IF('Source Data'!F3757="successful",'Source Data'!L3757,0)</f>
        <v>28</v>
      </c>
      <c r="F3757">
        <f>IF('Source Data'!F3757="canceled",'Source Data'!L3757,0)</f>
        <v>0</v>
      </c>
      <c r="G3757">
        <f>IF('Source Data'!F3757="failed",'Source Data'!L3757,0)</f>
        <v>0</v>
      </c>
      <c r="I3757">
        <f t="shared" si="58"/>
        <v>0</v>
      </c>
    </row>
    <row r="3758" spans="3:9" x14ac:dyDescent="0.2">
      <c r="C3758">
        <f>IF('Source Data'!F3758="successful",'Source Data'!L3758,0)</f>
        <v>17</v>
      </c>
      <c r="F3758">
        <f>IF('Source Data'!F3758="canceled",'Source Data'!L3758,0)</f>
        <v>0</v>
      </c>
      <c r="G3758">
        <f>IF('Source Data'!F3758="failed",'Source Data'!L3758,0)</f>
        <v>0</v>
      </c>
      <c r="I3758">
        <f t="shared" si="58"/>
        <v>0</v>
      </c>
    </row>
    <row r="3759" spans="3:9" x14ac:dyDescent="0.2">
      <c r="C3759">
        <f>IF('Source Data'!F3759="successful",'Source Data'!L3759,0)</f>
        <v>50</v>
      </c>
      <c r="F3759">
        <f>IF('Source Data'!F3759="canceled",'Source Data'!L3759,0)</f>
        <v>0</v>
      </c>
      <c r="G3759">
        <f>IF('Source Data'!F3759="failed",'Source Data'!L3759,0)</f>
        <v>0</v>
      </c>
      <c r="I3759">
        <f t="shared" si="58"/>
        <v>0</v>
      </c>
    </row>
    <row r="3760" spans="3:9" x14ac:dyDescent="0.2">
      <c r="C3760">
        <f>IF('Source Data'!F3760="successful",'Source Data'!L3760,0)</f>
        <v>26</v>
      </c>
      <c r="F3760">
        <f>IF('Source Data'!F3760="canceled",'Source Data'!L3760,0)</f>
        <v>0</v>
      </c>
      <c r="G3760">
        <f>IF('Source Data'!F3760="failed",'Source Data'!L3760,0)</f>
        <v>0</v>
      </c>
      <c r="I3760">
        <f t="shared" si="58"/>
        <v>0</v>
      </c>
    </row>
    <row r="3761" spans="3:9" x14ac:dyDescent="0.2">
      <c r="C3761">
        <f>IF('Source Data'!F3761="successful",'Source Data'!L3761,0)</f>
        <v>88</v>
      </c>
      <c r="F3761">
        <f>IF('Source Data'!F3761="canceled",'Source Data'!L3761,0)</f>
        <v>0</v>
      </c>
      <c r="G3761">
        <f>IF('Source Data'!F3761="failed",'Source Data'!L3761,0)</f>
        <v>0</v>
      </c>
      <c r="I3761">
        <f t="shared" si="58"/>
        <v>0</v>
      </c>
    </row>
    <row r="3762" spans="3:9" x14ac:dyDescent="0.2">
      <c r="C3762">
        <f>IF('Source Data'!F3762="successful",'Source Data'!L3762,0)</f>
        <v>91</v>
      </c>
      <c r="F3762">
        <f>IF('Source Data'!F3762="canceled",'Source Data'!L3762,0)</f>
        <v>0</v>
      </c>
      <c r="G3762">
        <f>IF('Source Data'!F3762="failed",'Source Data'!L3762,0)</f>
        <v>0</v>
      </c>
      <c r="I3762">
        <f t="shared" si="58"/>
        <v>0</v>
      </c>
    </row>
    <row r="3763" spans="3:9" x14ac:dyDescent="0.2">
      <c r="C3763">
        <f>IF('Source Data'!F3763="successful",'Source Data'!L3763,0)</f>
        <v>3</v>
      </c>
      <c r="F3763">
        <f>IF('Source Data'!F3763="canceled",'Source Data'!L3763,0)</f>
        <v>0</v>
      </c>
      <c r="G3763">
        <f>IF('Source Data'!F3763="failed",'Source Data'!L3763,0)</f>
        <v>0</v>
      </c>
      <c r="I3763">
        <f t="shared" si="58"/>
        <v>0</v>
      </c>
    </row>
    <row r="3764" spans="3:9" x14ac:dyDescent="0.2">
      <c r="C3764">
        <f>IF('Source Data'!F3764="successful",'Source Data'!L3764,0)</f>
        <v>28</v>
      </c>
      <c r="F3764">
        <f>IF('Source Data'!F3764="canceled",'Source Data'!L3764,0)</f>
        <v>0</v>
      </c>
      <c r="G3764">
        <f>IF('Source Data'!F3764="failed",'Source Data'!L3764,0)</f>
        <v>0</v>
      </c>
      <c r="I3764">
        <f t="shared" si="58"/>
        <v>0</v>
      </c>
    </row>
    <row r="3765" spans="3:9" x14ac:dyDescent="0.2">
      <c r="C3765">
        <f>IF('Source Data'!F3765="successful",'Source Data'!L3765,0)</f>
        <v>77</v>
      </c>
      <c r="F3765">
        <f>IF('Source Data'!F3765="canceled",'Source Data'!L3765,0)</f>
        <v>0</v>
      </c>
      <c r="G3765">
        <f>IF('Source Data'!F3765="failed",'Source Data'!L3765,0)</f>
        <v>0</v>
      </c>
      <c r="I3765">
        <f t="shared" si="58"/>
        <v>0</v>
      </c>
    </row>
    <row r="3766" spans="3:9" x14ac:dyDescent="0.2">
      <c r="C3766">
        <f>IF('Source Data'!F3766="successful",'Source Data'!L3766,0)</f>
        <v>27</v>
      </c>
      <c r="F3766">
        <f>IF('Source Data'!F3766="canceled",'Source Data'!L3766,0)</f>
        <v>0</v>
      </c>
      <c r="G3766">
        <f>IF('Source Data'!F3766="failed",'Source Data'!L3766,0)</f>
        <v>0</v>
      </c>
      <c r="I3766">
        <f t="shared" si="58"/>
        <v>0</v>
      </c>
    </row>
    <row r="3767" spans="3:9" x14ac:dyDescent="0.2">
      <c r="C3767">
        <f>IF('Source Data'!F3767="successful",'Source Data'!L3767,0)</f>
        <v>107</v>
      </c>
      <c r="F3767">
        <f>IF('Source Data'!F3767="canceled",'Source Data'!L3767,0)</f>
        <v>0</v>
      </c>
      <c r="G3767">
        <f>IF('Source Data'!F3767="failed",'Source Data'!L3767,0)</f>
        <v>0</v>
      </c>
      <c r="I3767">
        <f t="shared" si="58"/>
        <v>0</v>
      </c>
    </row>
    <row r="3768" spans="3:9" x14ac:dyDescent="0.2">
      <c r="C3768">
        <f>IF('Source Data'!F3768="successful",'Source Data'!L3768,0)</f>
        <v>96</v>
      </c>
      <c r="F3768">
        <f>IF('Source Data'!F3768="canceled",'Source Data'!L3768,0)</f>
        <v>0</v>
      </c>
      <c r="G3768">
        <f>IF('Source Data'!F3768="failed",'Source Data'!L3768,0)</f>
        <v>0</v>
      </c>
      <c r="I3768">
        <f t="shared" si="58"/>
        <v>0</v>
      </c>
    </row>
    <row r="3769" spans="3:9" x14ac:dyDescent="0.2">
      <c r="C3769">
        <f>IF('Source Data'!F3769="successful",'Source Data'!L3769,0)</f>
        <v>56</v>
      </c>
      <c r="F3769">
        <f>IF('Source Data'!F3769="canceled",'Source Data'!L3769,0)</f>
        <v>0</v>
      </c>
      <c r="G3769">
        <f>IF('Source Data'!F3769="failed",'Source Data'!L3769,0)</f>
        <v>0</v>
      </c>
      <c r="I3769">
        <f t="shared" si="58"/>
        <v>0</v>
      </c>
    </row>
    <row r="3770" spans="3:9" x14ac:dyDescent="0.2">
      <c r="C3770">
        <f>IF('Source Data'!F3770="successful",'Source Data'!L3770,0)</f>
        <v>58</v>
      </c>
      <c r="F3770">
        <f>IF('Source Data'!F3770="canceled",'Source Data'!L3770,0)</f>
        <v>0</v>
      </c>
      <c r="G3770">
        <f>IF('Source Data'!F3770="failed",'Source Data'!L3770,0)</f>
        <v>0</v>
      </c>
      <c r="I3770">
        <f t="shared" si="58"/>
        <v>0</v>
      </c>
    </row>
    <row r="3771" spans="3:9" x14ac:dyDescent="0.2">
      <c r="C3771">
        <f>IF('Source Data'!F3771="successful",'Source Data'!L3771,0)</f>
        <v>15</v>
      </c>
      <c r="F3771">
        <f>IF('Source Data'!F3771="canceled",'Source Data'!L3771,0)</f>
        <v>0</v>
      </c>
      <c r="G3771">
        <f>IF('Source Data'!F3771="failed",'Source Data'!L3771,0)</f>
        <v>0</v>
      </c>
      <c r="I3771">
        <f t="shared" si="58"/>
        <v>0</v>
      </c>
    </row>
    <row r="3772" spans="3:9" x14ac:dyDescent="0.2">
      <c r="C3772">
        <f>IF('Source Data'!F3772="successful",'Source Data'!L3772,0)</f>
        <v>20</v>
      </c>
      <c r="F3772">
        <f>IF('Source Data'!F3772="canceled",'Source Data'!L3772,0)</f>
        <v>0</v>
      </c>
      <c r="G3772">
        <f>IF('Source Data'!F3772="failed",'Source Data'!L3772,0)</f>
        <v>0</v>
      </c>
      <c r="I3772">
        <f t="shared" si="58"/>
        <v>0</v>
      </c>
    </row>
    <row r="3773" spans="3:9" x14ac:dyDescent="0.2">
      <c r="C3773">
        <f>IF('Source Data'!F3773="successful",'Source Data'!L3773,0)</f>
        <v>38</v>
      </c>
      <c r="F3773">
        <f>IF('Source Data'!F3773="canceled",'Source Data'!L3773,0)</f>
        <v>0</v>
      </c>
      <c r="G3773">
        <f>IF('Source Data'!F3773="failed",'Source Data'!L3773,0)</f>
        <v>0</v>
      </c>
      <c r="I3773">
        <f t="shared" si="58"/>
        <v>0</v>
      </c>
    </row>
    <row r="3774" spans="3:9" x14ac:dyDescent="0.2">
      <c r="C3774">
        <f>IF('Source Data'!F3774="successful",'Source Data'!L3774,0)</f>
        <v>33</v>
      </c>
      <c r="F3774">
        <f>IF('Source Data'!F3774="canceled",'Source Data'!L3774,0)</f>
        <v>0</v>
      </c>
      <c r="G3774">
        <f>IF('Source Data'!F3774="failed",'Source Data'!L3774,0)</f>
        <v>0</v>
      </c>
      <c r="I3774">
        <f t="shared" si="58"/>
        <v>0</v>
      </c>
    </row>
    <row r="3775" spans="3:9" x14ac:dyDescent="0.2">
      <c r="C3775">
        <f>IF('Source Data'!F3775="successful",'Source Data'!L3775,0)</f>
        <v>57</v>
      </c>
      <c r="F3775">
        <f>IF('Source Data'!F3775="canceled",'Source Data'!L3775,0)</f>
        <v>0</v>
      </c>
      <c r="G3775">
        <f>IF('Source Data'!F3775="failed",'Source Data'!L3775,0)</f>
        <v>0</v>
      </c>
      <c r="I3775">
        <f t="shared" si="58"/>
        <v>0</v>
      </c>
    </row>
    <row r="3776" spans="3:9" x14ac:dyDescent="0.2">
      <c r="C3776">
        <f>IF('Source Data'!F3776="successful",'Source Data'!L3776,0)</f>
        <v>25</v>
      </c>
      <c r="F3776">
        <f>IF('Source Data'!F3776="canceled",'Source Data'!L3776,0)</f>
        <v>0</v>
      </c>
      <c r="G3776">
        <f>IF('Source Data'!F3776="failed",'Source Data'!L3776,0)</f>
        <v>0</v>
      </c>
      <c r="I3776">
        <f t="shared" si="58"/>
        <v>0</v>
      </c>
    </row>
    <row r="3777" spans="3:9" x14ac:dyDescent="0.2">
      <c r="C3777">
        <f>IF('Source Data'!F3777="successful",'Source Data'!L3777,0)</f>
        <v>14</v>
      </c>
      <c r="F3777">
        <f>IF('Source Data'!F3777="canceled",'Source Data'!L3777,0)</f>
        <v>0</v>
      </c>
      <c r="G3777">
        <f>IF('Source Data'!F3777="failed",'Source Data'!L3777,0)</f>
        <v>0</v>
      </c>
      <c r="I3777">
        <f t="shared" si="58"/>
        <v>0</v>
      </c>
    </row>
    <row r="3778" spans="3:9" x14ac:dyDescent="0.2">
      <c r="C3778">
        <f>IF('Source Data'!F3778="successful",'Source Data'!L3778,0)</f>
        <v>94</v>
      </c>
      <c r="F3778">
        <f>IF('Source Data'!F3778="canceled",'Source Data'!L3778,0)</f>
        <v>0</v>
      </c>
      <c r="G3778">
        <f>IF('Source Data'!F3778="failed",'Source Data'!L3778,0)</f>
        <v>0</v>
      </c>
      <c r="I3778">
        <f t="shared" si="58"/>
        <v>0</v>
      </c>
    </row>
    <row r="3779" spans="3:9" x14ac:dyDescent="0.2">
      <c r="C3779">
        <f>IF('Source Data'!F3779="successful",'Source Data'!L3779,0)</f>
        <v>59</v>
      </c>
      <c r="F3779">
        <f>IF('Source Data'!F3779="canceled",'Source Data'!L3779,0)</f>
        <v>0</v>
      </c>
      <c r="G3779">
        <f>IF('Source Data'!F3779="failed",'Source Data'!L3779,0)</f>
        <v>0</v>
      </c>
      <c r="I3779">
        <f t="shared" ref="I3779:I3842" si="59">F3779+G3779</f>
        <v>0</v>
      </c>
    </row>
    <row r="3780" spans="3:9" x14ac:dyDescent="0.2">
      <c r="C3780">
        <f>IF('Source Data'!F3780="successful",'Source Data'!L3780,0)</f>
        <v>36</v>
      </c>
      <c r="F3780">
        <f>IF('Source Data'!F3780="canceled",'Source Data'!L3780,0)</f>
        <v>0</v>
      </c>
      <c r="G3780">
        <f>IF('Source Data'!F3780="failed",'Source Data'!L3780,0)</f>
        <v>0</v>
      </c>
      <c r="I3780">
        <f t="shared" si="59"/>
        <v>0</v>
      </c>
    </row>
    <row r="3781" spans="3:9" x14ac:dyDescent="0.2">
      <c r="C3781">
        <f>IF('Source Data'!F3781="successful",'Source Data'!L3781,0)</f>
        <v>115</v>
      </c>
      <c r="F3781">
        <f>IF('Source Data'!F3781="canceled",'Source Data'!L3781,0)</f>
        <v>0</v>
      </c>
      <c r="G3781">
        <f>IF('Source Data'!F3781="failed",'Source Data'!L3781,0)</f>
        <v>0</v>
      </c>
      <c r="I3781">
        <f t="shared" si="59"/>
        <v>0</v>
      </c>
    </row>
    <row r="3782" spans="3:9" x14ac:dyDescent="0.2">
      <c r="C3782">
        <f>IF('Source Data'!F3782="successful",'Source Data'!L3782,0)</f>
        <v>30</v>
      </c>
      <c r="F3782">
        <f>IF('Source Data'!F3782="canceled",'Source Data'!L3782,0)</f>
        <v>0</v>
      </c>
      <c r="G3782">
        <f>IF('Source Data'!F3782="failed",'Source Data'!L3782,0)</f>
        <v>0</v>
      </c>
      <c r="I3782">
        <f t="shared" si="59"/>
        <v>0</v>
      </c>
    </row>
    <row r="3783" spans="3:9" x14ac:dyDescent="0.2">
      <c r="C3783">
        <f>IF('Source Data'!F3783="successful",'Source Data'!L3783,0)</f>
        <v>52</v>
      </c>
      <c r="F3783">
        <f>IF('Source Data'!F3783="canceled",'Source Data'!L3783,0)</f>
        <v>0</v>
      </c>
      <c r="G3783">
        <f>IF('Source Data'!F3783="failed",'Source Data'!L3783,0)</f>
        <v>0</v>
      </c>
      <c r="I3783">
        <f t="shared" si="59"/>
        <v>0</v>
      </c>
    </row>
    <row r="3784" spans="3:9" x14ac:dyDescent="0.2">
      <c r="C3784">
        <f>IF('Source Data'!F3784="successful",'Source Data'!L3784,0)</f>
        <v>27</v>
      </c>
      <c r="F3784">
        <f>IF('Source Data'!F3784="canceled",'Source Data'!L3784,0)</f>
        <v>0</v>
      </c>
      <c r="G3784">
        <f>IF('Source Data'!F3784="failed",'Source Data'!L3784,0)</f>
        <v>0</v>
      </c>
      <c r="I3784">
        <f t="shared" si="59"/>
        <v>0</v>
      </c>
    </row>
    <row r="3785" spans="3:9" x14ac:dyDescent="0.2">
      <c r="C3785">
        <f>IF('Source Data'!F3785="successful",'Source Data'!L3785,0)</f>
        <v>24</v>
      </c>
      <c r="F3785">
        <f>IF('Source Data'!F3785="canceled",'Source Data'!L3785,0)</f>
        <v>0</v>
      </c>
      <c r="G3785">
        <f>IF('Source Data'!F3785="failed",'Source Data'!L3785,0)</f>
        <v>0</v>
      </c>
      <c r="I3785">
        <f t="shared" si="59"/>
        <v>0</v>
      </c>
    </row>
    <row r="3786" spans="3:9" x14ac:dyDescent="0.2">
      <c r="C3786">
        <f>IF('Source Data'!F3786="successful",'Source Data'!L3786,0)</f>
        <v>10</v>
      </c>
      <c r="F3786">
        <f>IF('Source Data'!F3786="canceled",'Source Data'!L3786,0)</f>
        <v>0</v>
      </c>
      <c r="G3786">
        <f>IF('Source Data'!F3786="failed",'Source Data'!L3786,0)</f>
        <v>0</v>
      </c>
      <c r="I3786">
        <f t="shared" si="59"/>
        <v>0</v>
      </c>
    </row>
    <row r="3787" spans="3:9" x14ac:dyDescent="0.2">
      <c r="C3787">
        <f>IF('Source Data'!F3787="successful",'Source Data'!L3787,0)</f>
        <v>30</v>
      </c>
      <c r="F3787">
        <f>IF('Source Data'!F3787="canceled",'Source Data'!L3787,0)</f>
        <v>0</v>
      </c>
      <c r="G3787">
        <f>IF('Source Data'!F3787="failed",'Source Data'!L3787,0)</f>
        <v>0</v>
      </c>
      <c r="I3787">
        <f t="shared" si="59"/>
        <v>0</v>
      </c>
    </row>
    <row r="3788" spans="3:9" x14ac:dyDescent="0.2">
      <c r="C3788">
        <f>IF('Source Data'!F3788="successful",'Source Data'!L3788,0)</f>
        <v>71</v>
      </c>
      <c r="F3788">
        <f>IF('Source Data'!F3788="canceled",'Source Data'!L3788,0)</f>
        <v>0</v>
      </c>
      <c r="G3788">
        <f>IF('Source Data'!F3788="failed",'Source Data'!L3788,0)</f>
        <v>0</v>
      </c>
      <c r="I3788">
        <f t="shared" si="59"/>
        <v>0</v>
      </c>
    </row>
    <row r="3789" spans="3:9" x14ac:dyDescent="0.2">
      <c r="C3789">
        <f>IF('Source Data'!F3789="successful",'Source Data'!L3789,0)</f>
        <v>10</v>
      </c>
      <c r="F3789">
        <f>IF('Source Data'!F3789="canceled",'Source Data'!L3789,0)</f>
        <v>0</v>
      </c>
      <c r="G3789">
        <f>IF('Source Data'!F3789="failed",'Source Data'!L3789,0)</f>
        <v>0</v>
      </c>
      <c r="I3789">
        <f t="shared" si="59"/>
        <v>0</v>
      </c>
    </row>
    <row r="3790" spans="3:9" x14ac:dyDescent="0.2">
      <c r="C3790">
        <f>IF('Source Data'!F3790="successful",'Source Data'!L3790,0)</f>
        <v>0</v>
      </c>
      <c r="F3790">
        <f>IF('Source Data'!F3790="canceled",'Source Data'!L3790,0)</f>
        <v>0</v>
      </c>
      <c r="G3790">
        <f>IF('Source Data'!F3790="failed",'Source Data'!L3790,0)</f>
        <v>1</v>
      </c>
      <c r="I3790">
        <f t="shared" si="59"/>
        <v>1</v>
      </c>
    </row>
    <row r="3791" spans="3:9" x14ac:dyDescent="0.2">
      <c r="C3791">
        <f>IF('Source Data'!F3791="successful",'Source Data'!L3791,0)</f>
        <v>0</v>
      </c>
      <c r="F3791">
        <f>IF('Source Data'!F3791="canceled",'Source Data'!L3791,0)</f>
        <v>0</v>
      </c>
      <c r="G3791">
        <f>IF('Source Data'!F3791="failed",'Source Data'!L3791,0)</f>
        <v>4</v>
      </c>
      <c r="I3791">
        <f t="shared" si="59"/>
        <v>4</v>
      </c>
    </row>
    <row r="3792" spans="3:9" x14ac:dyDescent="0.2">
      <c r="C3792">
        <f>IF('Source Data'!F3792="successful",'Source Data'!L3792,0)</f>
        <v>0</v>
      </c>
      <c r="F3792">
        <f>IF('Source Data'!F3792="canceled",'Source Data'!L3792,0)</f>
        <v>0</v>
      </c>
      <c r="G3792">
        <f>IF('Source Data'!F3792="failed",'Source Data'!L3792,0)</f>
        <v>0</v>
      </c>
      <c r="I3792">
        <f t="shared" si="59"/>
        <v>0</v>
      </c>
    </row>
    <row r="3793" spans="3:9" x14ac:dyDescent="0.2">
      <c r="C3793">
        <f>IF('Source Data'!F3793="successful",'Source Data'!L3793,0)</f>
        <v>0</v>
      </c>
      <c r="F3793">
        <f>IF('Source Data'!F3793="canceled",'Source Data'!L3793,0)</f>
        <v>0</v>
      </c>
      <c r="G3793">
        <f>IF('Source Data'!F3793="failed",'Source Data'!L3793,0)</f>
        <v>0</v>
      </c>
      <c r="I3793">
        <f t="shared" si="59"/>
        <v>0</v>
      </c>
    </row>
    <row r="3794" spans="3:9" x14ac:dyDescent="0.2">
      <c r="C3794">
        <f>IF('Source Data'!F3794="successful",'Source Data'!L3794,0)</f>
        <v>0</v>
      </c>
      <c r="F3794">
        <f>IF('Source Data'!F3794="canceled",'Source Data'!L3794,0)</f>
        <v>0</v>
      </c>
      <c r="G3794">
        <f>IF('Source Data'!F3794="failed",'Source Data'!L3794,0)</f>
        <v>2</v>
      </c>
      <c r="I3794">
        <f t="shared" si="59"/>
        <v>2</v>
      </c>
    </row>
    <row r="3795" spans="3:9" x14ac:dyDescent="0.2">
      <c r="C3795">
        <f>IF('Source Data'!F3795="successful",'Source Data'!L3795,0)</f>
        <v>0</v>
      </c>
      <c r="F3795">
        <f>IF('Source Data'!F3795="canceled",'Source Data'!L3795,0)</f>
        <v>0</v>
      </c>
      <c r="G3795">
        <f>IF('Source Data'!F3795="failed",'Source Data'!L3795,0)</f>
        <v>24</v>
      </c>
      <c r="I3795">
        <f t="shared" si="59"/>
        <v>24</v>
      </c>
    </row>
    <row r="3796" spans="3:9" x14ac:dyDescent="0.2">
      <c r="C3796">
        <f>IF('Source Data'!F3796="successful",'Source Data'!L3796,0)</f>
        <v>0</v>
      </c>
      <c r="F3796">
        <f>IF('Source Data'!F3796="canceled",'Source Data'!L3796,0)</f>
        <v>0</v>
      </c>
      <c r="G3796">
        <f>IF('Source Data'!F3796="failed",'Source Data'!L3796,0)</f>
        <v>1</v>
      </c>
      <c r="I3796">
        <f t="shared" si="59"/>
        <v>1</v>
      </c>
    </row>
    <row r="3797" spans="3:9" x14ac:dyDescent="0.2">
      <c r="C3797">
        <f>IF('Source Data'!F3797="successful",'Source Data'!L3797,0)</f>
        <v>0</v>
      </c>
      <c r="F3797">
        <f>IF('Source Data'!F3797="canceled",'Source Data'!L3797,0)</f>
        <v>0</v>
      </c>
      <c r="G3797">
        <f>IF('Source Data'!F3797="failed",'Source Data'!L3797,0)</f>
        <v>2</v>
      </c>
      <c r="I3797">
        <f t="shared" si="59"/>
        <v>2</v>
      </c>
    </row>
    <row r="3798" spans="3:9" x14ac:dyDescent="0.2">
      <c r="C3798">
        <f>IF('Source Data'!F3798="successful",'Source Data'!L3798,0)</f>
        <v>0</v>
      </c>
      <c r="F3798">
        <f>IF('Source Data'!F3798="canceled",'Source Data'!L3798,0)</f>
        <v>0</v>
      </c>
      <c r="G3798">
        <f>IF('Source Data'!F3798="failed",'Source Data'!L3798,0)</f>
        <v>1</v>
      </c>
      <c r="I3798">
        <f t="shared" si="59"/>
        <v>1</v>
      </c>
    </row>
    <row r="3799" spans="3:9" x14ac:dyDescent="0.2">
      <c r="C3799">
        <f>IF('Source Data'!F3799="successful",'Source Data'!L3799,0)</f>
        <v>0</v>
      </c>
      <c r="F3799">
        <f>IF('Source Data'!F3799="canceled",'Source Data'!L3799,0)</f>
        <v>0</v>
      </c>
      <c r="G3799">
        <f>IF('Source Data'!F3799="failed",'Source Data'!L3799,0)</f>
        <v>37</v>
      </c>
      <c r="I3799">
        <f t="shared" si="59"/>
        <v>37</v>
      </c>
    </row>
    <row r="3800" spans="3:9" x14ac:dyDescent="0.2">
      <c r="C3800">
        <f>IF('Source Data'!F3800="successful",'Source Data'!L3800,0)</f>
        <v>0</v>
      </c>
      <c r="F3800">
        <f>IF('Source Data'!F3800="canceled",'Source Data'!L3800,0)</f>
        <v>0</v>
      </c>
      <c r="G3800">
        <f>IF('Source Data'!F3800="failed",'Source Data'!L3800,0)</f>
        <v>5</v>
      </c>
      <c r="I3800">
        <f t="shared" si="59"/>
        <v>5</v>
      </c>
    </row>
    <row r="3801" spans="3:9" x14ac:dyDescent="0.2">
      <c r="C3801">
        <f>IF('Source Data'!F3801="successful",'Source Data'!L3801,0)</f>
        <v>0</v>
      </c>
      <c r="F3801">
        <f>IF('Source Data'!F3801="canceled",'Source Data'!L3801,0)</f>
        <v>0</v>
      </c>
      <c r="G3801">
        <f>IF('Source Data'!F3801="failed",'Source Data'!L3801,0)</f>
        <v>4</v>
      </c>
      <c r="I3801">
        <f t="shared" si="59"/>
        <v>4</v>
      </c>
    </row>
    <row r="3802" spans="3:9" x14ac:dyDescent="0.2">
      <c r="C3802">
        <f>IF('Source Data'!F3802="successful",'Source Data'!L3802,0)</f>
        <v>0</v>
      </c>
      <c r="F3802">
        <f>IF('Source Data'!F3802="canceled",'Source Data'!L3802,0)</f>
        <v>0</v>
      </c>
      <c r="G3802">
        <f>IF('Source Data'!F3802="failed",'Source Data'!L3802,0)</f>
        <v>16</v>
      </c>
      <c r="I3802">
        <f t="shared" si="59"/>
        <v>16</v>
      </c>
    </row>
    <row r="3803" spans="3:9" x14ac:dyDescent="0.2">
      <c r="C3803">
        <f>IF('Source Data'!F3803="successful",'Source Data'!L3803,0)</f>
        <v>0</v>
      </c>
      <c r="F3803">
        <f>IF('Source Data'!F3803="canceled",'Source Data'!L3803,0)</f>
        <v>0</v>
      </c>
      <c r="G3803">
        <f>IF('Source Data'!F3803="failed",'Source Data'!L3803,0)</f>
        <v>9</v>
      </c>
      <c r="I3803">
        <f t="shared" si="59"/>
        <v>9</v>
      </c>
    </row>
    <row r="3804" spans="3:9" x14ac:dyDescent="0.2">
      <c r="C3804">
        <f>IF('Source Data'!F3804="successful",'Source Data'!L3804,0)</f>
        <v>0</v>
      </c>
      <c r="F3804">
        <f>IF('Source Data'!F3804="canceled",'Source Data'!L3804,0)</f>
        <v>0</v>
      </c>
      <c r="G3804">
        <f>IF('Source Data'!F3804="failed",'Source Data'!L3804,0)</f>
        <v>0</v>
      </c>
      <c r="I3804">
        <f t="shared" si="59"/>
        <v>0</v>
      </c>
    </row>
    <row r="3805" spans="3:9" x14ac:dyDescent="0.2">
      <c r="C3805">
        <f>IF('Source Data'!F3805="successful",'Source Data'!L3805,0)</f>
        <v>0</v>
      </c>
      <c r="F3805">
        <f>IF('Source Data'!F3805="canceled",'Source Data'!L3805,0)</f>
        <v>0</v>
      </c>
      <c r="G3805">
        <f>IF('Source Data'!F3805="failed",'Source Data'!L3805,0)</f>
        <v>40</v>
      </c>
      <c r="I3805">
        <f t="shared" si="59"/>
        <v>40</v>
      </c>
    </row>
    <row r="3806" spans="3:9" x14ac:dyDescent="0.2">
      <c r="C3806">
        <f>IF('Source Data'!F3806="successful",'Source Data'!L3806,0)</f>
        <v>0</v>
      </c>
      <c r="F3806">
        <f>IF('Source Data'!F3806="canceled",'Source Data'!L3806,0)</f>
        <v>0</v>
      </c>
      <c r="G3806">
        <f>IF('Source Data'!F3806="failed",'Source Data'!L3806,0)</f>
        <v>0</v>
      </c>
      <c r="I3806">
        <f t="shared" si="59"/>
        <v>0</v>
      </c>
    </row>
    <row r="3807" spans="3:9" x14ac:dyDescent="0.2">
      <c r="C3807">
        <f>IF('Source Data'!F3807="successful",'Source Data'!L3807,0)</f>
        <v>0</v>
      </c>
      <c r="F3807">
        <f>IF('Source Data'!F3807="canceled",'Source Data'!L3807,0)</f>
        <v>0</v>
      </c>
      <c r="G3807">
        <f>IF('Source Data'!F3807="failed",'Source Data'!L3807,0)</f>
        <v>2</v>
      </c>
      <c r="I3807">
        <f t="shared" si="59"/>
        <v>2</v>
      </c>
    </row>
    <row r="3808" spans="3:9" x14ac:dyDescent="0.2">
      <c r="C3808">
        <f>IF('Source Data'!F3808="successful",'Source Data'!L3808,0)</f>
        <v>0</v>
      </c>
      <c r="F3808">
        <f>IF('Source Data'!F3808="canceled",'Source Data'!L3808,0)</f>
        <v>0</v>
      </c>
      <c r="G3808">
        <f>IF('Source Data'!F3808="failed",'Source Data'!L3808,0)</f>
        <v>1</v>
      </c>
      <c r="I3808">
        <f t="shared" si="59"/>
        <v>1</v>
      </c>
    </row>
    <row r="3809" spans="3:9" x14ac:dyDescent="0.2">
      <c r="C3809">
        <f>IF('Source Data'!F3809="successful",'Source Data'!L3809,0)</f>
        <v>0</v>
      </c>
      <c r="F3809">
        <f>IF('Source Data'!F3809="canceled",'Source Data'!L3809,0)</f>
        <v>0</v>
      </c>
      <c r="G3809">
        <f>IF('Source Data'!F3809="failed",'Source Data'!L3809,0)</f>
        <v>9</v>
      </c>
      <c r="I3809">
        <f t="shared" si="59"/>
        <v>9</v>
      </c>
    </row>
    <row r="3810" spans="3:9" x14ac:dyDescent="0.2">
      <c r="C3810">
        <f>IF('Source Data'!F3810="successful",'Source Data'!L3810,0)</f>
        <v>24</v>
      </c>
      <c r="F3810">
        <f>IF('Source Data'!F3810="canceled",'Source Data'!L3810,0)</f>
        <v>0</v>
      </c>
      <c r="G3810">
        <f>IF('Source Data'!F3810="failed",'Source Data'!L3810,0)</f>
        <v>0</v>
      </c>
      <c r="I3810">
        <f t="shared" si="59"/>
        <v>0</v>
      </c>
    </row>
    <row r="3811" spans="3:9" x14ac:dyDescent="0.2">
      <c r="C3811">
        <f>IF('Source Data'!F3811="successful",'Source Data'!L3811,0)</f>
        <v>38</v>
      </c>
      <c r="F3811">
        <f>IF('Source Data'!F3811="canceled",'Source Data'!L3811,0)</f>
        <v>0</v>
      </c>
      <c r="G3811">
        <f>IF('Source Data'!F3811="failed",'Source Data'!L3811,0)</f>
        <v>0</v>
      </c>
      <c r="I3811">
        <f t="shared" si="59"/>
        <v>0</v>
      </c>
    </row>
    <row r="3812" spans="3:9" x14ac:dyDescent="0.2">
      <c r="C3812">
        <f>IF('Source Data'!F3812="successful",'Source Data'!L3812,0)</f>
        <v>26</v>
      </c>
      <c r="F3812">
        <f>IF('Source Data'!F3812="canceled",'Source Data'!L3812,0)</f>
        <v>0</v>
      </c>
      <c r="G3812">
        <f>IF('Source Data'!F3812="failed",'Source Data'!L3812,0)</f>
        <v>0</v>
      </c>
      <c r="I3812">
        <f t="shared" si="59"/>
        <v>0</v>
      </c>
    </row>
    <row r="3813" spans="3:9" x14ac:dyDescent="0.2">
      <c r="C3813">
        <f>IF('Source Data'!F3813="successful",'Source Data'!L3813,0)</f>
        <v>19</v>
      </c>
      <c r="F3813">
        <f>IF('Source Data'!F3813="canceled",'Source Data'!L3813,0)</f>
        <v>0</v>
      </c>
      <c r="G3813">
        <f>IF('Source Data'!F3813="failed",'Source Data'!L3813,0)</f>
        <v>0</v>
      </c>
      <c r="I3813">
        <f t="shared" si="59"/>
        <v>0</v>
      </c>
    </row>
    <row r="3814" spans="3:9" x14ac:dyDescent="0.2">
      <c r="C3814">
        <f>IF('Source Data'!F3814="successful",'Source Data'!L3814,0)</f>
        <v>11</v>
      </c>
      <c r="F3814">
        <f>IF('Source Data'!F3814="canceled",'Source Data'!L3814,0)</f>
        <v>0</v>
      </c>
      <c r="G3814">
        <f>IF('Source Data'!F3814="failed",'Source Data'!L3814,0)</f>
        <v>0</v>
      </c>
      <c r="I3814">
        <f t="shared" si="59"/>
        <v>0</v>
      </c>
    </row>
    <row r="3815" spans="3:9" x14ac:dyDescent="0.2">
      <c r="C3815">
        <f>IF('Source Data'!F3815="successful",'Source Data'!L3815,0)</f>
        <v>27</v>
      </c>
      <c r="F3815">
        <f>IF('Source Data'!F3815="canceled",'Source Data'!L3815,0)</f>
        <v>0</v>
      </c>
      <c r="G3815">
        <f>IF('Source Data'!F3815="failed",'Source Data'!L3815,0)</f>
        <v>0</v>
      </c>
      <c r="I3815">
        <f t="shared" si="59"/>
        <v>0</v>
      </c>
    </row>
    <row r="3816" spans="3:9" x14ac:dyDescent="0.2">
      <c r="C3816">
        <f>IF('Source Data'!F3816="successful",'Source Data'!L3816,0)</f>
        <v>34</v>
      </c>
      <c r="F3816">
        <f>IF('Source Data'!F3816="canceled",'Source Data'!L3816,0)</f>
        <v>0</v>
      </c>
      <c r="G3816">
        <f>IF('Source Data'!F3816="failed",'Source Data'!L3816,0)</f>
        <v>0</v>
      </c>
      <c r="I3816">
        <f t="shared" si="59"/>
        <v>0</v>
      </c>
    </row>
    <row r="3817" spans="3:9" x14ac:dyDescent="0.2">
      <c r="C3817">
        <f>IF('Source Data'!F3817="successful",'Source Data'!L3817,0)</f>
        <v>20</v>
      </c>
      <c r="F3817">
        <f>IF('Source Data'!F3817="canceled",'Source Data'!L3817,0)</f>
        <v>0</v>
      </c>
      <c r="G3817">
        <f>IF('Source Data'!F3817="failed",'Source Data'!L3817,0)</f>
        <v>0</v>
      </c>
      <c r="I3817">
        <f t="shared" si="59"/>
        <v>0</v>
      </c>
    </row>
    <row r="3818" spans="3:9" x14ac:dyDescent="0.2">
      <c r="C3818">
        <f>IF('Source Data'!F3818="successful",'Source Data'!L3818,0)</f>
        <v>37</v>
      </c>
      <c r="F3818">
        <f>IF('Source Data'!F3818="canceled",'Source Data'!L3818,0)</f>
        <v>0</v>
      </c>
      <c r="G3818">
        <f>IF('Source Data'!F3818="failed",'Source Data'!L3818,0)</f>
        <v>0</v>
      </c>
      <c r="I3818">
        <f t="shared" si="59"/>
        <v>0</v>
      </c>
    </row>
    <row r="3819" spans="3:9" x14ac:dyDescent="0.2">
      <c r="C3819">
        <f>IF('Source Data'!F3819="successful",'Source Data'!L3819,0)</f>
        <v>20</v>
      </c>
      <c r="F3819">
        <f>IF('Source Data'!F3819="canceled",'Source Data'!L3819,0)</f>
        <v>0</v>
      </c>
      <c r="G3819">
        <f>IF('Source Data'!F3819="failed",'Source Data'!L3819,0)</f>
        <v>0</v>
      </c>
      <c r="I3819">
        <f t="shared" si="59"/>
        <v>0</v>
      </c>
    </row>
    <row r="3820" spans="3:9" x14ac:dyDescent="0.2">
      <c r="C3820">
        <f>IF('Source Data'!F3820="successful",'Source Data'!L3820,0)</f>
        <v>10</v>
      </c>
      <c r="F3820">
        <f>IF('Source Data'!F3820="canceled",'Source Data'!L3820,0)</f>
        <v>0</v>
      </c>
      <c r="G3820">
        <f>IF('Source Data'!F3820="failed",'Source Data'!L3820,0)</f>
        <v>0</v>
      </c>
      <c r="I3820">
        <f t="shared" si="59"/>
        <v>0</v>
      </c>
    </row>
    <row r="3821" spans="3:9" x14ac:dyDescent="0.2">
      <c r="C3821">
        <f>IF('Source Data'!F3821="successful",'Source Data'!L3821,0)</f>
        <v>26</v>
      </c>
      <c r="F3821">
        <f>IF('Source Data'!F3821="canceled",'Source Data'!L3821,0)</f>
        <v>0</v>
      </c>
      <c r="G3821">
        <f>IF('Source Data'!F3821="failed",'Source Data'!L3821,0)</f>
        <v>0</v>
      </c>
      <c r="I3821">
        <f t="shared" si="59"/>
        <v>0</v>
      </c>
    </row>
    <row r="3822" spans="3:9" x14ac:dyDescent="0.2">
      <c r="C3822">
        <f>IF('Source Data'!F3822="successful",'Source Data'!L3822,0)</f>
        <v>20</v>
      </c>
      <c r="F3822">
        <f>IF('Source Data'!F3822="canceled",'Source Data'!L3822,0)</f>
        <v>0</v>
      </c>
      <c r="G3822">
        <f>IF('Source Data'!F3822="failed",'Source Data'!L3822,0)</f>
        <v>0</v>
      </c>
      <c r="I3822">
        <f t="shared" si="59"/>
        <v>0</v>
      </c>
    </row>
    <row r="3823" spans="3:9" x14ac:dyDescent="0.2">
      <c r="C3823">
        <f>IF('Source Data'!F3823="successful",'Source Data'!L3823,0)</f>
        <v>46</v>
      </c>
      <c r="F3823">
        <f>IF('Source Data'!F3823="canceled",'Source Data'!L3823,0)</f>
        <v>0</v>
      </c>
      <c r="G3823">
        <f>IF('Source Data'!F3823="failed",'Source Data'!L3823,0)</f>
        <v>0</v>
      </c>
      <c r="I3823">
        <f t="shared" si="59"/>
        <v>0</v>
      </c>
    </row>
    <row r="3824" spans="3:9" x14ac:dyDescent="0.2">
      <c r="C3824">
        <f>IF('Source Data'!F3824="successful",'Source Data'!L3824,0)</f>
        <v>76</v>
      </c>
      <c r="F3824">
        <f>IF('Source Data'!F3824="canceled",'Source Data'!L3824,0)</f>
        <v>0</v>
      </c>
      <c r="G3824">
        <f>IF('Source Data'!F3824="failed",'Source Data'!L3824,0)</f>
        <v>0</v>
      </c>
      <c r="I3824">
        <f t="shared" si="59"/>
        <v>0</v>
      </c>
    </row>
    <row r="3825" spans="3:9" x14ac:dyDescent="0.2">
      <c r="C3825">
        <f>IF('Source Data'!F3825="successful",'Source Data'!L3825,0)</f>
        <v>41</v>
      </c>
      <c r="F3825">
        <f>IF('Source Data'!F3825="canceled",'Source Data'!L3825,0)</f>
        <v>0</v>
      </c>
      <c r="G3825">
        <f>IF('Source Data'!F3825="failed",'Source Data'!L3825,0)</f>
        <v>0</v>
      </c>
      <c r="I3825">
        <f t="shared" si="59"/>
        <v>0</v>
      </c>
    </row>
    <row r="3826" spans="3:9" x14ac:dyDescent="0.2">
      <c r="C3826">
        <f>IF('Source Data'!F3826="successful",'Source Data'!L3826,0)</f>
        <v>7</v>
      </c>
      <c r="F3826">
        <f>IF('Source Data'!F3826="canceled",'Source Data'!L3826,0)</f>
        <v>0</v>
      </c>
      <c r="G3826">
        <f>IF('Source Data'!F3826="failed",'Source Data'!L3826,0)</f>
        <v>0</v>
      </c>
      <c r="I3826">
        <f t="shared" si="59"/>
        <v>0</v>
      </c>
    </row>
    <row r="3827" spans="3:9" x14ac:dyDescent="0.2">
      <c r="C3827">
        <f>IF('Source Data'!F3827="successful",'Source Data'!L3827,0)</f>
        <v>49</v>
      </c>
      <c r="F3827">
        <f>IF('Source Data'!F3827="canceled",'Source Data'!L3827,0)</f>
        <v>0</v>
      </c>
      <c r="G3827">
        <f>IF('Source Data'!F3827="failed",'Source Data'!L3827,0)</f>
        <v>0</v>
      </c>
      <c r="I3827">
        <f t="shared" si="59"/>
        <v>0</v>
      </c>
    </row>
    <row r="3828" spans="3:9" x14ac:dyDescent="0.2">
      <c r="C3828">
        <f>IF('Source Data'!F3828="successful",'Source Data'!L3828,0)</f>
        <v>26</v>
      </c>
      <c r="F3828">
        <f>IF('Source Data'!F3828="canceled",'Source Data'!L3828,0)</f>
        <v>0</v>
      </c>
      <c r="G3828">
        <f>IF('Source Data'!F3828="failed",'Source Data'!L3828,0)</f>
        <v>0</v>
      </c>
      <c r="I3828">
        <f t="shared" si="59"/>
        <v>0</v>
      </c>
    </row>
    <row r="3829" spans="3:9" x14ac:dyDescent="0.2">
      <c r="C3829">
        <f>IF('Source Data'!F3829="successful",'Source Data'!L3829,0)</f>
        <v>65</v>
      </c>
      <c r="F3829">
        <f>IF('Source Data'!F3829="canceled",'Source Data'!L3829,0)</f>
        <v>0</v>
      </c>
      <c r="G3829">
        <f>IF('Source Data'!F3829="failed",'Source Data'!L3829,0)</f>
        <v>0</v>
      </c>
      <c r="I3829">
        <f t="shared" si="59"/>
        <v>0</v>
      </c>
    </row>
    <row r="3830" spans="3:9" x14ac:dyDescent="0.2">
      <c r="C3830">
        <f>IF('Source Data'!F3830="successful",'Source Data'!L3830,0)</f>
        <v>28</v>
      </c>
      <c r="F3830">
        <f>IF('Source Data'!F3830="canceled",'Source Data'!L3830,0)</f>
        <v>0</v>
      </c>
      <c r="G3830">
        <f>IF('Source Data'!F3830="failed",'Source Data'!L3830,0)</f>
        <v>0</v>
      </c>
      <c r="I3830">
        <f t="shared" si="59"/>
        <v>0</v>
      </c>
    </row>
    <row r="3831" spans="3:9" x14ac:dyDescent="0.2">
      <c r="C3831">
        <f>IF('Source Data'!F3831="successful",'Source Data'!L3831,0)</f>
        <v>8</v>
      </c>
      <c r="F3831">
        <f>IF('Source Data'!F3831="canceled",'Source Data'!L3831,0)</f>
        <v>0</v>
      </c>
      <c r="G3831">
        <f>IF('Source Data'!F3831="failed",'Source Data'!L3831,0)</f>
        <v>0</v>
      </c>
      <c r="I3831">
        <f t="shared" si="59"/>
        <v>0</v>
      </c>
    </row>
    <row r="3832" spans="3:9" x14ac:dyDescent="0.2">
      <c r="C3832">
        <f>IF('Source Data'!F3832="successful",'Source Data'!L3832,0)</f>
        <v>3</v>
      </c>
      <c r="F3832">
        <f>IF('Source Data'!F3832="canceled",'Source Data'!L3832,0)</f>
        <v>0</v>
      </c>
      <c r="G3832">
        <f>IF('Source Data'!F3832="failed",'Source Data'!L3832,0)</f>
        <v>0</v>
      </c>
      <c r="I3832">
        <f t="shared" si="59"/>
        <v>0</v>
      </c>
    </row>
    <row r="3833" spans="3:9" x14ac:dyDescent="0.2">
      <c r="C3833">
        <f>IF('Source Data'!F3833="successful",'Source Data'!L3833,0)</f>
        <v>9</v>
      </c>
      <c r="F3833">
        <f>IF('Source Data'!F3833="canceled",'Source Data'!L3833,0)</f>
        <v>0</v>
      </c>
      <c r="G3833">
        <f>IF('Source Data'!F3833="failed",'Source Data'!L3833,0)</f>
        <v>0</v>
      </c>
      <c r="I3833">
        <f t="shared" si="59"/>
        <v>0</v>
      </c>
    </row>
    <row r="3834" spans="3:9" x14ac:dyDescent="0.2">
      <c r="C3834">
        <f>IF('Source Data'!F3834="successful",'Source Data'!L3834,0)</f>
        <v>9</v>
      </c>
      <c r="F3834">
        <f>IF('Source Data'!F3834="canceled",'Source Data'!L3834,0)</f>
        <v>0</v>
      </c>
      <c r="G3834">
        <f>IF('Source Data'!F3834="failed",'Source Data'!L3834,0)</f>
        <v>0</v>
      </c>
      <c r="I3834">
        <f t="shared" si="59"/>
        <v>0</v>
      </c>
    </row>
    <row r="3835" spans="3:9" x14ac:dyDescent="0.2">
      <c r="C3835">
        <f>IF('Source Data'!F3835="successful",'Source Data'!L3835,0)</f>
        <v>20</v>
      </c>
      <c r="F3835">
        <f>IF('Source Data'!F3835="canceled",'Source Data'!L3835,0)</f>
        <v>0</v>
      </c>
      <c r="G3835">
        <f>IF('Source Data'!F3835="failed",'Source Data'!L3835,0)</f>
        <v>0</v>
      </c>
      <c r="I3835">
        <f t="shared" si="59"/>
        <v>0</v>
      </c>
    </row>
    <row r="3836" spans="3:9" x14ac:dyDescent="0.2">
      <c r="C3836">
        <f>IF('Source Data'!F3836="successful",'Source Data'!L3836,0)</f>
        <v>57</v>
      </c>
      <c r="F3836">
        <f>IF('Source Data'!F3836="canceled",'Source Data'!L3836,0)</f>
        <v>0</v>
      </c>
      <c r="G3836">
        <f>IF('Source Data'!F3836="failed",'Source Data'!L3836,0)</f>
        <v>0</v>
      </c>
      <c r="I3836">
        <f t="shared" si="59"/>
        <v>0</v>
      </c>
    </row>
    <row r="3837" spans="3:9" x14ac:dyDescent="0.2">
      <c r="C3837">
        <f>IF('Source Data'!F3837="successful",'Source Data'!L3837,0)</f>
        <v>8</v>
      </c>
      <c r="F3837">
        <f>IF('Source Data'!F3837="canceled",'Source Data'!L3837,0)</f>
        <v>0</v>
      </c>
      <c r="G3837">
        <f>IF('Source Data'!F3837="failed",'Source Data'!L3837,0)</f>
        <v>0</v>
      </c>
      <c r="I3837">
        <f t="shared" si="59"/>
        <v>0</v>
      </c>
    </row>
    <row r="3838" spans="3:9" x14ac:dyDescent="0.2">
      <c r="C3838">
        <f>IF('Source Data'!F3838="successful",'Source Data'!L3838,0)</f>
        <v>14</v>
      </c>
      <c r="F3838">
        <f>IF('Source Data'!F3838="canceled",'Source Data'!L3838,0)</f>
        <v>0</v>
      </c>
      <c r="G3838">
        <f>IF('Source Data'!F3838="failed",'Source Data'!L3838,0)</f>
        <v>0</v>
      </c>
      <c r="I3838">
        <f t="shared" si="59"/>
        <v>0</v>
      </c>
    </row>
    <row r="3839" spans="3:9" x14ac:dyDescent="0.2">
      <c r="C3839">
        <f>IF('Source Data'!F3839="successful",'Source Data'!L3839,0)</f>
        <v>17</v>
      </c>
      <c r="F3839">
        <f>IF('Source Data'!F3839="canceled",'Source Data'!L3839,0)</f>
        <v>0</v>
      </c>
      <c r="G3839">
        <f>IF('Source Data'!F3839="failed",'Source Data'!L3839,0)</f>
        <v>0</v>
      </c>
      <c r="I3839">
        <f t="shared" si="59"/>
        <v>0</v>
      </c>
    </row>
    <row r="3840" spans="3:9" x14ac:dyDescent="0.2">
      <c r="C3840">
        <f>IF('Source Data'!F3840="successful",'Source Data'!L3840,0)</f>
        <v>100</v>
      </c>
      <c r="F3840">
        <f>IF('Source Data'!F3840="canceled",'Source Data'!L3840,0)</f>
        <v>0</v>
      </c>
      <c r="G3840">
        <f>IF('Source Data'!F3840="failed",'Source Data'!L3840,0)</f>
        <v>0</v>
      </c>
      <c r="I3840">
        <f t="shared" si="59"/>
        <v>0</v>
      </c>
    </row>
    <row r="3841" spans="3:9" x14ac:dyDescent="0.2">
      <c r="C3841">
        <f>IF('Source Data'!F3841="successful",'Source Data'!L3841,0)</f>
        <v>32</v>
      </c>
      <c r="F3841">
        <f>IF('Source Data'!F3841="canceled",'Source Data'!L3841,0)</f>
        <v>0</v>
      </c>
      <c r="G3841">
        <f>IF('Source Data'!F3841="failed",'Source Data'!L3841,0)</f>
        <v>0</v>
      </c>
      <c r="I3841">
        <f t="shared" si="59"/>
        <v>0</v>
      </c>
    </row>
    <row r="3842" spans="3:9" x14ac:dyDescent="0.2">
      <c r="C3842">
        <f>IF('Source Data'!F3842="successful",'Source Data'!L3842,0)</f>
        <v>3</v>
      </c>
      <c r="F3842">
        <f>IF('Source Data'!F3842="canceled",'Source Data'!L3842,0)</f>
        <v>0</v>
      </c>
      <c r="G3842">
        <f>IF('Source Data'!F3842="failed",'Source Data'!L3842,0)</f>
        <v>0</v>
      </c>
      <c r="I3842">
        <f t="shared" si="59"/>
        <v>0</v>
      </c>
    </row>
    <row r="3843" spans="3:9" x14ac:dyDescent="0.2">
      <c r="C3843">
        <f>IF('Source Data'!F3843="successful",'Source Data'!L3843,0)</f>
        <v>0</v>
      </c>
      <c r="F3843">
        <f>IF('Source Data'!F3843="canceled",'Source Data'!L3843,0)</f>
        <v>0</v>
      </c>
      <c r="G3843">
        <f>IF('Source Data'!F3843="failed",'Source Data'!L3843,0)</f>
        <v>34</v>
      </c>
      <c r="I3843">
        <f t="shared" ref="I3843:I3906" si="60">F3843+G3843</f>
        <v>34</v>
      </c>
    </row>
    <row r="3844" spans="3:9" x14ac:dyDescent="0.2">
      <c r="C3844">
        <f>IF('Source Data'!F3844="successful",'Source Data'!L3844,0)</f>
        <v>0</v>
      </c>
      <c r="F3844">
        <f>IF('Source Data'!F3844="canceled",'Source Data'!L3844,0)</f>
        <v>0</v>
      </c>
      <c r="G3844">
        <f>IF('Source Data'!F3844="failed",'Source Data'!L3844,0)</f>
        <v>23</v>
      </c>
      <c r="I3844">
        <f t="shared" si="60"/>
        <v>23</v>
      </c>
    </row>
    <row r="3845" spans="3:9" x14ac:dyDescent="0.2">
      <c r="C3845">
        <f>IF('Source Data'!F3845="successful",'Source Data'!L3845,0)</f>
        <v>0</v>
      </c>
      <c r="F3845">
        <f>IF('Source Data'!F3845="canceled",'Source Data'!L3845,0)</f>
        <v>0</v>
      </c>
      <c r="G3845">
        <f>IF('Source Data'!F3845="failed",'Source Data'!L3845,0)</f>
        <v>19</v>
      </c>
      <c r="I3845">
        <f t="shared" si="60"/>
        <v>19</v>
      </c>
    </row>
    <row r="3846" spans="3:9" x14ac:dyDescent="0.2">
      <c r="C3846">
        <f>IF('Source Data'!F3846="successful",'Source Data'!L3846,0)</f>
        <v>0</v>
      </c>
      <c r="F3846">
        <f>IF('Source Data'!F3846="canceled",'Source Data'!L3846,0)</f>
        <v>0</v>
      </c>
      <c r="G3846">
        <f>IF('Source Data'!F3846="failed",'Source Data'!L3846,0)</f>
        <v>50</v>
      </c>
      <c r="I3846">
        <f t="shared" si="60"/>
        <v>50</v>
      </c>
    </row>
    <row r="3847" spans="3:9" x14ac:dyDescent="0.2">
      <c r="C3847">
        <f>IF('Source Data'!F3847="successful",'Source Data'!L3847,0)</f>
        <v>0</v>
      </c>
      <c r="F3847">
        <f>IF('Source Data'!F3847="canceled",'Source Data'!L3847,0)</f>
        <v>0</v>
      </c>
      <c r="G3847">
        <f>IF('Source Data'!F3847="failed",'Source Data'!L3847,0)</f>
        <v>12</v>
      </c>
      <c r="I3847">
        <f t="shared" si="60"/>
        <v>12</v>
      </c>
    </row>
    <row r="3848" spans="3:9" x14ac:dyDescent="0.2">
      <c r="C3848">
        <f>IF('Source Data'!F3848="successful",'Source Data'!L3848,0)</f>
        <v>0</v>
      </c>
      <c r="F3848">
        <f>IF('Source Data'!F3848="canceled",'Source Data'!L3848,0)</f>
        <v>0</v>
      </c>
      <c r="G3848">
        <f>IF('Source Data'!F3848="failed",'Source Data'!L3848,0)</f>
        <v>8</v>
      </c>
      <c r="I3848">
        <f t="shared" si="60"/>
        <v>8</v>
      </c>
    </row>
    <row r="3849" spans="3:9" x14ac:dyDescent="0.2">
      <c r="C3849">
        <f>IF('Source Data'!F3849="successful",'Source Data'!L3849,0)</f>
        <v>0</v>
      </c>
      <c r="F3849">
        <f>IF('Source Data'!F3849="canceled",'Source Data'!L3849,0)</f>
        <v>0</v>
      </c>
      <c r="G3849">
        <f>IF('Source Data'!F3849="failed",'Source Data'!L3849,0)</f>
        <v>9</v>
      </c>
      <c r="I3849">
        <f t="shared" si="60"/>
        <v>9</v>
      </c>
    </row>
    <row r="3850" spans="3:9" x14ac:dyDescent="0.2">
      <c r="C3850">
        <f>IF('Source Data'!F3850="successful",'Source Data'!L3850,0)</f>
        <v>0</v>
      </c>
      <c r="F3850">
        <f>IF('Source Data'!F3850="canceled",'Source Data'!L3850,0)</f>
        <v>0</v>
      </c>
      <c r="G3850">
        <f>IF('Source Data'!F3850="failed",'Source Data'!L3850,0)</f>
        <v>43</v>
      </c>
      <c r="I3850">
        <f t="shared" si="60"/>
        <v>43</v>
      </c>
    </row>
    <row r="3851" spans="3:9" x14ac:dyDescent="0.2">
      <c r="C3851">
        <f>IF('Source Data'!F3851="successful",'Source Data'!L3851,0)</f>
        <v>0</v>
      </c>
      <c r="F3851">
        <f>IF('Source Data'!F3851="canceled",'Source Data'!L3851,0)</f>
        <v>0</v>
      </c>
      <c r="G3851">
        <f>IF('Source Data'!F3851="failed",'Source Data'!L3851,0)</f>
        <v>28</v>
      </c>
      <c r="I3851">
        <f t="shared" si="60"/>
        <v>28</v>
      </c>
    </row>
    <row r="3852" spans="3:9" x14ac:dyDescent="0.2">
      <c r="C3852">
        <f>IF('Source Data'!F3852="successful",'Source Data'!L3852,0)</f>
        <v>0</v>
      </c>
      <c r="F3852">
        <f>IF('Source Data'!F3852="canceled",'Source Data'!L3852,0)</f>
        <v>0</v>
      </c>
      <c r="G3852">
        <f>IF('Source Data'!F3852="failed",'Source Data'!L3852,0)</f>
        <v>4</v>
      </c>
      <c r="I3852">
        <f t="shared" si="60"/>
        <v>4</v>
      </c>
    </row>
    <row r="3853" spans="3:9" x14ac:dyDescent="0.2">
      <c r="C3853">
        <f>IF('Source Data'!F3853="successful",'Source Data'!L3853,0)</f>
        <v>0</v>
      </c>
      <c r="F3853">
        <f>IF('Source Data'!F3853="canceled",'Source Data'!L3853,0)</f>
        <v>0</v>
      </c>
      <c r="G3853">
        <f>IF('Source Data'!F3853="failed",'Source Data'!L3853,0)</f>
        <v>24</v>
      </c>
      <c r="I3853">
        <f t="shared" si="60"/>
        <v>24</v>
      </c>
    </row>
    <row r="3854" spans="3:9" x14ac:dyDescent="0.2">
      <c r="C3854">
        <f>IF('Source Data'!F3854="successful",'Source Data'!L3854,0)</f>
        <v>0</v>
      </c>
      <c r="F3854">
        <f>IF('Source Data'!F3854="canceled",'Source Data'!L3854,0)</f>
        <v>0</v>
      </c>
      <c r="G3854">
        <f>IF('Source Data'!F3854="failed",'Source Data'!L3854,0)</f>
        <v>2</v>
      </c>
      <c r="I3854">
        <f t="shared" si="60"/>
        <v>2</v>
      </c>
    </row>
    <row r="3855" spans="3:9" x14ac:dyDescent="0.2">
      <c r="C3855">
        <f>IF('Source Data'!F3855="successful",'Source Data'!L3855,0)</f>
        <v>0</v>
      </c>
      <c r="F3855">
        <f>IF('Source Data'!F3855="canceled",'Source Data'!L3855,0)</f>
        <v>0</v>
      </c>
      <c r="G3855">
        <f>IF('Source Data'!F3855="failed",'Source Data'!L3855,0)</f>
        <v>2</v>
      </c>
      <c r="I3855">
        <f t="shared" si="60"/>
        <v>2</v>
      </c>
    </row>
    <row r="3856" spans="3:9" x14ac:dyDescent="0.2">
      <c r="C3856">
        <f>IF('Source Data'!F3856="successful",'Source Data'!L3856,0)</f>
        <v>0</v>
      </c>
      <c r="F3856">
        <f>IF('Source Data'!F3856="canceled",'Source Data'!L3856,0)</f>
        <v>0</v>
      </c>
      <c r="G3856">
        <f>IF('Source Data'!F3856="failed",'Source Data'!L3856,0)</f>
        <v>20</v>
      </c>
      <c r="I3856">
        <f t="shared" si="60"/>
        <v>20</v>
      </c>
    </row>
    <row r="3857" spans="3:9" x14ac:dyDescent="0.2">
      <c r="C3857">
        <f>IF('Source Data'!F3857="successful",'Source Data'!L3857,0)</f>
        <v>0</v>
      </c>
      <c r="F3857">
        <f>IF('Source Data'!F3857="canceled",'Source Data'!L3857,0)</f>
        <v>0</v>
      </c>
      <c r="G3857">
        <f>IF('Source Data'!F3857="failed",'Source Data'!L3857,0)</f>
        <v>1</v>
      </c>
      <c r="I3857">
        <f t="shared" si="60"/>
        <v>1</v>
      </c>
    </row>
    <row r="3858" spans="3:9" x14ac:dyDescent="0.2">
      <c r="C3858">
        <f>IF('Source Data'!F3858="successful",'Source Data'!L3858,0)</f>
        <v>0</v>
      </c>
      <c r="F3858">
        <f>IF('Source Data'!F3858="canceled",'Source Data'!L3858,0)</f>
        <v>0</v>
      </c>
      <c r="G3858">
        <f>IF('Source Data'!F3858="failed",'Source Data'!L3858,0)</f>
        <v>1</v>
      </c>
      <c r="I3858">
        <f t="shared" si="60"/>
        <v>1</v>
      </c>
    </row>
    <row r="3859" spans="3:9" x14ac:dyDescent="0.2">
      <c r="C3859">
        <f>IF('Source Data'!F3859="successful",'Source Data'!L3859,0)</f>
        <v>0</v>
      </c>
      <c r="F3859">
        <f>IF('Source Data'!F3859="canceled",'Source Data'!L3859,0)</f>
        <v>0</v>
      </c>
      <c r="G3859">
        <f>IF('Source Data'!F3859="failed",'Source Data'!L3859,0)</f>
        <v>4</v>
      </c>
      <c r="I3859">
        <f t="shared" si="60"/>
        <v>4</v>
      </c>
    </row>
    <row r="3860" spans="3:9" x14ac:dyDescent="0.2">
      <c r="C3860">
        <f>IF('Source Data'!F3860="successful",'Source Data'!L3860,0)</f>
        <v>0</v>
      </c>
      <c r="F3860">
        <f>IF('Source Data'!F3860="canceled",'Source Data'!L3860,0)</f>
        <v>0</v>
      </c>
      <c r="G3860">
        <f>IF('Source Data'!F3860="failed",'Source Data'!L3860,0)</f>
        <v>1</v>
      </c>
      <c r="I3860">
        <f t="shared" si="60"/>
        <v>1</v>
      </c>
    </row>
    <row r="3861" spans="3:9" x14ac:dyDescent="0.2">
      <c r="C3861">
        <f>IF('Source Data'!F3861="successful",'Source Data'!L3861,0)</f>
        <v>0</v>
      </c>
      <c r="F3861">
        <f>IF('Source Data'!F3861="canceled",'Source Data'!L3861,0)</f>
        <v>0</v>
      </c>
      <c r="G3861">
        <f>IF('Source Data'!F3861="failed",'Source Data'!L3861,0)</f>
        <v>1</v>
      </c>
      <c r="I3861">
        <f t="shared" si="60"/>
        <v>1</v>
      </c>
    </row>
    <row r="3862" spans="3:9" x14ac:dyDescent="0.2">
      <c r="C3862">
        <f>IF('Source Data'!F3862="successful",'Source Data'!L3862,0)</f>
        <v>0</v>
      </c>
      <c r="F3862">
        <f>IF('Source Data'!F3862="canceled",'Source Data'!L3862,0)</f>
        <v>0</v>
      </c>
      <c r="G3862">
        <f>IF('Source Data'!F3862="failed",'Source Data'!L3862,0)</f>
        <v>13</v>
      </c>
      <c r="I3862">
        <f t="shared" si="60"/>
        <v>13</v>
      </c>
    </row>
    <row r="3863" spans="3:9" x14ac:dyDescent="0.2">
      <c r="C3863">
        <f>IF('Source Data'!F3863="successful",'Source Data'!L3863,0)</f>
        <v>0</v>
      </c>
      <c r="F3863">
        <f>IF('Source Data'!F3863="canceled",'Source Data'!L3863,0)</f>
        <v>0</v>
      </c>
      <c r="G3863">
        <f>IF('Source Data'!F3863="failed",'Source Data'!L3863,0)</f>
        <v>1</v>
      </c>
      <c r="I3863">
        <f t="shared" si="60"/>
        <v>1</v>
      </c>
    </row>
    <row r="3864" spans="3:9" x14ac:dyDescent="0.2">
      <c r="C3864">
        <f>IF('Source Data'!F3864="successful",'Source Data'!L3864,0)</f>
        <v>0</v>
      </c>
      <c r="F3864">
        <f>IF('Source Data'!F3864="canceled",'Source Data'!L3864,0)</f>
        <v>0</v>
      </c>
      <c r="G3864">
        <f>IF('Source Data'!F3864="failed",'Source Data'!L3864,0)</f>
        <v>1</v>
      </c>
      <c r="I3864">
        <f t="shared" si="60"/>
        <v>1</v>
      </c>
    </row>
    <row r="3865" spans="3:9" x14ac:dyDescent="0.2">
      <c r="C3865">
        <f>IF('Source Data'!F3865="successful",'Source Data'!L3865,0)</f>
        <v>0</v>
      </c>
      <c r="F3865">
        <f>IF('Source Data'!F3865="canceled",'Source Data'!L3865,0)</f>
        <v>0</v>
      </c>
      <c r="G3865">
        <f>IF('Source Data'!F3865="failed",'Source Data'!L3865,0)</f>
        <v>0</v>
      </c>
      <c r="I3865">
        <f t="shared" si="60"/>
        <v>0</v>
      </c>
    </row>
    <row r="3866" spans="3:9" x14ac:dyDescent="0.2">
      <c r="C3866">
        <f>IF('Source Data'!F3866="successful",'Source Data'!L3866,0)</f>
        <v>0</v>
      </c>
      <c r="F3866">
        <f>IF('Source Data'!F3866="canceled",'Source Data'!L3866,0)</f>
        <v>0</v>
      </c>
      <c r="G3866">
        <f>IF('Source Data'!F3866="failed",'Source Data'!L3866,0)</f>
        <v>3</v>
      </c>
      <c r="I3866">
        <f t="shared" si="60"/>
        <v>3</v>
      </c>
    </row>
    <row r="3867" spans="3:9" x14ac:dyDescent="0.2">
      <c r="C3867">
        <f>IF('Source Data'!F3867="successful",'Source Data'!L3867,0)</f>
        <v>0</v>
      </c>
      <c r="F3867">
        <f>IF('Source Data'!F3867="canceled",'Source Data'!L3867,0)</f>
        <v>0</v>
      </c>
      <c r="G3867">
        <f>IF('Source Data'!F3867="failed",'Source Data'!L3867,0)</f>
        <v>14</v>
      </c>
      <c r="I3867">
        <f t="shared" si="60"/>
        <v>14</v>
      </c>
    </row>
    <row r="3868" spans="3:9" x14ac:dyDescent="0.2">
      <c r="C3868">
        <f>IF('Source Data'!F3868="successful",'Source Data'!L3868,0)</f>
        <v>0</v>
      </c>
      <c r="F3868">
        <f>IF('Source Data'!F3868="canceled",'Source Data'!L3868,0)</f>
        <v>0</v>
      </c>
      <c r="G3868">
        <f>IF('Source Data'!F3868="failed",'Source Data'!L3868,0)</f>
        <v>2</v>
      </c>
      <c r="I3868">
        <f t="shared" si="60"/>
        <v>2</v>
      </c>
    </row>
    <row r="3869" spans="3:9" x14ac:dyDescent="0.2">
      <c r="C3869">
        <f>IF('Source Data'!F3869="successful",'Source Data'!L3869,0)</f>
        <v>0</v>
      </c>
      <c r="F3869">
        <f>IF('Source Data'!F3869="canceled",'Source Data'!L3869,0)</f>
        <v>0</v>
      </c>
      <c r="G3869">
        <f>IF('Source Data'!F3869="failed",'Source Data'!L3869,0)</f>
        <v>5</v>
      </c>
      <c r="I3869">
        <f t="shared" si="60"/>
        <v>5</v>
      </c>
    </row>
    <row r="3870" spans="3:9" x14ac:dyDescent="0.2">
      <c r="C3870">
        <f>IF('Source Data'!F3870="successful",'Source Data'!L3870,0)</f>
        <v>0</v>
      </c>
      <c r="F3870">
        <f>IF('Source Data'!F3870="canceled",'Source Data'!L3870,0)</f>
        <v>1</v>
      </c>
      <c r="G3870">
        <f>IF('Source Data'!F3870="failed",'Source Data'!L3870,0)</f>
        <v>0</v>
      </c>
      <c r="I3870">
        <f t="shared" si="60"/>
        <v>1</v>
      </c>
    </row>
    <row r="3871" spans="3:9" x14ac:dyDescent="0.2">
      <c r="C3871">
        <f>IF('Source Data'!F3871="successful",'Source Data'!L3871,0)</f>
        <v>0</v>
      </c>
      <c r="F3871">
        <f>IF('Source Data'!F3871="canceled",'Source Data'!L3871,0)</f>
        <v>15</v>
      </c>
      <c r="G3871">
        <f>IF('Source Data'!F3871="failed",'Source Data'!L3871,0)</f>
        <v>0</v>
      </c>
      <c r="I3871">
        <f t="shared" si="60"/>
        <v>15</v>
      </c>
    </row>
    <row r="3872" spans="3:9" x14ac:dyDescent="0.2">
      <c r="C3872">
        <f>IF('Source Data'!F3872="successful",'Source Data'!L3872,0)</f>
        <v>0</v>
      </c>
      <c r="F3872">
        <f>IF('Source Data'!F3872="canceled",'Source Data'!L3872,0)</f>
        <v>10</v>
      </c>
      <c r="G3872">
        <f>IF('Source Data'!F3872="failed",'Source Data'!L3872,0)</f>
        <v>0</v>
      </c>
      <c r="I3872">
        <f t="shared" si="60"/>
        <v>10</v>
      </c>
    </row>
    <row r="3873" spans="3:9" x14ac:dyDescent="0.2">
      <c r="C3873">
        <f>IF('Source Data'!F3873="successful",'Source Data'!L3873,0)</f>
        <v>0</v>
      </c>
      <c r="F3873">
        <f>IF('Source Data'!F3873="canceled",'Source Data'!L3873,0)</f>
        <v>3</v>
      </c>
      <c r="G3873">
        <f>IF('Source Data'!F3873="failed",'Source Data'!L3873,0)</f>
        <v>0</v>
      </c>
      <c r="I3873">
        <f t="shared" si="60"/>
        <v>3</v>
      </c>
    </row>
    <row r="3874" spans="3:9" x14ac:dyDescent="0.2">
      <c r="C3874">
        <f>IF('Source Data'!F3874="successful",'Source Data'!L3874,0)</f>
        <v>0</v>
      </c>
      <c r="F3874">
        <f>IF('Source Data'!F3874="canceled",'Source Data'!L3874,0)</f>
        <v>0</v>
      </c>
      <c r="G3874">
        <f>IF('Source Data'!F3874="failed",'Source Data'!L3874,0)</f>
        <v>0</v>
      </c>
      <c r="I3874">
        <f t="shared" si="60"/>
        <v>0</v>
      </c>
    </row>
    <row r="3875" spans="3:9" x14ac:dyDescent="0.2">
      <c r="C3875">
        <f>IF('Source Data'!F3875="successful",'Source Data'!L3875,0)</f>
        <v>0</v>
      </c>
      <c r="F3875">
        <f>IF('Source Data'!F3875="canceled",'Source Data'!L3875,0)</f>
        <v>0</v>
      </c>
      <c r="G3875">
        <f>IF('Source Data'!F3875="failed",'Source Data'!L3875,0)</f>
        <v>0</v>
      </c>
      <c r="I3875">
        <f t="shared" si="60"/>
        <v>0</v>
      </c>
    </row>
    <row r="3876" spans="3:9" x14ac:dyDescent="0.2">
      <c r="C3876">
        <f>IF('Source Data'!F3876="successful",'Source Data'!L3876,0)</f>
        <v>0</v>
      </c>
      <c r="F3876">
        <f>IF('Source Data'!F3876="canceled",'Source Data'!L3876,0)</f>
        <v>0</v>
      </c>
      <c r="G3876">
        <f>IF('Source Data'!F3876="failed",'Source Data'!L3876,0)</f>
        <v>0</v>
      </c>
      <c r="I3876">
        <f t="shared" si="60"/>
        <v>0</v>
      </c>
    </row>
    <row r="3877" spans="3:9" x14ac:dyDescent="0.2">
      <c r="C3877">
        <f>IF('Source Data'!F3877="successful",'Source Data'!L3877,0)</f>
        <v>0</v>
      </c>
      <c r="F3877">
        <f>IF('Source Data'!F3877="canceled",'Source Data'!L3877,0)</f>
        <v>0</v>
      </c>
      <c r="G3877">
        <f>IF('Source Data'!F3877="failed",'Source Data'!L3877,0)</f>
        <v>0</v>
      </c>
      <c r="I3877">
        <f t="shared" si="60"/>
        <v>0</v>
      </c>
    </row>
    <row r="3878" spans="3:9" x14ac:dyDescent="0.2">
      <c r="C3878">
        <f>IF('Source Data'!F3878="successful",'Source Data'!L3878,0)</f>
        <v>0</v>
      </c>
      <c r="F3878">
        <f>IF('Source Data'!F3878="canceled",'Source Data'!L3878,0)</f>
        <v>46</v>
      </c>
      <c r="G3878">
        <f>IF('Source Data'!F3878="failed",'Source Data'!L3878,0)</f>
        <v>0</v>
      </c>
      <c r="I3878">
        <f t="shared" si="60"/>
        <v>46</v>
      </c>
    </row>
    <row r="3879" spans="3:9" x14ac:dyDescent="0.2">
      <c r="C3879">
        <f>IF('Source Data'!F3879="successful",'Source Data'!L3879,0)</f>
        <v>0</v>
      </c>
      <c r="F3879">
        <f>IF('Source Data'!F3879="canceled",'Source Data'!L3879,0)</f>
        <v>14</v>
      </c>
      <c r="G3879">
        <f>IF('Source Data'!F3879="failed",'Source Data'!L3879,0)</f>
        <v>0</v>
      </c>
      <c r="I3879">
        <f t="shared" si="60"/>
        <v>14</v>
      </c>
    </row>
    <row r="3880" spans="3:9" x14ac:dyDescent="0.2">
      <c r="C3880">
        <f>IF('Source Data'!F3880="successful",'Source Data'!L3880,0)</f>
        <v>0</v>
      </c>
      <c r="F3880">
        <f>IF('Source Data'!F3880="canceled",'Source Data'!L3880,0)</f>
        <v>1</v>
      </c>
      <c r="G3880">
        <f>IF('Source Data'!F3880="failed",'Source Data'!L3880,0)</f>
        <v>0</v>
      </c>
      <c r="I3880">
        <f t="shared" si="60"/>
        <v>1</v>
      </c>
    </row>
    <row r="3881" spans="3:9" x14ac:dyDescent="0.2">
      <c r="C3881">
        <f>IF('Source Data'!F3881="successful",'Source Data'!L3881,0)</f>
        <v>0</v>
      </c>
      <c r="F3881">
        <f>IF('Source Data'!F3881="canceled",'Source Data'!L3881,0)</f>
        <v>0</v>
      </c>
      <c r="G3881">
        <f>IF('Source Data'!F3881="failed",'Source Data'!L3881,0)</f>
        <v>0</v>
      </c>
      <c r="I3881">
        <f t="shared" si="60"/>
        <v>0</v>
      </c>
    </row>
    <row r="3882" spans="3:9" x14ac:dyDescent="0.2">
      <c r="C3882">
        <f>IF('Source Data'!F3882="successful",'Source Data'!L3882,0)</f>
        <v>0</v>
      </c>
      <c r="F3882">
        <f>IF('Source Data'!F3882="canceled",'Source Data'!L3882,0)</f>
        <v>17</v>
      </c>
      <c r="G3882">
        <f>IF('Source Data'!F3882="failed",'Source Data'!L3882,0)</f>
        <v>0</v>
      </c>
      <c r="I3882">
        <f t="shared" si="60"/>
        <v>17</v>
      </c>
    </row>
    <row r="3883" spans="3:9" x14ac:dyDescent="0.2">
      <c r="C3883">
        <f>IF('Source Data'!F3883="successful",'Source Data'!L3883,0)</f>
        <v>0</v>
      </c>
      <c r="F3883">
        <f>IF('Source Data'!F3883="canceled",'Source Data'!L3883,0)</f>
        <v>1</v>
      </c>
      <c r="G3883">
        <f>IF('Source Data'!F3883="failed",'Source Data'!L3883,0)</f>
        <v>0</v>
      </c>
      <c r="I3883">
        <f t="shared" si="60"/>
        <v>1</v>
      </c>
    </row>
    <row r="3884" spans="3:9" x14ac:dyDescent="0.2">
      <c r="C3884">
        <f>IF('Source Data'!F3884="successful",'Source Data'!L3884,0)</f>
        <v>0</v>
      </c>
      <c r="F3884">
        <f>IF('Source Data'!F3884="canceled",'Source Data'!L3884,0)</f>
        <v>0</v>
      </c>
      <c r="G3884">
        <f>IF('Source Data'!F3884="failed",'Source Data'!L3884,0)</f>
        <v>0</v>
      </c>
      <c r="I3884">
        <f t="shared" si="60"/>
        <v>0</v>
      </c>
    </row>
    <row r="3885" spans="3:9" x14ac:dyDescent="0.2">
      <c r="C3885">
        <f>IF('Source Data'!F3885="successful",'Source Data'!L3885,0)</f>
        <v>0</v>
      </c>
      <c r="F3885">
        <f>IF('Source Data'!F3885="canceled",'Source Data'!L3885,0)</f>
        <v>0</v>
      </c>
      <c r="G3885">
        <f>IF('Source Data'!F3885="failed",'Source Data'!L3885,0)</f>
        <v>0</v>
      </c>
      <c r="I3885">
        <f t="shared" si="60"/>
        <v>0</v>
      </c>
    </row>
    <row r="3886" spans="3:9" x14ac:dyDescent="0.2">
      <c r="C3886">
        <f>IF('Source Data'!F3886="successful",'Source Data'!L3886,0)</f>
        <v>0</v>
      </c>
      <c r="F3886">
        <f>IF('Source Data'!F3886="canceled",'Source Data'!L3886,0)</f>
        <v>0</v>
      </c>
      <c r="G3886">
        <f>IF('Source Data'!F3886="failed",'Source Data'!L3886,0)</f>
        <v>0</v>
      </c>
      <c r="I3886">
        <f t="shared" si="60"/>
        <v>0</v>
      </c>
    </row>
    <row r="3887" spans="3:9" x14ac:dyDescent="0.2">
      <c r="C3887">
        <f>IF('Source Data'!F3887="successful",'Source Data'!L3887,0)</f>
        <v>0</v>
      </c>
      <c r="F3887">
        <f>IF('Source Data'!F3887="canceled",'Source Data'!L3887,0)</f>
        <v>0</v>
      </c>
      <c r="G3887">
        <f>IF('Source Data'!F3887="failed",'Source Data'!L3887,0)</f>
        <v>0</v>
      </c>
      <c r="I3887">
        <f t="shared" si="60"/>
        <v>0</v>
      </c>
    </row>
    <row r="3888" spans="3:9" x14ac:dyDescent="0.2">
      <c r="C3888">
        <f>IF('Source Data'!F3888="successful",'Source Data'!L3888,0)</f>
        <v>0</v>
      </c>
      <c r="F3888">
        <f>IF('Source Data'!F3888="canceled",'Source Data'!L3888,0)</f>
        <v>0</v>
      </c>
      <c r="G3888">
        <f>IF('Source Data'!F3888="failed",'Source Data'!L3888,0)</f>
        <v>0</v>
      </c>
      <c r="I3888">
        <f t="shared" si="60"/>
        <v>0</v>
      </c>
    </row>
    <row r="3889" spans="3:9" x14ac:dyDescent="0.2">
      <c r="C3889">
        <f>IF('Source Data'!F3889="successful",'Source Data'!L3889,0)</f>
        <v>0</v>
      </c>
      <c r="F3889">
        <f>IF('Source Data'!F3889="canceled",'Source Data'!L3889,0)</f>
        <v>2</v>
      </c>
      <c r="G3889">
        <f>IF('Source Data'!F3889="failed",'Source Data'!L3889,0)</f>
        <v>0</v>
      </c>
      <c r="I3889">
        <f t="shared" si="60"/>
        <v>2</v>
      </c>
    </row>
    <row r="3890" spans="3:9" x14ac:dyDescent="0.2">
      <c r="C3890">
        <f>IF('Source Data'!F3890="successful",'Source Data'!L3890,0)</f>
        <v>0</v>
      </c>
      <c r="F3890">
        <f>IF('Source Data'!F3890="canceled",'Source Data'!L3890,0)</f>
        <v>0</v>
      </c>
      <c r="G3890">
        <f>IF('Source Data'!F3890="failed",'Source Data'!L3890,0)</f>
        <v>14</v>
      </c>
      <c r="I3890">
        <f t="shared" si="60"/>
        <v>14</v>
      </c>
    </row>
    <row r="3891" spans="3:9" x14ac:dyDescent="0.2">
      <c r="C3891">
        <f>IF('Source Data'!F3891="successful",'Source Data'!L3891,0)</f>
        <v>0</v>
      </c>
      <c r="F3891">
        <f>IF('Source Data'!F3891="canceled",'Source Data'!L3891,0)</f>
        <v>0</v>
      </c>
      <c r="G3891">
        <f>IF('Source Data'!F3891="failed",'Source Data'!L3891,0)</f>
        <v>9</v>
      </c>
      <c r="I3891">
        <f t="shared" si="60"/>
        <v>9</v>
      </c>
    </row>
    <row r="3892" spans="3:9" x14ac:dyDescent="0.2">
      <c r="C3892">
        <f>IF('Source Data'!F3892="successful",'Source Data'!L3892,0)</f>
        <v>0</v>
      </c>
      <c r="F3892">
        <f>IF('Source Data'!F3892="canceled",'Source Data'!L3892,0)</f>
        <v>0</v>
      </c>
      <c r="G3892">
        <f>IF('Source Data'!F3892="failed",'Source Data'!L3892,0)</f>
        <v>8</v>
      </c>
      <c r="I3892">
        <f t="shared" si="60"/>
        <v>8</v>
      </c>
    </row>
    <row r="3893" spans="3:9" x14ac:dyDescent="0.2">
      <c r="C3893">
        <f>IF('Source Data'!F3893="successful",'Source Data'!L3893,0)</f>
        <v>0</v>
      </c>
      <c r="F3893">
        <f>IF('Source Data'!F3893="canceled",'Source Data'!L3893,0)</f>
        <v>0</v>
      </c>
      <c r="G3893">
        <f>IF('Source Data'!F3893="failed",'Source Data'!L3893,0)</f>
        <v>7</v>
      </c>
      <c r="I3893">
        <f t="shared" si="60"/>
        <v>7</v>
      </c>
    </row>
    <row r="3894" spans="3:9" x14ac:dyDescent="0.2">
      <c r="C3894">
        <f>IF('Source Data'!F3894="successful",'Source Data'!L3894,0)</f>
        <v>0</v>
      </c>
      <c r="F3894">
        <f>IF('Source Data'!F3894="canceled",'Source Data'!L3894,0)</f>
        <v>0</v>
      </c>
      <c r="G3894">
        <f>IF('Source Data'!F3894="failed",'Source Data'!L3894,0)</f>
        <v>0</v>
      </c>
      <c r="I3894">
        <f t="shared" si="60"/>
        <v>0</v>
      </c>
    </row>
    <row r="3895" spans="3:9" x14ac:dyDescent="0.2">
      <c r="C3895">
        <f>IF('Source Data'!F3895="successful",'Source Data'!L3895,0)</f>
        <v>0</v>
      </c>
      <c r="F3895">
        <f>IF('Source Data'!F3895="canceled",'Source Data'!L3895,0)</f>
        <v>0</v>
      </c>
      <c r="G3895">
        <f>IF('Source Data'!F3895="failed",'Source Data'!L3895,0)</f>
        <v>84</v>
      </c>
      <c r="I3895">
        <f t="shared" si="60"/>
        <v>84</v>
      </c>
    </row>
    <row r="3896" spans="3:9" x14ac:dyDescent="0.2">
      <c r="C3896">
        <f>IF('Source Data'!F3896="successful",'Source Data'!L3896,0)</f>
        <v>0</v>
      </c>
      <c r="F3896">
        <f>IF('Source Data'!F3896="canceled",'Source Data'!L3896,0)</f>
        <v>0</v>
      </c>
      <c r="G3896">
        <f>IF('Source Data'!F3896="failed",'Source Data'!L3896,0)</f>
        <v>11</v>
      </c>
      <c r="I3896">
        <f t="shared" si="60"/>
        <v>11</v>
      </c>
    </row>
    <row r="3897" spans="3:9" x14ac:dyDescent="0.2">
      <c r="C3897">
        <f>IF('Source Data'!F3897="successful",'Source Data'!L3897,0)</f>
        <v>0</v>
      </c>
      <c r="F3897">
        <f>IF('Source Data'!F3897="canceled",'Source Data'!L3897,0)</f>
        <v>0</v>
      </c>
      <c r="G3897">
        <f>IF('Source Data'!F3897="failed",'Source Data'!L3897,0)</f>
        <v>1</v>
      </c>
      <c r="I3897">
        <f t="shared" si="60"/>
        <v>1</v>
      </c>
    </row>
    <row r="3898" spans="3:9" x14ac:dyDescent="0.2">
      <c r="C3898">
        <f>IF('Source Data'!F3898="successful",'Source Data'!L3898,0)</f>
        <v>0</v>
      </c>
      <c r="F3898">
        <f>IF('Source Data'!F3898="canceled",'Source Data'!L3898,0)</f>
        <v>0</v>
      </c>
      <c r="G3898">
        <f>IF('Source Data'!F3898="failed",'Source Data'!L3898,0)</f>
        <v>4</v>
      </c>
      <c r="I3898">
        <f t="shared" si="60"/>
        <v>4</v>
      </c>
    </row>
    <row r="3899" spans="3:9" x14ac:dyDescent="0.2">
      <c r="C3899">
        <f>IF('Source Data'!F3899="successful",'Source Data'!L3899,0)</f>
        <v>0</v>
      </c>
      <c r="F3899">
        <f>IF('Source Data'!F3899="canceled",'Source Data'!L3899,0)</f>
        <v>0</v>
      </c>
      <c r="G3899">
        <f>IF('Source Data'!F3899="failed",'Source Data'!L3899,0)</f>
        <v>10</v>
      </c>
      <c r="I3899">
        <f t="shared" si="60"/>
        <v>10</v>
      </c>
    </row>
    <row r="3900" spans="3:9" x14ac:dyDescent="0.2">
      <c r="C3900">
        <f>IF('Source Data'!F3900="successful",'Source Data'!L3900,0)</f>
        <v>0</v>
      </c>
      <c r="F3900">
        <f>IF('Source Data'!F3900="canceled",'Source Data'!L3900,0)</f>
        <v>0</v>
      </c>
      <c r="G3900">
        <f>IF('Source Data'!F3900="failed",'Source Data'!L3900,0)</f>
        <v>16</v>
      </c>
      <c r="I3900">
        <f t="shared" si="60"/>
        <v>16</v>
      </c>
    </row>
    <row r="3901" spans="3:9" x14ac:dyDescent="0.2">
      <c r="C3901">
        <f>IF('Source Data'!F3901="successful",'Source Data'!L3901,0)</f>
        <v>0</v>
      </c>
      <c r="F3901">
        <f>IF('Source Data'!F3901="canceled",'Source Data'!L3901,0)</f>
        <v>0</v>
      </c>
      <c r="G3901">
        <f>IF('Source Data'!F3901="failed",'Source Data'!L3901,0)</f>
        <v>2</v>
      </c>
      <c r="I3901">
        <f t="shared" si="60"/>
        <v>2</v>
      </c>
    </row>
    <row r="3902" spans="3:9" x14ac:dyDescent="0.2">
      <c r="C3902">
        <f>IF('Source Data'!F3902="successful",'Source Data'!L3902,0)</f>
        <v>0</v>
      </c>
      <c r="F3902">
        <f>IF('Source Data'!F3902="canceled",'Source Data'!L3902,0)</f>
        <v>0</v>
      </c>
      <c r="G3902">
        <f>IF('Source Data'!F3902="failed",'Source Data'!L3902,0)</f>
        <v>5</v>
      </c>
      <c r="I3902">
        <f t="shared" si="60"/>
        <v>5</v>
      </c>
    </row>
    <row r="3903" spans="3:9" x14ac:dyDescent="0.2">
      <c r="C3903">
        <f>IF('Source Data'!F3903="successful",'Source Data'!L3903,0)</f>
        <v>0</v>
      </c>
      <c r="F3903">
        <f>IF('Source Data'!F3903="canceled",'Source Data'!L3903,0)</f>
        <v>0</v>
      </c>
      <c r="G3903">
        <f>IF('Source Data'!F3903="failed",'Source Data'!L3903,0)</f>
        <v>1</v>
      </c>
      <c r="I3903">
        <f t="shared" si="60"/>
        <v>1</v>
      </c>
    </row>
    <row r="3904" spans="3:9" x14ac:dyDescent="0.2">
      <c r="C3904">
        <f>IF('Source Data'!F3904="successful",'Source Data'!L3904,0)</f>
        <v>0</v>
      </c>
      <c r="F3904">
        <f>IF('Source Data'!F3904="canceled",'Source Data'!L3904,0)</f>
        <v>0</v>
      </c>
      <c r="G3904">
        <f>IF('Source Data'!F3904="failed",'Source Data'!L3904,0)</f>
        <v>31</v>
      </c>
      <c r="I3904">
        <f t="shared" si="60"/>
        <v>31</v>
      </c>
    </row>
    <row r="3905" spans="3:9" x14ac:dyDescent="0.2">
      <c r="C3905">
        <f>IF('Source Data'!F3905="successful",'Source Data'!L3905,0)</f>
        <v>0</v>
      </c>
      <c r="F3905">
        <f>IF('Source Data'!F3905="canceled",'Source Data'!L3905,0)</f>
        <v>0</v>
      </c>
      <c r="G3905">
        <f>IF('Source Data'!F3905="failed",'Source Data'!L3905,0)</f>
        <v>0</v>
      </c>
      <c r="I3905">
        <f t="shared" si="60"/>
        <v>0</v>
      </c>
    </row>
    <row r="3906" spans="3:9" x14ac:dyDescent="0.2">
      <c r="C3906">
        <f>IF('Source Data'!F3906="successful",'Source Data'!L3906,0)</f>
        <v>0</v>
      </c>
      <c r="F3906">
        <f>IF('Source Data'!F3906="canceled",'Source Data'!L3906,0)</f>
        <v>0</v>
      </c>
      <c r="G3906">
        <f>IF('Source Data'!F3906="failed",'Source Data'!L3906,0)</f>
        <v>2</v>
      </c>
      <c r="I3906">
        <f t="shared" si="60"/>
        <v>2</v>
      </c>
    </row>
    <row r="3907" spans="3:9" x14ac:dyDescent="0.2">
      <c r="C3907">
        <f>IF('Source Data'!F3907="successful",'Source Data'!L3907,0)</f>
        <v>0</v>
      </c>
      <c r="F3907">
        <f>IF('Source Data'!F3907="canceled",'Source Data'!L3907,0)</f>
        <v>0</v>
      </c>
      <c r="G3907">
        <f>IF('Source Data'!F3907="failed",'Source Data'!L3907,0)</f>
        <v>7</v>
      </c>
      <c r="I3907">
        <f t="shared" ref="I3907:I3970" si="61">F3907+G3907</f>
        <v>7</v>
      </c>
    </row>
    <row r="3908" spans="3:9" x14ac:dyDescent="0.2">
      <c r="C3908">
        <f>IF('Source Data'!F3908="successful",'Source Data'!L3908,0)</f>
        <v>0</v>
      </c>
      <c r="F3908">
        <f>IF('Source Data'!F3908="canceled",'Source Data'!L3908,0)</f>
        <v>0</v>
      </c>
      <c r="G3908">
        <f>IF('Source Data'!F3908="failed",'Source Data'!L3908,0)</f>
        <v>16</v>
      </c>
      <c r="I3908">
        <f t="shared" si="61"/>
        <v>16</v>
      </c>
    </row>
    <row r="3909" spans="3:9" x14ac:dyDescent="0.2">
      <c r="C3909">
        <f>IF('Source Data'!F3909="successful",'Source Data'!L3909,0)</f>
        <v>0</v>
      </c>
      <c r="F3909">
        <f>IF('Source Data'!F3909="canceled",'Source Data'!L3909,0)</f>
        <v>0</v>
      </c>
      <c r="G3909">
        <f>IF('Source Data'!F3909="failed",'Source Data'!L3909,0)</f>
        <v>4</v>
      </c>
      <c r="I3909">
        <f t="shared" si="61"/>
        <v>4</v>
      </c>
    </row>
    <row r="3910" spans="3:9" x14ac:dyDescent="0.2">
      <c r="C3910">
        <f>IF('Source Data'!F3910="successful",'Source Data'!L3910,0)</f>
        <v>0</v>
      </c>
      <c r="F3910">
        <f>IF('Source Data'!F3910="canceled",'Source Data'!L3910,0)</f>
        <v>0</v>
      </c>
      <c r="G3910">
        <f>IF('Source Data'!F3910="failed",'Source Data'!L3910,0)</f>
        <v>4</v>
      </c>
      <c r="I3910">
        <f t="shared" si="61"/>
        <v>4</v>
      </c>
    </row>
    <row r="3911" spans="3:9" x14ac:dyDescent="0.2">
      <c r="C3911">
        <f>IF('Source Data'!F3911="successful",'Source Data'!L3911,0)</f>
        <v>0</v>
      </c>
      <c r="F3911">
        <f>IF('Source Data'!F3911="canceled",'Source Data'!L3911,0)</f>
        <v>0</v>
      </c>
      <c r="G3911">
        <f>IF('Source Data'!F3911="failed",'Source Data'!L3911,0)</f>
        <v>4</v>
      </c>
      <c r="I3911">
        <f t="shared" si="61"/>
        <v>4</v>
      </c>
    </row>
    <row r="3912" spans="3:9" x14ac:dyDescent="0.2">
      <c r="C3912">
        <f>IF('Source Data'!F3912="successful",'Source Data'!L3912,0)</f>
        <v>0</v>
      </c>
      <c r="F3912">
        <f>IF('Source Data'!F3912="canceled",'Source Data'!L3912,0)</f>
        <v>0</v>
      </c>
      <c r="G3912">
        <f>IF('Source Data'!F3912="failed",'Source Data'!L3912,0)</f>
        <v>3</v>
      </c>
      <c r="I3912">
        <f t="shared" si="61"/>
        <v>3</v>
      </c>
    </row>
    <row r="3913" spans="3:9" x14ac:dyDescent="0.2">
      <c r="C3913">
        <f>IF('Source Data'!F3913="successful",'Source Data'!L3913,0)</f>
        <v>0</v>
      </c>
      <c r="F3913">
        <f>IF('Source Data'!F3913="canceled",'Source Data'!L3913,0)</f>
        <v>0</v>
      </c>
      <c r="G3913">
        <f>IF('Source Data'!F3913="failed",'Source Data'!L3913,0)</f>
        <v>36</v>
      </c>
      <c r="I3913">
        <f t="shared" si="61"/>
        <v>36</v>
      </c>
    </row>
    <row r="3914" spans="3:9" x14ac:dyDescent="0.2">
      <c r="C3914">
        <f>IF('Source Data'!F3914="successful",'Source Data'!L3914,0)</f>
        <v>0</v>
      </c>
      <c r="F3914">
        <f>IF('Source Data'!F3914="canceled",'Source Data'!L3914,0)</f>
        <v>0</v>
      </c>
      <c r="G3914">
        <f>IF('Source Data'!F3914="failed",'Source Data'!L3914,0)</f>
        <v>1</v>
      </c>
      <c r="I3914">
        <f t="shared" si="61"/>
        <v>1</v>
      </c>
    </row>
    <row r="3915" spans="3:9" x14ac:dyDescent="0.2">
      <c r="C3915">
        <f>IF('Source Data'!F3915="successful",'Source Data'!L3915,0)</f>
        <v>0</v>
      </c>
      <c r="F3915">
        <f>IF('Source Data'!F3915="canceled",'Source Data'!L3915,0)</f>
        <v>0</v>
      </c>
      <c r="G3915">
        <f>IF('Source Data'!F3915="failed",'Source Data'!L3915,0)</f>
        <v>7</v>
      </c>
      <c r="I3915">
        <f t="shared" si="61"/>
        <v>7</v>
      </c>
    </row>
    <row r="3916" spans="3:9" x14ac:dyDescent="0.2">
      <c r="C3916">
        <f>IF('Source Data'!F3916="successful",'Source Data'!L3916,0)</f>
        <v>0</v>
      </c>
      <c r="F3916">
        <f>IF('Source Data'!F3916="canceled",'Source Data'!L3916,0)</f>
        <v>0</v>
      </c>
      <c r="G3916">
        <f>IF('Source Data'!F3916="failed",'Source Data'!L3916,0)</f>
        <v>27</v>
      </c>
      <c r="I3916">
        <f t="shared" si="61"/>
        <v>27</v>
      </c>
    </row>
    <row r="3917" spans="3:9" x14ac:dyDescent="0.2">
      <c r="C3917">
        <f>IF('Source Data'!F3917="successful",'Source Data'!L3917,0)</f>
        <v>0</v>
      </c>
      <c r="F3917">
        <f>IF('Source Data'!F3917="canceled",'Source Data'!L3917,0)</f>
        <v>0</v>
      </c>
      <c r="G3917">
        <f>IF('Source Data'!F3917="failed",'Source Data'!L3917,0)</f>
        <v>1</v>
      </c>
      <c r="I3917">
        <f t="shared" si="61"/>
        <v>1</v>
      </c>
    </row>
    <row r="3918" spans="3:9" x14ac:dyDescent="0.2">
      <c r="C3918">
        <f>IF('Source Data'!F3918="successful",'Source Data'!L3918,0)</f>
        <v>0</v>
      </c>
      <c r="F3918">
        <f>IF('Source Data'!F3918="canceled",'Source Data'!L3918,0)</f>
        <v>0</v>
      </c>
      <c r="G3918">
        <f>IF('Source Data'!F3918="failed",'Source Data'!L3918,0)</f>
        <v>0</v>
      </c>
      <c r="I3918">
        <f t="shared" si="61"/>
        <v>0</v>
      </c>
    </row>
    <row r="3919" spans="3:9" x14ac:dyDescent="0.2">
      <c r="C3919">
        <f>IF('Source Data'!F3919="successful",'Source Data'!L3919,0)</f>
        <v>0</v>
      </c>
      <c r="F3919">
        <f>IF('Source Data'!F3919="canceled",'Source Data'!L3919,0)</f>
        <v>0</v>
      </c>
      <c r="G3919">
        <f>IF('Source Data'!F3919="failed",'Source Data'!L3919,0)</f>
        <v>1</v>
      </c>
      <c r="I3919">
        <f t="shared" si="61"/>
        <v>1</v>
      </c>
    </row>
    <row r="3920" spans="3:9" x14ac:dyDescent="0.2">
      <c r="C3920">
        <f>IF('Source Data'!F3920="successful",'Source Data'!L3920,0)</f>
        <v>0</v>
      </c>
      <c r="F3920">
        <f>IF('Source Data'!F3920="canceled",'Source Data'!L3920,0)</f>
        <v>0</v>
      </c>
      <c r="G3920">
        <f>IF('Source Data'!F3920="failed",'Source Data'!L3920,0)</f>
        <v>3</v>
      </c>
      <c r="I3920">
        <f t="shared" si="61"/>
        <v>3</v>
      </c>
    </row>
    <row r="3921" spans="3:9" x14ac:dyDescent="0.2">
      <c r="C3921">
        <f>IF('Source Data'!F3921="successful",'Source Data'!L3921,0)</f>
        <v>0</v>
      </c>
      <c r="F3921">
        <f>IF('Source Data'!F3921="canceled",'Source Data'!L3921,0)</f>
        <v>0</v>
      </c>
      <c r="G3921">
        <f>IF('Source Data'!F3921="failed",'Source Data'!L3921,0)</f>
        <v>3</v>
      </c>
      <c r="I3921">
        <f t="shared" si="61"/>
        <v>3</v>
      </c>
    </row>
    <row r="3922" spans="3:9" x14ac:dyDescent="0.2">
      <c r="C3922">
        <f>IF('Source Data'!F3922="successful",'Source Data'!L3922,0)</f>
        <v>0</v>
      </c>
      <c r="F3922">
        <f>IF('Source Data'!F3922="canceled",'Source Data'!L3922,0)</f>
        <v>0</v>
      </c>
      <c r="G3922">
        <f>IF('Source Data'!F3922="failed",'Source Data'!L3922,0)</f>
        <v>3</v>
      </c>
      <c r="I3922">
        <f t="shared" si="61"/>
        <v>3</v>
      </c>
    </row>
    <row r="3923" spans="3:9" x14ac:dyDescent="0.2">
      <c r="C3923">
        <f>IF('Source Data'!F3923="successful",'Source Data'!L3923,0)</f>
        <v>0</v>
      </c>
      <c r="F3923">
        <f>IF('Source Data'!F3923="canceled",'Source Data'!L3923,0)</f>
        <v>0</v>
      </c>
      <c r="G3923">
        <f>IF('Source Data'!F3923="failed",'Source Data'!L3923,0)</f>
        <v>0</v>
      </c>
      <c r="I3923">
        <f t="shared" si="61"/>
        <v>0</v>
      </c>
    </row>
    <row r="3924" spans="3:9" x14ac:dyDescent="0.2">
      <c r="C3924">
        <f>IF('Source Data'!F3924="successful",'Source Data'!L3924,0)</f>
        <v>0</v>
      </c>
      <c r="F3924">
        <f>IF('Source Data'!F3924="canceled",'Source Data'!L3924,0)</f>
        <v>0</v>
      </c>
      <c r="G3924">
        <f>IF('Source Data'!F3924="failed",'Source Data'!L3924,0)</f>
        <v>6</v>
      </c>
      <c r="I3924">
        <f t="shared" si="61"/>
        <v>6</v>
      </c>
    </row>
    <row r="3925" spans="3:9" x14ac:dyDescent="0.2">
      <c r="C3925">
        <f>IF('Source Data'!F3925="successful",'Source Data'!L3925,0)</f>
        <v>0</v>
      </c>
      <c r="F3925">
        <f>IF('Source Data'!F3925="canceled",'Source Data'!L3925,0)</f>
        <v>0</v>
      </c>
      <c r="G3925">
        <f>IF('Source Data'!F3925="failed",'Source Data'!L3925,0)</f>
        <v>17</v>
      </c>
      <c r="I3925">
        <f t="shared" si="61"/>
        <v>17</v>
      </c>
    </row>
    <row r="3926" spans="3:9" x14ac:dyDescent="0.2">
      <c r="C3926">
        <f>IF('Source Data'!F3926="successful",'Source Data'!L3926,0)</f>
        <v>0</v>
      </c>
      <c r="F3926">
        <f>IF('Source Data'!F3926="canceled",'Source Data'!L3926,0)</f>
        <v>0</v>
      </c>
      <c r="G3926">
        <f>IF('Source Data'!F3926="failed",'Source Data'!L3926,0)</f>
        <v>40</v>
      </c>
      <c r="I3926">
        <f t="shared" si="61"/>
        <v>40</v>
      </c>
    </row>
    <row r="3927" spans="3:9" x14ac:dyDescent="0.2">
      <c r="C3927">
        <f>IF('Source Data'!F3927="successful",'Source Data'!L3927,0)</f>
        <v>0</v>
      </c>
      <c r="F3927">
        <f>IF('Source Data'!F3927="canceled",'Source Data'!L3927,0)</f>
        <v>0</v>
      </c>
      <c r="G3927">
        <f>IF('Source Data'!F3927="failed",'Source Data'!L3927,0)</f>
        <v>3</v>
      </c>
      <c r="I3927">
        <f t="shared" si="61"/>
        <v>3</v>
      </c>
    </row>
    <row r="3928" spans="3:9" x14ac:dyDescent="0.2">
      <c r="C3928">
        <f>IF('Source Data'!F3928="successful",'Source Data'!L3928,0)</f>
        <v>0</v>
      </c>
      <c r="F3928">
        <f>IF('Source Data'!F3928="canceled",'Source Data'!L3928,0)</f>
        <v>0</v>
      </c>
      <c r="G3928">
        <f>IF('Source Data'!F3928="failed",'Source Data'!L3928,0)</f>
        <v>1</v>
      </c>
      <c r="I3928">
        <f t="shared" si="61"/>
        <v>1</v>
      </c>
    </row>
    <row r="3929" spans="3:9" x14ac:dyDescent="0.2">
      <c r="C3929">
        <f>IF('Source Data'!F3929="successful",'Source Data'!L3929,0)</f>
        <v>0</v>
      </c>
      <c r="F3929">
        <f>IF('Source Data'!F3929="canceled",'Source Data'!L3929,0)</f>
        <v>0</v>
      </c>
      <c r="G3929">
        <f>IF('Source Data'!F3929="failed",'Source Data'!L3929,0)</f>
        <v>2</v>
      </c>
      <c r="I3929">
        <f t="shared" si="61"/>
        <v>2</v>
      </c>
    </row>
    <row r="3930" spans="3:9" x14ac:dyDescent="0.2">
      <c r="C3930">
        <f>IF('Source Data'!F3930="successful",'Source Data'!L3930,0)</f>
        <v>0</v>
      </c>
      <c r="F3930">
        <f>IF('Source Data'!F3930="canceled",'Source Data'!L3930,0)</f>
        <v>0</v>
      </c>
      <c r="G3930">
        <f>IF('Source Data'!F3930="failed",'Source Data'!L3930,0)</f>
        <v>7</v>
      </c>
      <c r="I3930">
        <f t="shared" si="61"/>
        <v>7</v>
      </c>
    </row>
    <row r="3931" spans="3:9" x14ac:dyDescent="0.2">
      <c r="C3931">
        <f>IF('Source Data'!F3931="successful",'Source Data'!L3931,0)</f>
        <v>0</v>
      </c>
      <c r="F3931">
        <f>IF('Source Data'!F3931="canceled",'Source Data'!L3931,0)</f>
        <v>0</v>
      </c>
      <c r="G3931">
        <f>IF('Source Data'!F3931="failed",'Source Data'!L3931,0)</f>
        <v>14</v>
      </c>
      <c r="I3931">
        <f t="shared" si="61"/>
        <v>14</v>
      </c>
    </row>
    <row r="3932" spans="3:9" x14ac:dyDescent="0.2">
      <c r="C3932">
        <f>IF('Source Data'!F3932="successful",'Source Data'!L3932,0)</f>
        <v>0</v>
      </c>
      <c r="F3932">
        <f>IF('Source Data'!F3932="canceled",'Source Data'!L3932,0)</f>
        <v>0</v>
      </c>
      <c r="G3932">
        <f>IF('Source Data'!F3932="failed",'Source Data'!L3932,0)</f>
        <v>0</v>
      </c>
      <c r="I3932">
        <f t="shared" si="61"/>
        <v>0</v>
      </c>
    </row>
    <row r="3933" spans="3:9" x14ac:dyDescent="0.2">
      <c r="C3933">
        <f>IF('Source Data'!F3933="successful",'Source Data'!L3933,0)</f>
        <v>0</v>
      </c>
      <c r="F3933">
        <f>IF('Source Data'!F3933="canceled",'Source Data'!L3933,0)</f>
        <v>0</v>
      </c>
      <c r="G3933">
        <f>IF('Source Data'!F3933="failed",'Source Data'!L3933,0)</f>
        <v>0</v>
      </c>
      <c r="I3933">
        <f t="shared" si="61"/>
        <v>0</v>
      </c>
    </row>
    <row r="3934" spans="3:9" x14ac:dyDescent="0.2">
      <c r="C3934">
        <f>IF('Source Data'!F3934="successful",'Source Data'!L3934,0)</f>
        <v>0</v>
      </c>
      <c r="F3934">
        <f>IF('Source Data'!F3934="canceled",'Source Data'!L3934,0)</f>
        <v>0</v>
      </c>
      <c r="G3934">
        <f>IF('Source Data'!F3934="failed",'Source Data'!L3934,0)</f>
        <v>1</v>
      </c>
      <c r="I3934">
        <f t="shared" si="61"/>
        <v>1</v>
      </c>
    </row>
    <row r="3935" spans="3:9" x14ac:dyDescent="0.2">
      <c r="C3935">
        <f>IF('Source Data'!F3935="successful",'Source Data'!L3935,0)</f>
        <v>0</v>
      </c>
      <c r="F3935">
        <f>IF('Source Data'!F3935="canceled",'Source Data'!L3935,0)</f>
        <v>0</v>
      </c>
      <c r="G3935">
        <f>IF('Source Data'!F3935="failed",'Source Data'!L3935,0)</f>
        <v>12</v>
      </c>
      <c r="I3935">
        <f t="shared" si="61"/>
        <v>12</v>
      </c>
    </row>
    <row r="3936" spans="3:9" x14ac:dyDescent="0.2">
      <c r="C3936">
        <f>IF('Source Data'!F3936="successful",'Source Data'!L3936,0)</f>
        <v>0</v>
      </c>
      <c r="F3936">
        <f>IF('Source Data'!F3936="canceled",'Source Data'!L3936,0)</f>
        <v>0</v>
      </c>
      <c r="G3936">
        <f>IF('Source Data'!F3936="failed",'Source Data'!L3936,0)</f>
        <v>12</v>
      </c>
      <c r="I3936">
        <f t="shared" si="61"/>
        <v>12</v>
      </c>
    </row>
    <row r="3937" spans="3:9" x14ac:dyDescent="0.2">
      <c r="C3937">
        <f>IF('Source Data'!F3937="successful",'Source Data'!L3937,0)</f>
        <v>0</v>
      </c>
      <c r="F3937">
        <f>IF('Source Data'!F3937="canceled",'Source Data'!L3937,0)</f>
        <v>0</v>
      </c>
      <c r="G3937">
        <f>IF('Source Data'!F3937="failed",'Source Data'!L3937,0)</f>
        <v>23</v>
      </c>
      <c r="I3937">
        <f t="shared" si="61"/>
        <v>23</v>
      </c>
    </row>
    <row r="3938" spans="3:9" x14ac:dyDescent="0.2">
      <c r="C3938">
        <f>IF('Source Data'!F3938="successful",'Source Data'!L3938,0)</f>
        <v>0</v>
      </c>
      <c r="F3938">
        <f>IF('Source Data'!F3938="canceled",'Source Data'!L3938,0)</f>
        <v>0</v>
      </c>
      <c r="G3938">
        <f>IF('Source Data'!F3938="failed",'Source Data'!L3938,0)</f>
        <v>0</v>
      </c>
      <c r="I3938">
        <f t="shared" si="61"/>
        <v>0</v>
      </c>
    </row>
    <row r="3939" spans="3:9" x14ac:dyDescent="0.2">
      <c r="C3939">
        <f>IF('Source Data'!F3939="successful",'Source Data'!L3939,0)</f>
        <v>0</v>
      </c>
      <c r="F3939">
        <f>IF('Source Data'!F3939="canceled",'Source Data'!L3939,0)</f>
        <v>0</v>
      </c>
      <c r="G3939">
        <f>IF('Source Data'!F3939="failed",'Source Data'!L3939,0)</f>
        <v>10</v>
      </c>
      <c r="I3939">
        <f t="shared" si="61"/>
        <v>10</v>
      </c>
    </row>
    <row r="3940" spans="3:9" x14ac:dyDescent="0.2">
      <c r="C3940">
        <f>IF('Source Data'!F3940="successful",'Source Data'!L3940,0)</f>
        <v>0</v>
      </c>
      <c r="F3940">
        <f>IF('Source Data'!F3940="canceled",'Source Data'!L3940,0)</f>
        <v>0</v>
      </c>
      <c r="G3940">
        <f>IF('Source Data'!F3940="failed",'Source Data'!L3940,0)</f>
        <v>5</v>
      </c>
      <c r="I3940">
        <f t="shared" si="61"/>
        <v>5</v>
      </c>
    </row>
    <row r="3941" spans="3:9" x14ac:dyDescent="0.2">
      <c r="C3941">
        <f>IF('Source Data'!F3941="successful",'Source Data'!L3941,0)</f>
        <v>0</v>
      </c>
      <c r="F3941">
        <f>IF('Source Data'!F3941="canceled",'Source Data'!L3941,0)</f>
        <v>0</v>
      </c>
      <c r="G3941">
        <f>IF('Source Data'!F3941="failed",'Source Data'!L3941,0)</f>
        <v>1</v>
      </c>
      <c r="I3941">
        <f t="shared" si="61"/>
        <v>1</v>
      </c>
    </row>
    <row r="3942" spans="3:9" x14ac:dyDescent="0.2">
      <c r="C3942">
        <f>IF('Source Data'!F3942="successful",'Source Data'!L3942,0)</f>
        <v>0</v>
      </c>
      <c r="F3942">
        <f>IF('Source Data'!F3942="canceled",'Source Data'!L3942,0)</f>
        <v>0</v>
      </c>
      <c r="G3942">
        <f>IF('Source Data'!F3942="failed",'Source Data'!L3942,0)</f>
        <v>2</v>
      </c>
      <c r="I3942">
        <f t="shared" si="61"/>
        <v>2</v>
      </c>
    </row>
    <row r="3943" spans="3:9" x14ac:dyDescent="0.2">
      <c r="C3943">
        <f>IF('Source Data'!F3943="successful",'Source Data'!L3943,0)</f>
        <v>0</v>
      </c>
      <c r="F3943">
        <f>IF('Source Data'!F3943="canceled",'Source Data'!L3943,0)</f>
        <v>0</v>
      </c>
      <c r="G3943">
        <f>IF('Source Data'!F3943="failed",'Source Data'!L3943,0)</f>
        <v>2</v>
      </c>
      <c r="I3943">
        <f t="shared" si="61"/>
        <v>2</v>
      </c>
    </row>
    <row r="3944" spans="3:9" x14ac:dyDescent="0.2">
      <c r="C3944">
        <f>IF('Source Data'!F3944="successful",'Source Data'!L3944,0)</f>
        <v>0</v>
      </c>
      <c r="F3944">
        <f>IF('Source Data'!F3944="canceled",'Source Data'!L3944,0)</f>
        <v>0</v>
      </c>
      <c r="G3944">
        <f>IF('Source Data'!F3944="failed",'Source Data'!L3944,0)</f>
        <v>0</v>
      </c>
      <c r="I3944">
        <f t="shared" si="61"/>
        <v>0</v>
      </c>
    </row>
    <row r="3945" spans="3:9" x14ac:dyDescent="0.2">
      <c r="C3945">
        <f>IF('Source Data'!F3945="successful",'Source Data'!L3945,0)</f>
        <v>0</v>
      </c>
      <c r="F3945">
        <f>IF('Source Data'!F3945="canceled",'Source Data'!L3945,0)</f>
        <v>0</v>
      </c>
      <c r="G3945">
        <f>IF('Source Data'!F3945="failed",'Source Data'!L3945,0)</f>
        <v>13</v>
      </c>
      <c r="I3945">
        <f t="shared" si="61"/>
        <v>13</v>
      </c>
    </row>
    <row r="3946" spans="3:9" x14ac:dyDescent="0.2">
      <c r="C3946">
        <f>IF('Source Data'!F3946="successful",'Source Data'!L3946,0)</f>
        <v>0</v>
      </c>
      <c r="F3946">
        <f>IF('Source Data'!F3946="canceled",'Source Data'!L3946,0)</f>
        <v>0</v>
      </c>
      <c r="G3946">
        <f>IF('Source Data'!F3946="failed",'Source Data'!L3946,0)</f>
        <v>0</v>
      </c>
      <c r="I3946">
        <f t="shared" si="61"/>
        <v>0</v>
      </c>
    </row>
    <row r="3947" spans="3:9" x14ac:dyDescent="0.2">
      <c r="C3947">
        <f>IF('Source Data'!F3947="successful",'Source Data'!L3947,0)</f>
        <v>0</v>
      </c>
      <c r="F3947">
        <f>IF('Source Data'!F3947="canceled",'Source Data'!L3947,0)</f>
        <v>0</v>
      </c>
      <c r="G3947">
        <f>IF('Source Data'!F3947="failed",'Source Data'!L3947,0)</f>
        <v>1</v>
      </c>
      <c r="I3947">
        <f t="shared" si="61"/>
        <v>1</v>
      </c>
    </row>
    <row r="3948" spans="3:9" x14ac:dyDescent="0.2">
      <c r="C3948">
        <f>IF('Source Data'!F3948="successful",'Source Data'!L3948,0)</f>
        <v>0</v>
      </c>
      <c r="F3948">
        <f>IF('Source Data'!F3948="canceled",'Source Data'!L3948,0)</f>
        <v>0</v>
      </c>
      <c r="G3948">
        <f>IF('Source Data'!F3948="failed",'Source Data'!L3948,0)</f>
        <v>5</v>
      </c>
      <c r="I3948">
        <f t="shared" si="61"/>
        <v>5</v>
      </c>
    </row>
    <row r="3949" spans="3:9" x14ac:dyDescent="0.2">
      <c r="C3949">
        <f>IF('Source Data'!F3949="successful",'Source Data'!L3949,0)</f>
        <v>0</v>
      </c>
      <c r="F3949">
        <f>IF('Source Data'!F3949="canceled",'Source Data'!L3949,0)</f>
        <v>0</v>
      </c>
      <c r="G3949">
        <f>IF('Source Data'!F3949="failed",'Source Data'!L3949,0)</f>
        <v>2</v>
      </c>
      <c r="I3949">
        <f t="shared" si="61"/>
        <v>2</v>
      </c>
    </row>
    <row r="3950" spans="3:9" x14ac:dyDescent="0.2">
      <c r="C3950">
        <f>IF('Source Data'!F3950="successful",'Source Data'!L3950,0)</f>
        <v>0</v>
      </c>
      <c r="F3950">
        <f>IF('Source Data'!F3950="canceled",'Source Data'!L3950,0)</f>
        <v>0</v>
      </c>
      <c r="G3950">
        <f>IF('Source Data'!F3950="failed",'Source Data'!L3950,0)</f>
        <v>0</v>
      </c>
      <c r="I3950">
        <f t="shared" si="61"/>
        <v>0</v>
      </c>
    </row>
    <row r="3951" spans="3:9" x14ac:dyDescent="0.2">
      <c r="C3951">
        <f>IF('Source Data'!F3951="successful",'Source Data'!L3951,0)</f>
        <v>0</v>
      </c>
      <c r="F3951">
        <f>IF('Source Data'!F3951="canceled",'Source Data'!L3951,0)</f>
        <v>0</v>
      </c>
      <c r="G3951">
        <f>IF('Source Data'!F3951="failed",'Source Data'!L3951,0)</f>
        <v>32</v>
      </c>
      <c r="I3951">
        <f t="shared" si="61"/>
        <v>32</v>
      </c>
    </row>
    <row r="3952" spans="3:9" x14ac:dyDescent="0.2">
      <c r="C3952">
        <f>IF('Source Data'!F3952="successful",'Source Data'!L3952,0)</f>
        <v>0</v>
      </c>
      <c r="F3952">
        <f>IF('Source Data'!F3952="canceled",'Source Data'!L3952,0)</f>
        <v>0</v>
      </c>
      <c r="G3952">
        <f>IF('Source Data'!F3952="failed",'Source Data'!L3952,0)</f>
        <v>1</v>
      </c>
      <c r="I3952">
        <f t="shared" si="61"/>
        <v>1</v>
      </c>
    </row>
    <row r="3953" spans="3:9" x14ac:dyDescent="0.2">
      <c r="C3953">
        <f>IF('Source Data'!F3953="successful",'Source Data'!L3953,0)</f>
        <v>0</v>
      </c>
      <c r="F3953">
        <f>IF('Source Data'!F3953="canceled",'Source Data'!L3953,0)</f>
        <v>0</v>
      </c>
      <c r="G3953">
        <f>IF('Source Data'!F3953="failed",'Source Data'!L3953,0)</f>
        <v>1</v>
      </c>
      <c r="I3953">
        <f t="shared" si="61"/>
        <v>1</v>
      </c>
    </row>
    <row r="3954" spans="3:9" x14ac:dyDescent="0.2">
      <c r="C3954">
        <f>IF('Source Data'!F3954="successful",'Source Data'!L3954,0)</f>
        <v>0</v>
      </c>
      <c r="F3954">
        <f>IF('Source Data'!F3954="canceled",'Source Data'!L3954,0)</f>
        <v>0</v>
      </c>
      <c r="G3954">
        <f>IF('Source Data'!F3954="failed",'Source Data'!L3954,0)</f>
        <v>1</v>
      </c>
      <c r="I3954">
        <f t="shared" si="61"/>
        <v>1</v>
      </c>
    </row>
    <row r="3955" spans="3:9" x14ac:dyDescent="0.2">
      <c r="C3955">
        <f>IF('Source Data'!F3955="successful",'Source Data'!L3955,0)</f>
        <v>0</v>
      </c>
      <c r="F3955">
        <f>IF('Source Data'!F3955="canceled",'Source Data'!L3955,0)</f>
        <v>0</v>
      </c>
      <c r="G3955">
        <f>IF('Source Data'!F3955="failed",'Source Data'!L3955,0)</f>
        <v>0</v>
      </c>
      <c r="I3955">
        <f t="shared" si="61"/>
        <v>0</v>
      </c>
    </row>
    <row r="3956" spans="3:9" x14ac:dyDescent="0.2">
      <c r="C3956">
        <f>IF('Source Data'!F3956="successful",'Source Data'!L3956,0)</f>
        <v>0</v>
      </c>
      <c r="F3956">
        <f>IF('Source Data'!F3956="canceled",'Source Data'!L3956,0)</f>
        <v>0</v>
      </c>
      <c r="G3956">
        <f>IF('Source Data'!F3956="failed",'Source Data'!L3956,0)</f>
        <v>0</v>
      </c>
      <c r="I3956">
        <f t="shared" si="61"/>
        <v>0</v>
      </c>
    </row>
    <row r="3957" spans="3:9" x14ac:dyDescent="0.2">
      <c r="C3957">
        <f>IF('Source Data'!F3957="successful",'Source Data'!L3957,0)</f>
        <v>0</v>
      </c>
      <c r="F3957">
        <f>IF('Source Data'!F3957="canceled",'Source Data'!L3957,0)</f>
        <v>0</v>
      </c>
      <c r="G3957">
        <f>IF('Source Data'!F3957="failed",'Source Data'!L3957,0)</f>
        <v>8</v>
      </c>
      <c r="I3957">
        <f t="shared" si="61"/>
        <v>8</v>
      </c>
    </row>
    <row r="3958" spans="3:9" x14ac:dyDescent="0.2">
      <c r="C3958">
        <f>IF('Source Data'!F3958="successful",'Source Data'!L3958,0)</f>
        <v>0</v>
      </c>
      <c r="F3958">
        <f>IF('Source Data'!F3958="canceled",'Source Data'!L3958,0)</f>
        <v>0</v>
      </c>
      <c r="G3958">
        <f>IF('Source Data'!F3958="failed",'Source Data'!L3958,0)</f>
        <v>0</v>
      </c>
      <c r="I3958">
        <f t="shared" si="61"/>
        <v>0</v>
      </c>
    </row>
    <row r="3959" spans="3:9" x14ac:dyDescent="0.2">
      <c r="C3959">
        <f>IF('Source Data'!F3959="successful",'Source Data'!L3959,0)</f>
        <v>0</v>
      </c>
      <c r="F3959">
        <f>IF('Source Data'!F3959="canceled",'Source Data'!L3959,0)</f>
        <v>0</v>
      </c>
      <c r="G3959">
        <f>IF('Source Data'!F3959="failed",'Source Data'!L3959,0)</f>
        <v>1</v>
      </c>
      <c r="I3959">
        <f t="shared" si="61"/>
        <v>1</v>
      </c>
    </row>
    <row r="3960" spans="3:9" x14ac:dyDescent="0.2">
      <c r="C3960">
        <f>IF('Source Data'!F3960="successful",'Source Data'!L3960,0)</f>
        <v>0</v>
      </c>
      <c r="F3960">
        <f>IF('Source Data'!F3960="canceled",'Source Data'!L3960,0)</f>
        <v>0</v>
      </c>
      <c r="G3960">
        <f>IF('Source Data'!F3960="failed",'Source Data'!L3960,0)</f>
        <v>16</v>
      </c>
      <c r="I3960">
        <f t="shared" si="61"/>
        <v>16</v>
      </c>
    </row>
    <row r="3961" spans="3:9" x14ac:dyDescent="0.2">
      <c r="C3961">
        <f>IF('Source Data'!F3961="successful",'Source Data'!L3961,0)</f>
        <v>0</v>
      </c>
      <c r="F3961">
        <f>IF('Source Data'!F3961="canceled",'Source Data'!L3961,0)</f>
        <v>0</v>
      </c>
      <c r="G3961">
        <f>IF('Source Data'!F3961="failed",'Source Data'!L3961,0)</f>
        <v>12</v>
      </c>
      <c r="I3961">
        <f t="shared" si="61"/>
        <v>12</v>
      </c>
    </row>
    <row r="3962" spans="3:9" x14ac:dyDescent="0.2">
      <c r="C3962">
        <f>IF('Source Data'!F3962="successful",'Source Data'!L3962,0)</f>
        <v>0</v>
      </c>
      <c r="F3962">
        <f>IF('Source Data'!F3962="canceled",'Source Data'!L3962,0)</f>
        <v>0</v>
      </c>
      <c r="G3962">
        <f>IF('Source Data'!F3962="failed",'Source Data'!L3962,0)</f>
        <v>4</v>
      </c>
      <c r="I3962">
        <f t="shared" si="61"/>
        <v>4</v>
      </c>
    </row>
    <row r="3963" spans="3:9" x14ac:dyDescent="0.2">
      <c r="C3963">
        <f>IF('Source Data'!F3963="successful",'Source Data'!L3963,0)</f>
        <v>0</v>
      </c>
      <c r="F3963">
        <f>IF('Source Data'!F3963="canceled",'Source Data'!L3963,0)</f>
        <v>0</v>
      </c>
      <c r="G3963">
        <f>IF('Source Data'!F3963="failed",'Source Data'!L3963,0)</f>
        <v>2</v>
      </c>
      <c r="I3963">
        <f t="shared" si="61"/>
        <v>2</v>
      </c>
    </row>
    <row r="3964" spans="3:9" x14ac:dyDescent="0.2">
      <c r="C3964">
        <f>IF('Source Data'!F3964="successful",'Source Data'!L3964,0)</f>
        <v>0</v>
      </c>
      <c r="F3964">
        <f>IF('Source Data'!F3964="canceled",'Source Data'!L3964,0)</f>
        <v>0</v>
      </c>
      <c r="G3964">
        <f>IF('Source Data'!F3964="failed",'Source Data'!L3964,0)</f>
        <v>3</v>
      </c>
      <c r="I3964">
        <f t="shared" si="61"/>
        <v>3</v>
      </c>
    </row>
    <row r="3965" spans="3:9" x14ac:dyDescent="0.2">
      <c r="C3965">
        <f>IF('Source Data'!F3965="successful",'Source Data'!L3965,0)</f>
        <v>0</v>
      </c>
      <c r="F3965">
        <f>IF('Source Data'!F3965="canceled",'Source Data'!L3965,0)</f>
        <v>0</v>
      </c>
      <c r="G3965">
        <f>IF('Source Data'!F3965="failed",'Source Data'!L3965,0)</f>
        <v>0</v>
      </c>
      <c r="I3965">
        <f t="shared" si="61"/>
        <v>0</v>
      </c>
    </row>
    <row r="3966" spans="3:9" x14ac:dyDescent="0.2">
      <c r="C3966">
        <f>IF('Source Data'!F3966="successful",'Source Data'!L3966,0)</f>
        <v>0</v>
      </c>
      <c r="F3966">
        <f>IF('Source Data'!F3966="canceled",'Source Data'!L3966,0)</f>
        <v>0</v>
      </c>
      <c r="G3966">
        <f>IF('Source Data'!F3966="failed",'Source Data'!L3966,0)</f>
        <v>3</v>
      </c>
      <c r="I3966">
        <f t="shared" si="61"/>
        <v>3</v>
      </c>
    </row>
    <row r="3967" spans="3:9" x14ac:dyDescent="0.2">
      <c r="C3967">
        <f>IF('Source Data'!F3967="successful",'Source Data'!L3967,0)</f>
        <v>0</v>
      </c>
      <c r="F3967">
        <f>IF('Source Data'!F3967="canceled",'Source Data'!L3967,0)</f>
        <v>0</v>
      </c>
      <c r="G3967">
        <f>IF('Source Data'!F3967="failed",'Source Data'!L3967,0)</f>
        <v>4</v>
      </c>
      <c r="I3967">
        <f t="shared" si="61"/>
        <v>4</v>
      </c>
    </row>
    <row r="3968" spans="3:9" x14ac:dyDescent="0.2">
      <c r="C3968">
        <f>IF('Source Data'!F3968="successful",'Source Data'!L3968,0)</f>
        <v>0</v>
      </c>
      <c r="F3968">
        <f>IF('Source Data'!F3968="canceled",'Source Data'!L3968,0)</f>
        <v>0</v>
      </c>
      <c r="G3968">
        <f>IF('Source Data'!F3968="failed",'Source Data'!L3968,0)</f>
        <v>2</v>
      </c>
      <c r="I3968">
        <f t="shared" si="61"/>
        <v>2</v>
      </c>
    </row>
    <row r="3969" spans="3:9" x14ac:dyDescent="0.2">
      <c r="C3969">
        <f>IF('Source Data'!F3969="successful",'Source Data'!L3969,0)</f>
        <v>0</v>
      </c>
      <c r="F3969">
        <f>IF('Source Data'!F3969="canceled",'Source Data'!L3969,0)</f>
        <v>0</v>
      </c>
      <c r="G3969">
        <f>IF('Source Data'!F3969="failed",'Source Data'!L3969,0)</f>
        <v>10</v>
      </c>
      <c r="I3969">
        <f t="shared" si="61"/>
        <v>10</v>
      </c>
    </row>
    <row r="3970" spans="3:9" x14ac:dyDescent="0.2">
      <c r="C3970">
        <f>IF('Source Data'!F3970="successful",'Source Data'!L3970,0)</f>
        <v>0</v>
      </c>
      <c r="F3970">
        <f>IF('Source Data'!F3970="canceled",'Source Data'!L3970,0)</f>
        <v>0</v>
      </c>
      <c r="G3970">
        <f>IF('Source Data'!F3970="failed",'Source Data'!L3970,0)</f>
        <v>11</v>
      </c>
      <c r="I3970">
        <f t="shared" si="61"/>
        <v>11</v>
      </c>
    </row>
    <row r="3971" spans="3:9" x14ac:dyDescent="0.2">
      <c r="C3971">
        <f>IF('Source Data'!F3971="successful",'Source Data'!L3971,0)</f>
        <v>0</v>
      </c>
      <c r="F3971">
        <f>IF('Source Data'!F3971="canceled",'Source Data'!L3971,0)</f>
        <v>0</v>
      </c>
      <c r="G3971">
        <f>IF('Source Data'!F3971="failed",'Source Data'!L3971,0)</f>
        <v>6</v>
      </c>
      <c r="I3971">
        <f t="shared" ref="I3971:I4034" si="62">F3971+G3971</f>
        <v>6</v>
      </c>
    </row>
    <row r="3972" spans="3:9" x14ac:dyDescent="0.2">
      <c r="C3972">
        <f>IF('Source Data'!F3972="successful",'Source Data'!L3972,0)</f>
        <v>0</v>
      </c>
      <c r="F3972">
        <f>IF('Source Data'!F3972="canceled",'Source Data'!L3972,0)</f>
        <v>0</v>
      </c>
      <c r="G3972">
        <f>IF('Source Data'!F3972="failed",'Source Data'!L3972,0)</f>
        <v>2</v>
      </c>
      <c r="I3972">
        <f t="shared" si="62"/>
        <v>2</v>
      </c>
    </row>
    <row r="3973" spans="3:9" x14ac:dyDescent="0.2">
      <c r="C3973">
        <f>IF('Source Data'!F3973="successful",'Source Data'!L3973,0)</f>
        <v>0</v>
      </c>
      <c r="F3973">
        <f>IF('Source Data'!F3973="canceled",'Source Data'!L3973,0)</f>
        <v>0</v>
      </c>
      <c r="G3973">
        <f>IF('Source Data'!F3973="failed",'Source Data'!L3973,0)</f>
        <v>6</v>
      </c>
      <c r="I3973">
        <f t="shared" si="62"/>
        <v>6</v>
      </c>
    </row>
    <row r="3974" spans="3:9" x14ac:dyDescent="0.2">
      <c r="C3974">
        <f>IF('Source Data'!F3974="successful",'Source Data'!L3974,0)</f>
        <v>0</v>
      </c>
      <c r="F3974">
        <f>IF('Source Data'!F3974="canceled",'Source Data'!L3974,0)</f>
        <v>0</v>
      </c>
      <c r="G3974">
        <f>IF('Source Data'!F3974="failed",'Source Data'!L3974,0)</f>
        <v>8</v>
      </c>
      <c r="I3974">
        <f t="shared" si="62"/>
        <v>8</v>
      </c>
    </row>
    <row r="3975" spans="3:9" x14ac:dyDescent="0.2">
      <c r="C3975">
        <f>IF('Source Data'!F3975="successful",'Source Data'!L3975,0)</f>
        <v>0</v>
      </c>
      <c r="F3975">
        <f>IF('Source Data'!F3975="canceled",'Source Data'!L3975,0)</f>
        <v>0</v>
      </c>
      <c r="G3975">
        <f>IF('Source Data'!F3975="failed",'Source Data'!L3975,0)</f>
        <v>37</v>
      </c>
      <c r="I3975">
        <f t="shared" si="62"/>
        <v>37</v>
      </c>
    </row>
    <row r="3976" spans="3:9" x14ac:dyDescent="0.2">
      <c r="C3976">
        <f>IF('Source Data'!F3976="successful",'Source Data'!L3976,0)</f>
        <v>0</v>
      </c>
      <c r="F3976">
        <f>IF('Source Data'!F3976="canceled",'Source Data'!L3976,0)</f>
        <v>0</v>
      </c>
      <c r="G3976">
        <f>IF('Source Data'!F3976="failed",'Source Data'!L3976,0)</f>
        <v>11</v>
      </c>
      <c r="I3976">
        <f t="shared" si="62"/>
        <v>11</v>
      </c>
    </row>
    <row r="3977" spans="3:9" x14ac:dyDescent="0.2">
      <c r="C3977">
        <f>IF('Source Data'!F3977="successful",'Source Data'!L3977,0)</f>
        <v>0</v>
      </c>
      <c r="F3977">
        <f>IF('Source Data'!F3977="canceled",'Source Data'!L3977,0)</f>
        <v>0</v>
      </c>
      <c r="G3977">
        <f>IF('Source Data'!F3977="failed",'Source Data'!L3977,0)</f>
        <v>0</v>
      </c>
      <c r="I3977">
        <f t="shared" si="62"/>
        <v>0</v>
      </c>
    </row>
    <row r="3978" spans="3:9" x14ac:dyDescent="0.2">
      <c r="C3978">
        <f>IF('Source Data'!F3978="successful",'Source Data'!L3978,0)</f>
        <v>0</v>
      </c>
      <c r="F3978">
        <f>IF('Source Data'!F3978="canceled",'Source Data'!L3978,0)</f>
        <v>0</v>
      </c>
      <c r="G3978">
        <f>IF('Source Data'!F3978="failed",'Source Data'!L3978,0)</f>
        <v>10</v>
      </c>
      <c r="I3978">
        <f t="shared" si="62"/>
        <v>10</v>
      </c>
    </row>
    <row r="3979" spans="3:9" x14ac:dyDescent="0.2">
      <c r="C3979">
        <f>IF('Source Data'!F3979="successful",'Source Data'!L3979,0)</f>
        <v>0</v>
      </c>
      <c r="F3979">
        <f>IF('Source Data'!F3979="canceled",'Source Data'!L3979,0)</f>
        <v>0</v>
      </c>
      <c r="G3979">
        <f>IF('Source Data'!F3979="failed",'Source Data'!L3979,0)</f>
        <v>6</v>
      </c>
      <c r="I3979">
        <f t="shared" si="62"/>
        <v>6</v>
      </c>
    </row>
    <row r="3980" spans="3:9" x14ac:dyDescent="0.2">
      <c r="C3980">
        <f>IF('Source Data'!F3980="successful",'Source Data'!L3980,0)</f>
        <v>0</v>
      </c>
      <c r="F3980">
        <f>IF('Source Data'!F3980="canceled",'Source Data'!L3980,0)</f>
        <v>0</v>
      </c>
      <c r="G3980">
        <f>IF('Source Data'!F3980="failed",'Source Data'!L3980,0)</f>
        <v>8</v>
      </c>
      <c r="I3980">
        <f t="shared" si="62"/>
        <v>8</v>
      </c>
    </row>
    <row r="3981" spans="3:9" x14ac:dyDescent="0.2">
      <c r="C3981">
        <f>IF('Source Data'!F3981="successful",'Source Data'!L3981,0)</f>
        <v>0</v>
      </c>
      <c r="F3981">
        <f>IF('Source Data'!F3981="canceled",'Source Data'!L3981,0)</f>
        <v>0</v>
      </c>
      <c r="G3981">
        <f>IF('Source Data'!F3981="failed",'Source Data'!L3981,0)</f>
        <v>6</v>
      </c>
      <c r="I3981">
        <f t="shared" si="62"/>
        <v>6</v>
      </c>
    </row>
    <row r="3982" spans="3:9" x14ac:dyDescent="0.2">
      <c r="C3982">
        <f>IF('Source Data'!F3982="successful",'Source Data'!L3982,0)</f>
        <v>0</v>
      </c>
      <c r="F3982">
        <f>IF('Source Data'!F3982="canceled",'Source Data'!L3982,0)</f>
        <v>0</v>
      </c>
      <c r="G3982">
        <f>IF('Source Data'!F3982="failed",'Source Data'!L3982,0)</f>
        <v>7</v>
      </c>
      <c r="I3982">
        <f t="shared" si="62"/>
        <v>7</v>
      </c>
    </row>
    <row r="3983" spans="3:9" x14ac:dyDescent="0.2">
      <c r="C3983">
        <f>IF('Source Data'!F3983="successful",'Source Data'!L3983,0)</f>
        <v>0</v>
      </c>
      <c r="F3983">
        <f>IF('Source Data'!F3983="canceled",'Source Data'!L3983,0)</f>
        <v>0</v>
      </c>
      <c r="G3983">
        <f>IF('Source Data'!F3983="failed",'Source Data'!L3983,0)</f>
        <v>7</v>
      </c>
      <c r="I3983">
        <f t="shared" si="62"/>
        <v>7</v>
      </c>
    </row>
    <row r="3984" spans="3:9" x14ac:dyDescent="0.2">
      <c r="C3984">
        <f>IF('Source Data'!F3984="successful",'Source Data'!L3984,0)</f>
        <v>0</v>
      </c>
      <c r="F3984">
        <f>IF('Source Data'!F3984="canceled",'Source Data'!L3984,0)</f>
        <v>0</v>
      </c>
      <c r="G3984">
        <f>IF('Source Data'!F3984="failed",'Source Data'!L3984,0)</f>
        <v>5</v>
      </c>
      <c r="I3984">
        <f t="shared" si="62"/>
        <v>5</v>
      </c>
    </row>
    <row r="3985" spans="3:9" x14ac:dyDescent="0.2">
      <c r="C3985">
        <f>IF('Source Data'!F3985="successful",'Source Data'!L3985,0)</f>
        <v>0</v>
      </c>
      <c r="F3985">
        <f>IF('Source Data'!F3985="canceled",'Source Data'!L3985,0)</f>
        <v>0</v>
      </c>
      <c r="G3985">
        <f>IF('Source Data'!F3985="failed",'Source Data'!L3985,0)</f>
        <v>46</v>
      </c>
      <c r="I3985">
        <f t="shared" si="62"/>
        <v>46</v>
      </c>
    </row>
    <row r="3986" spans="3:9" x14ac:dyDescent="0.2">
      <c r="C3986">
        <f>IF('Source Data'!F3986="successful",'Source Data'!L3986,0)</f>
        <v>0</v>
      </c>
      <c r="F3986">
        <f>IF('Source Data'!F3986="canceled",'Source Data'!L3986,0)</f>
        <v>0</v>
      </c>
      <c r="G3986">
        <f>IF('Source Data'!F3986="failed",'Source Data'!L3986,0)</f>
        <v>10</v>
      </c>
      <c r="I3986">
        <f t="shared" si="62"/>
        <v>10</v>
      </c>
    </row>
    <row r="3987" spans="3:9" x14ac:dyDescent="0.2">
      <c r="C3987">
        <f>IF('Source Data'!F3987="successful",'Source Data'!L3987,0)</f>
        <v>0</v>
      </c>
      <c r="F3987">
        <f>IF('Source Data'!F3987="canceled",'Source Data'!L3987,0)</f>
        <v>0</v>
      </c>
      <c r="G3987">
        <f>IF('Source Data'!F3987="failed",'Source Data'!L3987,0)</f>
        <v>19</v>
      </c>
      <c r="I3987">
        <f t="shared" si="62"/>
        <v>19</v>
      </c>
    </row>
    <row r="3988" spans="3:9" x14ac:dyDescent="0.2">
      <c r="C3988">
        <f>IF('Source Data'!F3988="successful",'Source Data'!L3988,0)</f>
        <v>0</v>
      </c>
      <c r="F3988">
        <f>IF('Source Data'!F3988="canceled",'Source Data'!L3988,0)</f>
        <v>0</v>
      </c>
      <c r="G3988">
        <f>IF('Source Data'!F3988="failed",'Source Data'!L3988,0)</f>
        <v>13</v>
      </c>
      <c r="I3988">
        <f t="shared" si="62"/>
        <v>13</v>
      </c>
    </row>
    <row r="3989" spans="3:9" x14ac:dyDescent="0.2">
      <c r="C3989">
        <f>IF('Source Data'!F3989="successful",'Source Data'!L3989,0)</f>
        <v>0</v>
      </c>
      <c r="F3989">
        <f>IF('Source Data'!F3989="canceled",'Source Data'!L3989,0)</f>
        <v>0</v>
      </c>
      <c r="G3989">
        <f>IF('Source Data'!F3989="failed",'Source Data'!L3989,0)</f>
        <v>13</v>
      </c>
      <c r="I3989">
        <f t="shared" si="62"/>
        <v>13</v>
      </c>
    </row>
    <row r="3990" spans="3:9" x14ac:dyDescent="0.2">
      <c r="C3990">
        <f>IF('Source Data'!F3990="successful",'Source Data'!L3990,0)</f>
        <v>0</v>
      </c>
      <c r="F3990">
        <f>IF('Source Data'!F3990="canceled",'Source Data'!L3990,0)</f>
        <v>0</v>
      </c>
      <c r="G3990">
        <f>IF('Source Data'!F3990="failed",'Source Data'!L3990,0)</f>
        <v>4</v>
      </c>
      <c r="I3990">
        <f t="shared" si="62"/>
        <v>4</v>
      </c>
    </row>
    <row r="3991" spans="3:9" x14ac:dyDescent="0.2">
      <c r="C3991">
        <f>IF('Source Data'!F3991="successful",'Source Data'!L3991,0)</f>
        <v>0</v>
      </c>
      <c r="F3991">
        <f>IF('Source Data'!F3991="canceled",'Source Data'!L3991,0)</f>
        <v>0</v>
      </c>
      <c r="G3991">
        <f>IF('Source Data'!F3991="failed",'Source Data'!L3991,0)</f>
        <v>0</v>
      </c>
      <c r="I3991">
        <f t="shared" si="62"/>
        <v>0</v>
      </c>
    </row>
    <row r="3992" spans="3:9" x14ac:dyDescent="0.2">
      <c r="C3992">
        <f>IF('Source Data'!F3992="successful",'Source Data'!L3992,0)</f>
        <v>0</v>
      </c>
      <c r="F3992">
        <f>IF('Source Data'!F3992="canceled",'Source Data'!L3992,0)</f>
        <v>0</v>
      </c>
      <c r="G3992">
        <f>IF('Source Data'!F3992="failed",'Source Data'!L3992,0)</f>
        <v>3</v>
      </c>
      <c r="I3992">
        <f t="shared" si="62"/>
        <v>3</v>
      </c>
    </row>
    <row r="3993" spans="3:9" x14ac:dyDescent="0.2">
      <c r="C3993">
        <f>IF('Source Data'!F3993="successful",'Source Data'!L3993,0)</f>
        <v>0</v>
      </c>
      <c r="F3993">
        <f>IF('Source Data'!F3993="canceled",'Source Data'!L3993,0)</f>
        <v>0</v>
      </c>
      <c r="G3993">
        <f>IF('Source Data'!F3993="failed",'Source Data'!L3993,0)</f>
        <v>1</v>
      </c>
      <c r="I3993">
        <f t="shared" si="62"/>
        <v>1</v>
      </c>
    </row>
    <row r="3994" spans="3:9" x14ac:dyDescent="0.2">
      <c r="C3994">
        <f>IF('Source Data'!F3994="successful",'Source Data'!L3994,0)</f>
        <v>0</v>
      </c>
      <c r="F3994">
        <f>IF('Source Data'!F3994="canceled",'Source Data'!L3994,0)</f>
        <v>0</v>
      </c>
      <c r="G3994">
        <f>IF('Source Data'!F3994="failed",'Source Data'!L3994,0)</f>
        <v>9</v>
      </c>
      <c r="I3994">
        <f t="shared" si="62"/>
        <v>9</v>
      </c>
    </row>
    <row r="3995" spans="3:9" x14ac:dyDescent="0.2">
      <c r="C3995">
        <f>IF('Source Data'!F3995="successful",'Source Data'!L3995,0)</f>
        <v>0</v>
      </c>
      <c r="F3995">
        <f>IF('Source Data'!F3995="canceled",'Source Data'!L3995,0)</f>
        <v>0</v>
      </c>
      <c r="G3995">
        <f>IF('Source Data'!F3995="failed",'Source Data'!L3995,0)</f>
        <v>1</v>
      </c>
      <c r="I3995">
        <f t="shared" si="62"/>
        <v>1</v>
      </c>
    </row>
    <row r="3996" spans="3:9" x14ac:dyDescent="0.2">
      <c r="C3996">
        <f>IF('Source Data'!F3996="successful",'Source Data'!L3996,0)</f>
        <v>0</v>
      </c>
      <c r="F3996">
        <f>IF('Source Data'!F3996="canceled",'Source Data'!L3996,0)</f>
        <v>0</v>
      </c>
      <c r="G3996">
        <f>IF('Source Data'!F3996="failed",'Source Data'!L3996,0)</f>
        <v>1</v>
      </c>
      <c r="I3996">
        <f t="shared" si="62"/>
        <v>1</v>
      </c>
    </row>
    <row r="3997" spans="3:9" x14ac:dyDescent="0.2">
      <c r="C3997">
        <f>IF('Source Data'!F3997="successful",'Source Data'!L3997,0)</f>
        <v>0</v>
      </c>
      <c r="F3997">
        <f>IF('Source Data'!F3997="canceled",'Source Data'!L3997,0)</f>
        <v>0</v>
      </c>
      <c r="G3997">
        <f>IF('Source Data'!F3997="failed",'Source Data'!L3997,0)</f>
        <v>4</v>
      </c>
      <c r="I3997">
        <f t="shared" si="62"/>
        <v>4</v>
      </c>
    </row>
    <row r="3998" spans="3:9" x14ac:dyDescent="0.2">
      <c r="C3998">
        <f>IF('Source Data'!F3998="successful",'Source Data'!L3998,0)</f>
        <v>0</v>
      </c>
      <c r="F3998">
        <f>IF('Source Data'!F3998="canceled",'Source Data'!L3998,0)</f>
        <v>0</v>
      </c>
      <c r="G3998">
        <f>IF('Source Data'!F3998="failed",'Source Data'!L3998,0)</f>
        <v>17</v>
      </c>
      <c r="I3998">
        <f t="shared" si="62"/>
        <v>17</v>
      </c>
    </row>
    <row r="3999" spans="3:9" x14ac:dyDescent="0.2">
      <c r="C3999">
        <f>IF('Source Data'!F3999="successful",'Source Data'!L3999,0)</f>
        <v>0</v>
      </c>
      <c r="F3999">
        <f>IF('Source Data'!F3999="canceled",'Source Data'!L3999,0)</f>
        <v>0</v>
      </c>
      <c r="G3999">
        <f>IF('Source Data'!F3999="failed",'Source Data'!L3999,0)</f>
        <v>0</v>
      </c>
      <c r="I3999">
        <f t="shared" si="62"/>
        <v>0</v>
      </c>
    </row>
    <row r="4000" spans="3:9" x14ac:dyDescent="0.2">
      <c r="C4000">
        <f>IF('Source Data'!F4000="successful",'Source Data'!L4000,0)</f>
        <v>0</v>
      </c>
      <c r="F4000">
        <f>IF('Source Data'!F4000="canceled",'Source Data'!L4000,0)</f>
        <v>0</v>
      </c>
      <c r="G4000">
        <f>IF('Source Data'!F4000="failed",'Source Data'!L4000,0)</f>
        <v>12</v>
      </c>
      <c r="I4000">
        <f t="shared" si="62"/>
        <v>12</v>
      </c>
    </row>
    <row r="4001" spans="3:9" x14ac:dyDescent="0.2">
      <c r="C4001">
        <f>IF('Source Data'!F4001="successful",'Source Data'!L4001,0)</f>
        <v>0</v>
      </c>
      <c r="F4001">
        <f>IF('Source Data'!F4001="canceled",'Source Data'!L4001,0)</f>
        <v>0</v>
      </c>
      <c r="G4001">
        <f>IF('Source Data'!F4001="failed",'Source Data'!L4001,0)</f>
        <v>14</v>
      </c>
      <c r="I4001">
        <f t="shared" si="62"/>
        <v>14</v>
      </c>
    </row>
    <row r="4002" spans="3:9" x14ac:dyDescent="0.2">
      <c r="C4002">
        <f>IF('Source Data'!F4002="successful",'Source Data'!L4002,0)</f>
        <v>0</v>
      </c>
      <c r="F4002">
        <f>IF('Source Data'!F4002="canceled",'Source Data'!L4002,0)</f>
        <v>0</v>
      </c>
      <c r="G4002">
        <f>IF('Source Data'!F4002="failed",'Source Data'!L4002,0)</f>
        <v>1</v>
      </c>
      <c r="I4002">
        <f t="shared" si="62"/>
        <v>1</v>
      </c>
    </row>
    <row r="4003" spans="3:9" x14ac:dyDescent="0.2">
      <c r="C4003">
        <f>IF('Source Data'!F4003="successful",'Source Data'!L4003,0)</f>
        <v>0</v>
      </c>
      <c r="F4003">
        <f>IF('Source Data'!F4003="canceled",'Source Data'!L4003,0)</f>
        <v>0</v>
      </c>
      <c r="G4003">
        <f>IF('Source Data'!F4003="failed",'Source Data'!L4003,0)</f>
        <v>14</v>
      </c>
      <c r="I4003">
        <f t="shared" si="62"/>
        <v>14</v>
      </c>
    </row>
    <row r="4004" spans="3:9" x14ac:dyDescent="0.2">
      <c r="C4004">
        <f>IF('Source Data'!F4004="successful",'Source Data'!L4004,0)</f>
        <v>0</v>
      </c>
      <c r="F4004">
        <f>IF('Source Data'!F4004="canceled",'Source Data'!L4004,0)</f>
        <v>0</v>
      </c>
      <c r="G4004">
        <f>IF('Source Data'!F4004="failed",'Source Data'!L4004,0)</f>
        <v>4</v>
      </c>
      <c r="I4004">
        <f t="shared" si="62"/>
        <v>4</v>
      </c>
    </row>
    <row r="4005" spans="3:9" x14ac:dyDescent="0.2">
      <c r="C4005">
        <f>IF('Source Data'!F4005="successful",'Source Data'!L4005,0)</f>
        <v>0</v>
      </c>
      <c r="F4005">
        <f>IF('Source Data'!F4005="canceled",'Source Data'!L4005,0)</f>
        <v>0</v>
      </c>
      <c r="G4005">
        <f>IF('Source Data'!F4005="failed",'Source Data'!L4005,0)</f>
        <v>2</v>
      </c>
      <c r="I4005">
        <f t="shared" si="62"/>
        <v>2</v>
      </c>
    </row>
    <row r="4006" spans="3:9" x14ac:dyDescent="0.2">
      <c r="C4006">
        <f>IF('Source Data'!F4006="successful",'Source Data'!L4006,0)</f>
        <v>0</v>
      </c>
      <c r="F4006">
        <f>IF('Source Data'!F4006="canceled",'Source Data'!L4006,0)</f>
        <v>0</v>
      </c>
      <c r="G4006">
        <f>IF('Source Data'!F4006="failed",'Source Data'!L4006,0)</f>
        <v>1</v>
      </c>
      <c r="I4006">
        <f t="shared" si="62"/>
        <v>1</v>
      </c>
    </row>
    <row r="4007" spans="3:9" x14ac:dyDescent="0.2">
      <c r="C4007">
        <f>IF('Source Data'!F4007="successful",'Source Data'!L4007,0)</f>
        <v>0</v>
      </c>
      <c r="F4007">
        <f>IF('Source Data'!F4007="canceled",'Source Data'!L4007,0)</f>
        <v>0</v>
      </c>
      <c r="G4007">
        <f>IF('Source Data'!F4007="failed",'Source Data'!L4007,0)</f>
        <v>2</v>
      </c>
      <c r="I4007">
        <f t="shared" si="62"/>
        <v>2</v>
      </c>
    </row>
    <row r="4008" spans="3:9" x14ac:dyDescent="0.2">
      <c r="C4008">
        <f>IF('Source Data'!F4008="successful",'Source Data'!L4008,0)</f>
        <v>0</v>
      </c>
      <c r="F4008">
        <f>IF('Source Data'!F4008="canceled",'Source Data'!L4008,0)</f>
        <v>0</v>
      </c>
      <c r="G4008">
        <f>IF('Source Data'!F4008="failed",'Source Data'!L4008,0)</f>
        <v>1</v>
      </c>
      <c r="I4008">
        <f t="shared" si="62"/>
        <v>1</v>
      </c>
    </row>
    <row r="4009" spans="3:9" x14ac:dyDescent="0.2">
      <c r="C4009">
        <f>IF('Source Data'!F4009="successful",'Source Data'!L4009,0)</f>
        <v>0</v>
      </c>
      <c r="F4009">
        <f>IF('Source Data'!F4009="canceled",'Source Data'!L4009,0)</f>
        <v>0</v>
      </c>
      <c r="G4009">
        <f>IF('Source Data'!F4009="failed",'Source Data'!L4009,0)</f>
        <v>1</v>
      </c>
      <c r="I4009">
        <f t="shared" si="62"/>
        <v>1</v>
      </c>
    </row>
    <row r="4010" spans="3:9" x14ac:dyDescent="0.2">
      <c r="C4010">
        <f>IF('Source Data'!F4010="successful",'Source Data'!L4010,0)</f>
        <v>0</v>
      </c>
      <c r="F4010">
        <f>IF('Source Data'!F4010="canceled",'Source Data'!L4010,0)</f>
        <v>0</v>
      </c>
      <c r="G4010">
        <f>IF('Source Data'!F4010="failed",'Source Data'!L4010,0)</f>
        <v>4</v>
      </c>
      <c r="I4010">
        <f t="shared" si="62"/>
        <v>4</v>
      </c>
    </row>
    <row r="4011" spans="3:9" x14ac:dyDescent="0.2">
      <c r="C4011">
        <f>IF('Source Data'!F4011="successful",'Source Data'!L4011,0)</f>
        <v>0</v>
      </c>
      <c r="F4011">
        <f>IF('Source Data'!F4011="canceled",'Source Data'!L4011,0)</f>
        <v>0</v>
      </c>
      <c r="G4011">
        <f>IF('Source Data'!F4011="failed",'Source Data'!L4011,0)</f>
        <v>3</v>
      </c>
      <c r="I4011">
        <f t="shared" si="62"/>
        <v>3</v>
      </c>
    </row>
    <row r="4012" spans="3:9" x14ac:dyDescent="0.2">
      <c r="C4012">
        <f>IF('Source Data'!F4012="successful",'Source Data'!L4012,0)</f>
        <v>0</v>
      </c>
      <c r="F4012">
        <f>IF('Source Data'!F4012="canceled",'Source Data'!L4012,0)</f>
        <v>0</v>
      </c>
      <c r="G4012">
        <f>IF('Source Data'!F4012="failed",'Source Data'!L4012,0)</f>
        <v>38</v>
      </c>
      <c r="I4012">
        <f t="shared" si="62"/>
        <v>38</v>
      </c>
    </row>
    <row r="4013" spans="3:9" x14ac:dyDescent="0.2">
      <c r="C4013">
        <f>IF('Source Data'!F4013="successful",'Source Data'!L4013,0)</f>
        <v>0</v>
      </c>
      <c r="F4013">
        <f>IF('Source Data'!F4013="canceled",'Source Data'!L4013,0)</f>
        <v>0</v>
      </c>
      <c r="G4013">
        <f>IF('Source Data'!F4013="failed",'Source Data'!L4013,0)</f>
        <v>4</v>
      </c>
      <c r="I4013">
        <f t="shared" si="62"/>
        <v>4</v>
      </c>
    </row>
    <row r="4014" spans="3:9" x14ac:dyDescent="0.2">
      <c r="C4014">
        <f>IF('Source Data'!F4014="successful",'Source Data'!L4014,0)</f>
        <v>0</v>
      </c>
      <c r="F4014">
        <f>IF('Source Data'!F4014="canceled",'Source Data'!L4014,0)</f>
        <v>0</v>
      </c>
      <c r="G4014">
        <f>IF('Source Data'!F4014="failed",'Source Data'!L4014,0)</f>
        <v>0</v>
      </c>
      <c r="I4014">
        <f t="shared" si="62"/>
        <v>0</v>
      </c>
    </row>
    <row r="4015" spans="3:9" x14ac:dyDescent="0.2">
      <c r="C4015">
        <f>IF('Source Data'!F4015="successful",'Source Data'!L4015,0)</f>
        <v>0</v>
      </c>
      <c r="F4015">
        <f>IF('Source Data'!F4015="canceled",'Source Data'!L4015,0)</f>
        <v>0</v>
      </c>
      <c r="G4015">
        <f>IF('Source Data'!F4015="failed",'Source Data'!L4015,0)</f>
        <v>2</v>
      </c>
      <c r="I4015">
        <f t="shared" si="62"/>
        <v>2</v>
      </c>
    </row>
    <row r="4016" spans="3:9" x14ac:dyDescent="0.2">
      <c r="C4016">
        <f>IF('Source Data'!F4016="successful",'Source Data'!L4016,0)</f>
        <v>0</v>
      </c>
      <c r="F4016">
        <f>IF('Source Data'!F4016="canceled",'Source Data'!L4016,0)</f>
        <v>0</v>
      </c>
      <c r="G4016">
        <f>IF('Source Data'!F4016="failed",'Source Data'!L4016,0)</f>
        <v>0</v>
      </c>
      <c r="I4016">
        <f t="shared" si="62"/>
        <v>0</v>
      </c>
    </row>
    <row r="4017" spans="3:9" x14ac:dyDescent="0.2">
      <c r="C4017">
        <f>IF('Source Data'!F4017="successful",'Source Data'!L4017,0)</f>
        <v>0</v>
      </c>
      <c r="F4017">
        <f>IF('Source Data'!F4017="canceled",'Source Data'!L4017,0)</f>
        <v>0</v>
      </c>
      <c r="G4017">
        <f>IF('Source Data'!F4017="failed",'Source Data'!L4017,0)</f>
        <v>1</v>
      </c>
      <c r="I4017">
        <f t="shared" si="62"/>
        <v>1</v>
      </c>
    </row>
    <row r="4018" spans="3:9" x14ac:dyDescent="0.2">
      <c r="C4018">
        <f>IF('Source Data'!F4018="successful",'Source Data'!L4018,0)</f>
        <v>0</v>
      </c>
      <c r="F4018">
        <f>IF('Source Data'!F4018="canceled",'Source Data'!L4018,0)</f>
        <v>0</v>
      </c>
      <c r="G4018">
        <f>IF('Source Data'!F4018="failed",'Source Data'!L4018,0)</f>
        <v>7</v>
      </c>
      <c r="I4018">
        <f t="shared" si="62"/>
        <v>7</v>
      </c>
    </row>
    <row r="4019" spans="3:9" x14ac:dyDescent="0.2">
      <c r="C4019">
        <f>IF('Source Data'!F4019="successful",'Source Data'!L4019,0)</f>
        <v>0</v>
      </c>
      <c r="F4019">
        <f>IF('Source Data'!F4019="canceled",'Source Data'!L4019,0)</f>
        <v>0</v>
      </c>
      <c r="G4019">
        <f>IF('Source Data'!F4019="failed",'Source Data'!L4019,0)</f>
        <v>2</v>
      </c>
      <c r="I4019">
        <f t="shared" si="62"/>
        <v>2</v>
      </c>
    </row>
    <row r="4020" spans="3:9" x14ac:dyDescent="0.2">
      <c r="C4020">
        <f>IF('Source Data'!F4020="successful",'Source Data'!L4020,0)</f>
        <v>0</v>
      </c>
      <c r="F4020">
        <f>IF('Source Data'!F4020="canceled",'Source Data'!L4020,0)</f>
        <v>0</v>
      </c>
      <c r="G4020">
        <f>IF('Source Data'!F4020="failed",'Source Data'!L4020,0)</f>
        <v>4</v>
      </c>
      <c r="I4020">
        <f t="shared" si="62"/>
        <v>4</v>
      </c>
    </row>
    <row r="4021" spans="3:9" x14ac:dyDescent="0.2">
      <c r="C4021">
        <f>IF('Source Data'!F4021="successful",'Source Data'!L4021,0)</f>
        <v>0</v>
      </c>
      <c r="F4021">
        <f>IF('Source Data'!F4021="canceled",'Source Data'!L4021,0)</f>
        <v>0</v>
      </c>
      <c r="G4021">
        <f>IF('Source Data'!F4021="failed",'Source Data'!L4021,0)</f>
        <v>4</v>
      </c>
      <c r="I4021">
        <f t="shared" si="62"/>
        <v>4</v>
      </c>
    </row>
    <row r="4022" spans="3:9" x14ac:dyDescent="0.2">
      <c r="C4022">
        <f>IF('Source Data'!F4022="successful",'Source Data'!L4022,0)</f>
        <v>0</v>
      </c>
      <c r="F4022">
        <f>IF('Source Data'!F4022="canceled",'Source Data'!L4022,0)</f>
        <v>0</v>
      </c>
      <c r="G4022">
        <f>IF('Source Data'!F4022="failed",'Source Data'!L4022,0)</f>
        <v>3</v>
      </c>
      <c r="I4022">
        <f t="shared" si="62"/>
        <v>3</v>
      </c>
    </row>
    <row r="4023" spans="3:9" x14ac:dyDescent="0.2">
      <c r="C4023">
        <f>IF('Source Data'!F4023="successful",'Source Data'!L4023,0)</f>
        <v>0</v>
      </c>
      <c r="F4023">
        <f>IF('Source Data'!F4023="canceled",'Source Data'!L4023,0)</f>
        <v>0</v>
      </c>
      <c r="G4023">
        <f>IF('Source Data'!F4023="failed",'Source Data'!L4023,0)</f>
        <v>2</v>
      </c>
      <c r="I4023">
        <f t="shared" si="62"/>
        <v>2</v>
      </c>
    </row>
    <row r="4024" spans="3:9" x14ac:dyDescent="0.2">
      <c r="C4024">
        <f>IF('Source Data'!F4024="successful",'Source Data'!L4024,0)</f>
        <v>0</v>
      </c>
      <c r="F4024">
        <f>IF('Source Data'!F4024="canceled",'Source Data'!L4024,0)</f>
        <v>0</v>
      </c>
      <c r="G4024">
        <f>IF('Source Data'!F4024="failed",'Source Data'!L4024,0)</f>
        <v>197</v>
      </c>
      <c r="I4024">
        <f t="shared" si="62"/>
        <v>197</v>
      </c>
    </row>
    <row r="4025" spans="3:9" x14ac:dyDescent="0.2">
      <c r="C4025">
        <f>IF('Source Data'!F4025="successful",'Source Data'!L4025,0)</f>
        <v>0</v>
      </c>
      <c r="F4025">
        <f>IF('Source Data'!F4025="canceled",'Source Data'!L4025,0)</f>
        <v>0</v>
      </c>
      <c r="G4025">
        <f>IF('Source Data'!F4025="failed",'Source Data'!L4025,0)</f>
        <v>0</v>
      </c>
      <c r="I4025">
        <f t="shared" si="62"/>
        <v>0</v>
      </c>
    </row>
    <row r="4026" spans="3:9" x14ac:dyDescent="0.2">
      <c r="C4026">
        <f>IF('Source Data'!F4026="successful",'Source Data'!L4026,0)</f>
        <v>0</v>
      </c>
      <c r="F4026">
        <f>IF('Source Data'!F4026="canceled",'Source Data'!L4026,0)</f>
        <v>0</v>
      </c>
      <c r="G4026">
        <f>IF('Source Data'!F4026="failed",'Source Data'!L4026,0)</f>
        <v>1</v>
      </c>
      <c r="I4026">
        <f t="shared" si="62"/>
        <v>1</v>
      </c>
    </row>
    <row r="4027" spans="3:9" x14ac:dyDescent="0.2">
      <c r="C4027">
        <f>IF('Source Data'!F4027="successful",'Source Data'!L4027,0)</f>
        <v>0</v>
      </c>
      <c r="F4027">
        <f>IF('Source Data'!F4027="canceled",'Source Data'!L4027,0)</f>
        <v>0</v>
      </c>
      <c r="G4027">
        <f>IF('Source Data'!F4027="failed",'Source Data'!L4027,0)</f>
        <v>4</v>
      </c>
      <c r="I4027">
        <f t="shared" si="62"/>
        <v>4</v>
      </c>
    </row>
    <row r="4028" spans="3:9" x14ac:dyDescent="0.2">
      <c r="C4028">
        <f>IF('Source Data'!F4028="successful",'Source Data'!L4028,0)</f>
        <v>0</v>
      </c>
      <c r="F4028">
        <f>IF('Source Data'!F4028="canceled",'Source Data'!L4028,0)</f>
        <v>0</v>
      </c>
      <c r="G4028">
        <f>IF('Source Data'!F4028="failed",'Source Data'!L4028,0)</f>
        <v>0</v>
      </c>
      <c r="I4028">
        <f t="shared" si="62"/>
        <v>0</v>
      </c>
    </row>
    <row r="4029" spans="3:9" x14ac:dyDescent="0.2">
      <c r="C4029">
        <f>IF('Source Data'!F4029="successful",'Source Data'!L4029,0)</f>
        <v>0</v>
      </c>
      <c r="F4029">
        <f>IF('Source Data'!F4029="canceled",'Source Data'!L4029,0)</f>
        <v>0</v>
      </c>
      <c r="G4029">
        <f>IF('Source Data'!F4029="failed",'Source Data'!L4029,0)</f>
        <v>7</v>
      </c>
      <c r="I4029">
        <f t="shared" si="62"/>
        <v>7</v>
      </c>
    </row>
    <row r="4030" spans="3:9" x14ac:dyDescent="0.2">
      <c r="C4030">
        <f>IF('Source Data'!F4030="successful",'Source Data'!L4030,0)</f>
        <v>0</v>
      </c>
      <c r="F4030">
        <f>IF('Source Data'!F4030="canceled",'Source Data'!L4030,0)</f>
        <v>0</v>
      </c>
      <c r="G4030">
        <f>IF('Source Data'!F4030="failed",'Source Data'!L4030,0)</f>
        <v>11</v>
      </c>
      <c r="I4030">
        <f t="shared" si="62"/>
        <v>11</v>
      </c>
    </row>
    <row r="4031" spans="3:9" x14ac:dyDescent="0.2">
      <c r="C4031">
        <f>IF('Source Data'!F4031="successful",'Source Data'!L4031,0)</f>
        <v>0</v>
      </c>
      <c r="F4031">
        <f>IF('Source Data'!F4031="canceled",'Source Data'!L4031,0)</f>
        <v>0</v>
      </c>
      <c r="G4031">
        <f>IF('Source Data'!F4031="failed",'Source Data'!L4031,0)</f>
        <v>0</v>
      </c>
      <c r="I4031">
        <f t="shared" si="62"/>
        <v>0</v>
      </c>
    </row>
    <row r="4032" spans="3:9" x14ac:dyDescent="0.2">
      <c r="C4032">
        <f>IF('Source Data'!F4032="successful",'Source Data'!L4032,0)</f>
        <v>0</v>
      </c>
      <c r="F4032">
        <f>IF('Source Data'!F4032="canceled",'Source Data'!L4032,0)</f>
        <v>0</v>
      </c>
      <c r="G4032">
        <f>IF('Source Data'!F4032="failed",'Source Data'!L4032,0)</f>
        <v>6</v>
      </c>
      <c r="I4032">
        <f t="shared" si="62"/>
        <v>6</v>
      </c>
    </row>
    <row r="4033" spans="3:9" x14ac:dyDescent="0.2">
      <c r="C4033">
        <f>IF('Source Data'!F4033="successful",'Source Data'!L4033,0)</f>
        <v>0</v>
      </c>
      <c r="F4033">
        <f>IF('Source Data'!F4033="canceled",'Source Data'!L4033,0)</f>
        <v>0</v>
      </c>
      <c r="G4033">
        <f>IF('Source Data'!F4033="failed",'Source Data'!L4033,0)</f>
        <v>0</v>
      </c>
      <c r="I4033">
        <f t="shared" si="62"/>
        <v>0</v>
      </c>
    </row>
    <row r="4034" spans="3:9" x14ac:dyDescent="0.2">
      <c r="C4034">
        <f>IF('Source Data'!F4034="successful",'Source Data'!L4034,0)</f>
        <v>0</v>
      </c>
      <c r="F4034">
        <f>IF('Source Data'!F4034="canceled",'Source Data'!L4034,0)</f>
        <v>0</v>
      </c>
      <c r="G4034">
        <f>IF('Source Data'!F4034="failed",'Source Data'!L4034,0)</f>
        <v>7</v>
      </c>
      <c r="I4034">
        <f t="shared" si="62"/>
        <v>7</v>
      </c>
    </row>
    <row r="4035" spans="3:9" x14ac:dyDescent="0.2">
      <c r="C4035">
        <f>IF('Source Data'!F4035="successful",'Source Data'!L4035,0)</f>
        <v>0</v>
      </c>
      <c r="F4035">
        <f>IF('Source Data'!F4035="canceled",'Source Data'!L4035,0)</f>
        <v>0</v>
      </c>
      <c r="G4035">
        <f>IF('Source Data'!F4035="failed",'Source Data'!L4035,0)</f>
        <v>94</v>
      </c>
      <c r="I4035">
        <f t="shared" ref="I4035:I4098" si="63">F4035+G4035</f>
        <v>94</v>
      </c>
    </row>
    <row r="4036" spans="3:9" x14ac:dyDescent="0.2">
      <c r="C4036">
        <f>IF('Source Data'!F4036="successful",'Source Data'!L4036,0)</f>
        <v>0</v>
      </c>
      <c r="F4036">
        <f>IF('Source Data'!F4036="canceled",'Source Data'!L4036,0)</f>
        <v>0</v>
      </c>
      <c r="G4036">
        <f>IF('Source Data'!F4036="failed",'Source Data'!L4036,0)</f>
        <v>2</v>
      </c>
      <c r="I4036">
        <f t="shared" si="63"/>
        <v>2</v>
      </c>
    </row>
    <row r="4037" spans="3:9" x14ac:dyDescent="0.2">
      <c r="C4037">
        <f>IF('Source Data'!F4037="successful",'Source Data'!L4037,0)</f>
        <v>0</v>
      </c>
      <c r="F4037">
        <f>IF('Source Data'!F4037="canceled",'Source Data'!L4037,0)</f>
        <v>0</v>
      </c>
      <c r="G4037">
        <f>IF('Source Data'!F4037="failed",'Source Data'!L4037,0)</f>
        <v>25</v>
      </c>
      <c r="I4037">
        <f t="shared" si="63"/>
        <v>25</v>
      </c>
    </row>
    <row r="4038" spans="3:9" x14ac:dyDescent="0.2">
      <c r="C4038">
        <f>IF('Source Data'!F4038="successful",'Source Data'!L4038,0)</f>
        <v>0</v>
      </c>
      <c r="F4038">
        <f>IF('Source Data'!F4038="canceled",'Source Data'!L4038,0)</f>
        <v>0</v>
      </c>
      <c r="G4038">
        <f>IF('Source Data'!F4038="failed",'Source Data'!L4038,0)</f>
        <v>17</v>
      </c>
      <c r="I4038">
        <f t="shared" si="63"/>
        <v>17</v>
      </c>
    </row>
    <row r="4039" spans="3:9" x14ac:dyDescent="0.2">
      <c r="C4039">
        <f>IF('Source Data'!F4039="successful",'Source Data'!L4039,0)</f>
        <v>0</v>
      </c>
      <c r="F4039">
        <f>IF('Source Data'!F4039="canceled",'Source Data'!L4039,0)</f>
        <v>0</v>
      </c>
      <c r="G4039">
        <f>IF('Source Data'!F4039="failed",'Source Data'!L4039,0)</f>
        <v>2</v>
      </c>
      <c r="I4039">
        <f t="shared" si="63"/>
        <v>2</v>
      </c>
    </row>
    <row r="4040" spans="3:9" x14ac:dyDescent="0.2">
      <c r="C4040">
        <f>IF('Source Data'!F4040="successful",'Source Data'!L4040,0)</f>
        <v>0</v>
      </c>
      <c r="F4040">
        <f>IF('Source Data'!F4040="canceled",'Source Data'!L4040,0)</f>
        <v>0</v>
      </c>
      <c r="G4040">
        <f>IF('Source Data'!F4040="failed",'Source Data'!L4040,0)</f>
        <v>4</v>
      </c>
      <c r="I4040">
        <f t="shared" si="63"/>
        <v>4</v>
      </c>
    </row>
    <row r="4041" spans="3:9" x14ac:dyDescent="0.2">
      <c r="C4041">
        <f>IF('Source Data'!F4041="successful",'Source Data'!L4041,0)</f>
        <v>0</v>
      </c>
      <c r="F4041">
        <f>IF('Source Data'!F4041="canceled",'Source Data'!L4041,0)</f>
        <v>0</v>
      </c>
      <c r="G4041">
        <f>IF('Source Data'!F4041="failed",'Source Data'!L4041,0)</f>
        <v>5</v>
      </c>
      <c r="I4041">
        <f t="shared" si="63"/>
        <v>5</v>
      </c>
    </row>
    <row r="4042" spans="3:9" x14ac:dyDescent="0.2">
      <c r="C4042">
        <f>IF('Source Data'!F4042="successful",'Source Data'!L4042,0)</f>
        <v>0</v>
      </c>
      <c r="F4042">
        <f>IF('Source Data'!F4042="canceled",'Source Data'!L4042,0)</f>
        <v>0</v>
      </c>
      <c r="G4042">
        <f>IF('Source Data'!F4042="failed",'Source Data'!L4042,0)</f>
        <v>2</v>
      </c>
      <c r="I4042">
        <f t="shared" si="63"/>
        <v>2</v>
      </c>
    </row>
    <row r="4043" spans="3:9" x14ac:dyDescent="0.2">
      <c r="C4043">
        <f>IF('Source Data'!F4043="successful",'Source Data'!L4043,0)</f>
        <v>0</v>
      </c>
      <c r="F4043">
        <f>IF('Source Data'!F4043="canceled",'Source Data'!L4043,0)</f>
        <v>0</v>
      </c>
      <c r="G4043">
        <f>IF('Source Data'!F4043="failed",'Source Data'!L4043,0)</f>
        <v>2</v>
      </c>
      <c r="I4043">
        <f t="shared" si="63"/>
        <v>2</v>
      </c>
    </row>
    <row r="4044" spans="3:9" x14ac:dyDescent="0.2">
      <c r="C4044">
        <f>IF('Source Data'!F4044="successful",'Source Data'!L4044,0)</f>
        <v>0</v>
      </c>
      <c r="F4044">
        <f>IF('Source Data'!F4044="canceled",'Source Data'!L4044,0)</f>
        <v>0</v>
      </c>
      <c r="G4044">
        <f>IF('Source Data'!F4044="failed",'Source Data'!L4044,0)</f>
        <v>3</v>
      </c>
      <c r="I4044">
        <f t="shared" si="63"/>
        <v>3</v>
      </c>
    </row>
    <row r="4045" spans="3:9" x14ac:dyDescent="0.2">
      <c r="C4045">
        <f>IF('Source Data'!F4045="successful",'Source Data'!L4045,0)</f>
        <v>0</v>
      </c>
      <c r="F4045">
        <f>IF('Source Data'!F4045="canceled",'Source Data'!L4045,0)</f>
        <v>0</v>
      </c>
      <c r="G4045">
        <f>IF('Source Data'!F4045="failed",'Source Data'!L4045,0)</f>
        <v>0</v>
      </c>
      <c r="I4045">
        <f t="shared" si="63"/>
        <v>0</v>
      </c>
    </row>
    <row r="4046" spans="3:9" x14ac:dyDescent="0.2">
      <c r="C4046">
        <f>IF('Source Data'!F4046="successful",'Source Data'!L4046,0)</f>
        <v>0</v>
      </c>
      <c r="F4046">
        <f>IF('Source Data'!F4046="canceled",'Source Data'!L4046,0)</f>
        <v>0</v>
      </c>
      <c r="G4046">
        <f>IF('Source Data'!F4046="failed",'Source Data'!L4046,0)</f>
        <v>4</v>
      </c>
      <c r="I4046">
        <f t="shared" si="63"/>
        <v>4</v>
      </c>
    </row>
    <row r="4047" spans="3:9" x14ac:dyDescent="0.2">
      <c r="C4047">
        <f>IF('Source Data'!F4047="successful",'Source Data'!L4047,0)</f>
        <v>0</v>
      </c>
      <c r="F4047">
        <f>IF('Source Data'!F4047="canceled",'Source Data'!L4047,0)</f>
        <v>0</v>
      </c>
      <c r="G4047">
        <f>IF('Source Data'!F4047="failed",'Source Data'!L4047,0)</f>
        <v>1</v>
      </c>
      <c r="I4047">
        <f t="shared" si="63"/>
        <v>1</v>
      </c>
    </row>
    <row r="4048" spans="3:9" x14ac:dyDescent="0.2">
      <c r="C4048">
        <f>IF('Source Data'!F4048="successful",'Source Data'!L4048,0)</f>
        <v>0</v>
      </c>
      <c r="F4048">
        <f>IF('Source Data'!F4048="canceled",'Source Data'!L4048,0)</f>
        <v>0</v>
      </c>
      <c r="G4048">
        <f>IF('Source Data'!F4048="failed",'Source Data'!L4048,0)</f>
        <v>12</v>
      </c>
      <c r="I4048">
        <f t="shared" si="63"/>
        <v>12</v>
      </c>
    </row>
    <row r="4049" spans="3:9" x14ac:dyDescent="0.2">
      <c r="C4049">
        <f>IF('Source Data'!F4049="successful",'Source Data'!L4049,0)</f>
        <v>0</v>
      </c>
      <c r="F4049">
        <f>IF('Source Data'!F4049="canceled",'Source Data'!L4049,0)</f>
        <v>0</v>
      </c>
      <c r="G4049">
        <f>IF('Source Data'!F4049="failed",'Source Data'!L4049,0)</f>
        <v>4</v>
      </c>
      <c r="I4049">
        <f t="shared" si="63"/>
        <v>4</v>
      </c>
    </row>
    <row r="4050" spans="3:9" x14ac:dyDescent="0.2">
      <c r="C4050">
        <f>IF('Source Data'!F4050="successful",'Source Data'!L4050,0)</f>
        <v>0</v>
      </c>
      <c r="F4050">
        <f>IF('Source Data'!F4050="canceled",'Source Data'!L4050,0)</f>
        <v>0</v>
      </c>
      <c r="G4050">
        <f>IF('Source Data'!F4050="failed",'Source Data'!L4050,0)</f>
        <v>91</v>
      </c>
      <c r="I4050">
        <f t="shared" si="63"/>
        <v>91</v>
      </c>
    </row>
    <row r="4051" spans="3:9" x14ac:dyDescent="0.2">
      <c r="C4051">
        <f>IF('Source Data'!F4051="successful",'Source Data'!L4051,0)</f>
        <v>0</v>
      </c>
      <c r="F4051">
        <f>IF('Source Data'!F4051="canceled",'Source Data'!L4051,0)</f>
        <v>0</v>
      </c>
      <c r="G4051">
        <f>IF('Source Data'!F4051="failed",'Source Data'!L4051,0)</f>
        <v>1</v>
      </c>
      <c r="I4051">
        <f t="shared" si="63"/>
        <v>1</v>
      </c>
    </row>
    <row r="4052" spans="3:9" x14ac:dyDescent="0.2">
      <c r="C4052">
        <f>IF('Source Data'!F4052="successful",'Source Data'!L4052,0)</f>
        <v>0</v>
      </c>
      <c r="F4052">
        <f>IF('Source Data'!F4052="canceled",'Source Data'!L4052,0)</f>
        <v>0</v>
      </c>
      <c r="G4052">
        <f>IF('Source Data'!F4052="failed",'Source Data'!L4052,0)</f>
        <v>1</v>
      </c>
      <c r="I4052">
        <f t="shared" si="63"/>
        <v>1</v>
      </c>
    </row>
    <row r="4053" spans="3:9" x14ac:dyDescent="0.2">
      <c r="C4053">
        <f>IF('Source Data'!F4053="successful",'Source Data'!L4053,0)</f>
        <v>0</v>
      </c>
      <c r="F4053">
        <f>IF('Source Data'!F4053="canceled",'Source Data'!L4053,0)</f>
        <v>0</v>
      </c>
      <c r="G4053">
        <f>IF('Source Data'!F4053="failed",'Source Data'!L4053,0)</f>
        <v>0</v>
      </c>
      <c r="I4053">
        <f t="shared" si="63"/>
        <v>0</v>
      </c>
    </row>
    <row r="4054" spans="3:9" x14ac:dyDescent="0.2">
      <c r="C4054">
        <f>IF('Source Data'!F4054="successful",'Source Data'!L4054,0)</f>
        <v>0</v>
      </c>
      <c r="F4054">
        <f>IF('Source Data'!F4054="canceled",'Source Data'!L4054,0)</f>
        <v>0</v>
      </c>
      <c r="G4054">
        <f>IF('Source Data'!F4054="failed",'Source Data'!L4054,0)</f>
        <v>13</v>
      </c>
      <c r="I4054">
        <f t="shared" si="63"/>
        <v>13</v>
      </c>
    </row>
    <row r="4055" spans="3:9" x14ac:dyDescent="0.2">
      <c r="C4055">
        <f>IF('Source Data'!F4055="successful",'Source Data'!L4055,0)</f>
        <v>0</v>
      </c>
      <c r="F4055">
        <f>IF('Source Data'!F4055="canceled",'Source Data'!L4055,0)</f>
        <v>0</v>
      </c>
      <c r="G4055">
        <f>IF('Source Data'!F4055="failed",'Source Data'!L4055,0)</f>
        <v>2</v>
      </c>
      <c r="I4055">
        <f t="shared" si="63"/>
        <v>2</v>
      </c>
    </row>
    <row r="4056" spans="3:9" x14ac:dyDescent="0.2">
      <c r="C4056">
        <f>IF('Source Data'!F4056="successful",'Source Data'!L4056,0)</f>
        <v>0</v>
      </c>
      <c r="F4056">
        <f>IF('Source Data'!F4056="canceled",'Source Data'!L4056,0)</f>
        <v>0</v>
      </c>
      <c r="G4056">
        <f>IF('Source Data'!F4056="failed",'Source Data'!L4056,0)</f>
        <v>0</v>
      </c>
      <c r="I4056">
        <f t="shared" si="63"/>
        <v>0</v>
      </c>
    </row>
    <row r="4057" spans="3:9" x14ac:dyDescent="0.2">
      <c r="C4057">
        <f>IF('Source Data'!F4057="successful",'Source Data'!L4057,0)</f>
        <v>0</v>
      </c>
      <c r="F4057">
        <f>IF('Source Data'!F4057="canceled",'Source Data'!L4057,0)</f>
        <v>0</v>
      </c>
      <c r="G4057">
        <f>IF('Source Data'!F4057="failed",'Source Data'!L4057,0)</f>
        <v>21</v>
      </c>
      <c r="I4057">
        <f t="shared" si="63"/>
        <v>21</v>
      </c>
    </row>
    <row r="4058" spans="3:9" x14ac:dyDescent="0.2">
      <c r="C4058">
        <f>IF('Source Data'!F4058="successful",'Source Data'!L4058,0)</f>
        <v>0</v>
      </c>
      <c r="F4058">
        <f>IF('Source Data'!F4058="canceled",'Source Data'!L4058,0)</f>
        <v>0</v>
      </c>
      <c r="G4058">
        <f>IF('Source Data'!F4058="failed",'Source Data'!L4058,0)</f>
        <v>9</v>
      </c>
      <c r="I4058">
        <f t="shared" si="63"/>
        <v>9</v>
      </c>
    </row>
    <row r="4059" spans="3:9" x14ac:dyDescent="0.2">
      <c r="C4059">
        <f>IF('Source Data'!F4059="successful",'Source Data'!L4059,0)</f>
        <v>0</v>
      </c>
      <c r="F4059">
        <f>IF('Source Data'!F4059="canceled",'Source Data'!L4059,0)</f>
        <v>0</v>
      </c>
      <c r="G4059">
        <f>IF('Source Data'!F4059="failed",'Source Data'!L4059,0)</f>
        <v>6</v>
      </c>
      <c r="I4059">
        <f t="shared" si="63"/>
        <v>6</v>
      </c>
    </row>
    <row r="4060" spans="3:9" x14ac:dyDescent="0.2">
      <c r="C4060">
        <f>IF('Source Data'!F4060="successful",'Source Data'!L4060,0)</f>
        <v>0</v>
      </c>
      <c r="F4060">
        <f>IF('Source Data'!F4060="canceled",'Source Data'!L4060,0)</f>
        <v>0</v>
      </c>
      <c r="G4060">
        <f>IF('Source Data'!F4060="failed",'Source Data'!L4060,0)</f>
        <v>4</v>
      </c>
      <c r="I4060">
        <f t="shared" si="63"/>
        <v>4</v>
      </c>
    </row>
    <row r="4061" spans="3:9" x14ac:dyDescent="0.2">
      <c r="C4061">
        <f>IF('Source Data'!F4061="successful",'Source Data'!L4061,0)</f>
        <v>0</v>
      </c>
      <c r="F4061">
        <f>IF('Source Data'!F4061="canceled",'Source Data'!L4061,0)</f>
        <v>0</v>
      </c>
      <c r="G4061">
        <f>IF('Source Data'!F4061="failed",'Source Data'!L4061,0)</f>
        <v>7</v>
      </c>
      <c r="I4061">
        <f t="shared" si="63"/>
        <v>7</v>
      </c>
    </row>
    <row r="4062" spans="3:9" x14ac:dyDescent="0.2">
      <c r="C4062">
        <f>IF('Source Data'!F4062="successful",'Source Data'!L4062,0)</f>
        <v>0</v>
      </c>
      <c r="F4062">
        <f>IF('Source Data'!F4062="canceled",'Source Data'!L4062,0)</f>
        <v>0</v>
      </c>
      <c r="G4062">
        <f>IF('Source Data'!F4062="failed",'Source Data'!L4062,0)</f>
        <v>5</v>
      </c>
      <c r="I4062">
        <f t="shared" si="63"/>
        <v>5</v>
      </c>
    </row>
    <row r="4063" spans="3:9" x14ac:dyDescent="0.2">
      <c r="C4063">
        <f>IF('Source Data'!F4063="successful",'Source Data'!L4063,0)</f>
        <v>0</v>
      </c>
      <c r="F4063">
        <f>IF('Source Data'!F4063="canceled",'Source Data'!L4063,0)</f>
        <v>0</v>
      </c>
      <c r="G4063">
        <f>IF('Source Data'!F4063="failed",'Source Data'!L4063,0)</f>
        <v>0</v>
      </c>
      <c r="I4063">
        <f t="shared" si="63"/>
        <v>0</v>
      </c>
    </row>
    <row r="4064" spans="3:9" x14ac:dyDescent="0.2">
      <c r="C4064">
        <f>IF('Source Data'!F4064="successful",'Source Data'!L4064,0)</f>
        <v>0</v>
      </c>
      <c r="F4064">
        <f>IF('Source Data'!F4064="canceled",'Source Data'!L4064,0)</f>
        <v>0</v>
      </c>
      <c r="G4064">
        <f>IF('Source Data'!F4064="failed",'Source Data'!L4064,0)</f>
        <v>3</v>
      </c>
      <c r="I4064">
        <f t="shared" si="63"/>
        <v>3</v>
      </c>
    </row>
    <row r="4065" spans="3:9" x14ac:dyDescent="0.2">
      <c r="C4065">
        <f>IF('Source Data'!F4065="successful",'Source Data'!L4065,0)</f>
        <v>0</v>
      </c>
      <c r="F4065">
        <f>IF('Source Data'!F4065="canceled",'Source Data'!L4065,0)</f>
        <v>0</v>
      </c>
      <c r="G4065">
        <f>IF('Source Data'!F4065="failed",'Source Data'!L4065,0)</f>
        <v>9</v>
      </c>
      <c r="I4065">
        <f t="shared" si="63"/>
        <v>9</v>
      </c>
    </row>
    <row r="4066" spans="3:9" x14ac:dyDescent="0.2">
      <c r="C4066">
        <f>IF('Source Data'!F4066="successful",'Source Data'!L4066,0)</f>
        <v>0</v>
      </c>
      <c r="F4066">
        <f>IF('Source Data'!F4066="canceled",'Source Data'!L4066,0)</f>
        <v>0</v>
      </c>
      <c r="G4066">
        <f>IF('Source Data'!F4066="failed",'Source Data'!L4066,0)</f>
        <v>6</v>
      </c>
      <c r="I4066">
        <f t="shared" si="63"/>
        <v>6</v>
      </c>
    </row>
    <row r="4067" spans="3:9" x14ac:dyDescent="0.2">
      <c r="C4067">
        <f>IF('Source Data'!F4067="successful",'Source Data'!L4067,0)</f>
        <v>0</v>
      </c>
      <c r="F4067">
        <f>IF('Source Data'!F4067="canceled",'Source Data'!L4067,0)</f>
        <v>0</v>
      </c>
      <c r="G4067">
        <f>IF('Source Data'!F4067="failed",'Source Data'!L4067,0)</f>
        <v>4</v>
      </c>
      <c r="I4067">
        <f t="shared" si="63"/>
        <v>4</v>
      </c>
    </row>
    <row r="4068" spans="3:9" x14ac:dyDescent="0.2">
      <c r="C4068">
        <f>IF('Source Data'!F4068="successful",'Source Data'!L4068,0)</f>
        <v>0</v>
      </c>
      <c r="F4068">
        <f>IF('Source Data'!F4068="canceled",'Source Data'!L4068,0)</f>
        <v>0</v>
      </c>
      <c r="G4068">
        <f>IF('Source Data'!F4068="failed",'Source Data'!L4068,0)</f>
        <v>1</v>
      </c>
      <c r="I4068">
        <f t="shared" si="63"/>
        <v>1</v>
      </c>
    </row>
    <row r="4069" spans="3:9" x14ac:dyDescent="0.2">
      <c r="C4069">
        <f>IF('Source Data'!F4069="successful",'Source Data'!L4069,0)</f>
        <v>0</v>
      </c>
      <c r="F4069">
        <f>IF('Source Data'!F4069="canceled",'Source Data'!L4069,0)</f>
        <v>0</v>
      </c>
      <c r="G4069">
        <f>IF('Source Data'!F4069="failed",'Source Data'!L4069,0)</f>
        <v>17</v>
      </c>
      <c r="I4069">
        <f t="shared" si="63"/>
        <v>17</v>
      </c>
    </row>
    <row r="4070" spans="3:9" x14ac:dyDescent="0.2">
      <c r="C4070">
        <f>IF('Source Data'!F4070="successful",'Source Data'!L4070,0)</f>
        <v>0</v>
      </c>
      <c r="F4070">
        <f>IF('Source Data'!F4070="canceled",'Source Data'!L4070,0)</f>
        <v>0</v>
      </c>
      <c r="G4070">
        <f>IF('Source Data'!F4070="failed",'Source Data'!L4070,0)</f>
        <v>1</v>
      </c>
      <c r="I4070">
        <f t="shared" si="63"/>
        <v>1</v>
      </c>
    </row>
    <row r="4071" spans="3:9" x14ac:dyDescent="0.2">
      <c r="C4071">
        <f>IF('Source Data'!F4071="successful",'Source Data'!L4071,0)</f>
        <v>0</v>
      </c>
      <c r="F4071">
        <f>IF('Source Data'!F4071="canceled",'Source Data'!L4071,0)</f>
        <v>0</v>
      </c>
      <c r="G4071">
        <f>IF('Source Data'!F4071="failed",'Source Data'!L4071,0)</f>
        <v>13</v>
      </c>
      <c r="I4071">
        <f t="shared" si="63"/>
        <v>13</v>
      </c>
    </row>
    <row r="4072" spans="3:9" x14ac:dyDescent="0.2">
      <c r="C4072">
        <f>IF('Source Data'!F4072="successful",'Source Data'!L4072,0)</f>
        <v>0</v>
      </c>
      <c r="F4072">
        <f>IF('Source Data'!F4072="canceled",'Source Data'!L4072,0)</f>
        <v>0</v>
      </c>
      <c r="G4072">
        <f>IF('Source Data'!F4072="failed",'Source Data'!L4072,0)</f>
        <v>6</v>
      </c>
      <c r="I4072">
        <f t="shared" si="63"/>
        <v>6</v>
      </c>
    </row>
    <row r="4073" spans="3:9" x14ac:dyDescent="0.2">
      <c r="C4073">
        <f>IF('Source Data'!F4073="successful",'Source Data'!L4073,0)</f>
        <v>0</v>
      </c>
      <c r="F4073">
        <f>IF('Source Data'!F4073="canceled",'Source Data'!L4073,0)</f>
        <v>0</v>
      </c>
      <c r="G4073">
        <f>IF('Source Data'!F4073="failed",'Source Data'!L4073,0)</f>
        <v>0</v>
      </c>
      <c r="I4073">
        <f t="shared" si="63"/>
        <v>0</v>
      </c>
    </row>
    <row r="4074" spans="3:9" x14ac:dyDescent="0.2">
      <c r="C4074">
        <f>IF('Source Data'!F4074="successful",'Source Data'!L4074,0)</f>
        <v>0</v>
      </c>
      <c r="F4074">
        <f>IF('Source Data'!F4074="canceled",'Source Data'!L4074,0)</f>
        <v>0</v>
      </c>
      <c r="G4074">
        <f>IF('Source Data'!F4074="failed",'Source Data'!L4074,0)</f>
        <v>2</v>
      </c>
      <c r="I4074">
        <f t="shared" si="63"/>
        <v>2</v>
      </c>
    </row>
    <row r="4075" spans="3:9" x14ac:dyDescent="0.2">
      <c r="C4075">
        <f>IF('Source Data'!F4075="successful",'Source Data'!L4075,0)</f>
        <v>0</v>
      </c>
      <c r="F4075">
        <f>IF('Source Data'!F4075="canceled",'Source Data'!L4075,0)</f>
        <v>0</v>
      </c>
      <c r="G4075">
        <f>IF('Source Data'!F4075="failed",'Source Data'!L4075,0)</f>
        <v>2</v>
      </c>
      <c r="I4075">
        <f t="shared" si="63"/>
        <v>2</v>
      </c>
    </row>
    <row r="4076" spans="3:9" x14ac:dyDescent="0.2">
      <c r="C4076">
        <f>IF('Source Data'!F4076="successful",'Source Data'!L4076,0)</f>
        <v>0</v>
      </c>
      <c r="F4076">
        <f>IF('Source Data'!F4076="canceled",'Source Data'!L4076,0)</f>
        <v>0</v>
      </c>
      <c r="G4076">
        <f>IF('Source Data'!F4076="failed",'Source Data'!L4076,0)</f>
        <v>21</v>
      </c>
      <c r="I4076">
        <f t="shared" si="63"/>
        <v>21</v>
      </c>
    </row>
    <row r="4077" spans="3:9" x14ac:dyDescent="0.2">
      <c r="C4077">
        <f>IF('Source Data'!F4077="successful",'Source Data'!L4077,0)</f>
        <v>0</v>
      </c>
      <c r="F4077">
        <f>IF('Source Data'!F4077="canceled",'Source Data'!L4077,0)</f>
        <v>0</v>
      </c>
      <c r="G4077">
        <f>IF('Source Data'!F4077="failed",'Source Data'!L4077,0)</f>
        <v>13</v>
      </c>
      <c r="I4077">
        <f t="shared" si="63"/>
        <v>13</v>
      </c>
    </row>
    <row r="4078" spans="3:9" x14ac:dyDescent="0.2">
      <c r="C4078">
        <f>IF('Source Data'!F4078="successful",'Source Data'!L4078,0)</f>
        <v>0</v>
      </c>
      <c r="F4078">
        <f>IF('Source Data'!F4078="canceled",'Source Data'!L4078,0)</f>
        <v>0</v>
      </c>
      <c r="G4078">
        <f>IF('Source Data'!F4078="failed",'Source Data'!L4078,0)</f>
        <v>0</v>
      </c>
      <c r="I4078">
        <f t="shared" si="63"/>
        <v>0</v>
      </c>
    </row>
    <row r="4079" spans="3:9" x14ac:dyDescent="0.2">
      <c r="C4079">
        <f>IF('Source Data'!F4079="successful",'Source Data'!L4079,0)</f>
        <v>0</v>
      </c>
      <c r="F4079">
        <f>IF('Source Data'!F4079="canceled",'Source Data'!L4079,0)</f>
        <v>0</v>
      </c>
      <c r="G4079">
        <f>IF('Source Data'!F4079="failed",'Source Data'!L4079,0)</f>
        <v>6</v>
      </c>
      <c r="I4079">
        <f t="shared" si="63"/>
        <v>6</v>
      </c>
    </row>
    <row r="4080" spans="3:9" x14ac:dyDescent="0.2">
      <c r="C4080">
        <f>IF('Source Data'!F4080="successful",'Source Data'!L4080,0)</f>
        <v>0</v>
      </c>
      <c r="F4080">
        <f>IF('Source Data'!F4080="canceled",'Source Data'!L4080,0)</f>
        <v>0</v>
      </c>
      <c r="G4080">
        <f>IF('Source Data'!F4080="failed",'Source Data'!L4080,0)</f>
        <v>0</v>
      </c>
      <c r="I4080">
        <f t="shared" si="63"/>
        <v>0</v>
      </c>
    </row>
    <row r="4081" spans="3:9" x14ac:dyDescent="0.2">
      <c r="C4081">
        <f>IF('Source Data'!F4081="successful",'Source Data'!L4081,0)</f>
        <v>0</v>
      </c>
      <c r="F4081">
        <f>IF('Source Data'!F4081="canceled",'Source Data'!L4081,0)</f>
        <v>0</v>
      </c>
      <c r="G4081">
        <f>IF('Source Data'!F4081="failed",'Source Data'!L4081,0)</f>
        <v>1</v>
      </c>
      <c r="I4081">
        <f t="shared" si="63"/>
        <v>1</v>
      </c>
    </row>
    <row r="4082" spans="3:9" x14ac:dyDescent="0.2">
      <c r="C4082">
        <f>IF('Source Data'!F4082="successful",'Source Data'!L4082,0)</f>
        <v>0</v>
      </c>
      <c r="F4082">
        <f>IF('Source Data'!F4082="canceled",'Source Data'!L4082,0)</f>
        <v>0</v>
      </c>
      <c r="G4082">
        <f>IF('Source Data'!F4082="failed",'Source Data'!L4082,0)</f>
        <v>0</v>
      </c>
      <c r="I4082">
        <f t="shared" si="63"/>
        <v>0</v>
      </c>
    </row>
    <row r="4083" spans="3:9" x14ac:dyDescent="0.2">
      <c r="C4083">
        <f>IF('Source Data'!F4083="successful",'Source Data'!L4083,0)</f>
        <v>0</v>
      </c>
      <c r="F4083">
        <f>IF('Source Data'!F4083="canceled",'Source Data'!L4083,0)</f>
        <v>0</v>
      </c>
      <c r="G4083">
        <f>IF('Source Data'!F4083="failed",'Source Data'!L4083,0)</f>
        <v>12</v>
      </c>
      <c r="I4083">
        <f t="shared" si="63"/>
        <v>12</v>
      </c>
    </row>
    <row r="4084" spans="3:9" x14ac:dyDescent="0.2">
      <c r="C4084">
        <f>IF('Source Data'!F4084="successful",'Source Data'!L4084,0)</f>
        <v>0</v>
      </c>
      <c r="F4084">
        <f>IF('Source Data'!F4084="canceled",'Source Data'!L4084,0)</f>
        <v>0</v>
      </c>
      <c r="G4084">
        <f>IF('Source Data'!F4084="failed",'Source Data'!L4084,0)</f>
        <v>2</v>
      </c>
      <c r="I4084">
        <f t="shared" si="63"/>
        <v>2</v>
      </c>
    </row>
    <row r="4085" spans="3:9" x14ac:dyDescent="0.2">
      <c r="C4085">
        <f>IF('Source Data'!F4085="successful",'Source Data'!L4085,0)</f>
        <v>0</v>
      </c>
      <c r="F4085">
        <f>IF('Source Data'!F4085="canceled",'Source Data'!L4085,0)</f>
        <v>0</v>
      </c>
      <c r="G4085">
        <f>IF('Source Data'!F4085="failed",'Source Data'!L4085,0)</f>
        <v>6</v>
      </c>
      <c r="I4085">
        <f t="shared" si="63"/>
        <v>6</v>
      </c>
    </row>
    <row r="4086" spans="3:9" x14ac:dyDescent="0.2">
      <c r="C4086">
        <f>IF('Source Data'!F4086="successful",'Source Data'!L4086,0)</f>
        <v>0</v>
      </c>
      <c r="F4086">
        <f>IF('Source Data'!F4086="canceled",'Source Data'!L4086,0)</f>
        <v>0</v>
      </c>
      <c r="G4086">
        <f>IF('Source Data'!F4086="failed",'Source Data'!L4086,0)</f>
        <v>1</v>
      </c>
      <c r="I4086">
        <f t="shared" si="63"/>
        <v>1</v>
      </c>
    </row>
    <row r="4087" spans="3:9" x14ac:dyDescent="0.2">
      <c r="C4087">
        <f>IF('Source Data'!F4087="successful",'Source Data'!L4087,0)</f>
        <v>0</v>
      </c>
      <c r="F4087">
        <f>IF('Source Data'!F4087="canceled",'Source Data'!L4087,0)</f>
        <v>0</v>
      </c>
      <c r="G4087">
        <f>IF('Source Data'!F4087="failed",'Source Data'!L4087,0)</f>
        <v>1</v>
      </c>
      <c r="I4087">
        <f t="shared" si="63"/>
        <v>1</v>
      </c>
    </row>
    <row r="4088" spans="3:9" x14ac:dyDescent="0.2">
      <c r="C4088">
        <f>IF('Source Data'!F4088="successful",'Source Data'!L4088,0)</f>
        <v>0</v>
      </c>
      <c r="F4088">
        <f>IF('Source Data'!F4088="canceled",'Source Data'!L4088,0)</f>
        <v>0</v>
      </c>
      <c r="G4088">
        <f>IF('Source Data'!F4088="failed",'Source Data'!L4088,0)</f>
        <v>5</v>
      </c>
      <c r="I4088">
        <f t="shared" si="63"/>
        <v>5</v>
      </c>
    </row>
    <row r="4089" spans="3:9" x14ac:dyDescent="0.2">
      <c r="C4089">
        <f>IF('Source Data'!F4089="successful",'Source Data'!L4089,0)</f>
        <v>0</v>
      </c>
      <c r="F4089">
        <f>IF('Source Data'!F4089="canceled",'Source Data'!L4089,0)</f>
        <v>0</v>
      </c>
      <c r="G4089">
        <f>IF('Source Data'!F4089="failed",'Source Data'!L4089,0)</f>
        <v>0</v>
      </c>
      <c r="I4089">
        <f t="shared" si="63"/>
        <v>0</v>
      </c>
    </row>
    <row r="4090" spans="3:9" x14ac:dyDescent="0.2">
      <c r="C4090">
        <f>IF('Source Data'!F4090="successful",'Source Data'!L4090,0)</f>
        <v>0</v>
      </c>
      <c r="F4090">
        <f>IF('Source Data'!F4090="canceled",'Source Data'!L4090,0)</f>
        <v>0</v>
      </c>
      <c r="G4090">
        <f>IF('Source Data'!F4090="failed",'Source Data'!L4090,0)</f>
        <v>3</v>
      </c>
      <c r="I4090">
        <f t="shared" si="63"/>
        <v>3</v>
      </c>
    </row>
    <row r="4091" spans="3:9" x14ac:dyDescent="0.2">
      <c r="C4091">
        <f>IF('Source Data'!F4091="successful",'Source Data'!L4091,0)</f>
        <v>0</v>
      </c>
      <c r="F4091">
        <f>IF('Source Data'!F4091="canceled",'Source Data'!L4091,0)</f>
        <v>0</v>
      </c>
      <c r="G4091">
        <f>IF('Source Data'!F4091="failed",'Source Data'!L4091,0)</f>
        <v>8</v>
      </c>
      <c r="I4091">
        <f t="shared" si="63"/>
        <v>8</v>
      </c>
    </row>
    <row r="4092" spans="3:9" x14ac:dyDescent="0.2">
      <c r="C4092">
        <f>IF('Source Data'!F4092="successful",'Source Data'!L4092,0)</f>
        <v>0</v>
      </c>
      <c r="F4092">
        <f>IF('Source Data'!F4092="canceled",'Source Data'!L4092,0)</f>
        <v>0</v>
      </c>
      <c r="G4092">
        <f>IF('Source Data'!F4092="failed",'Source Data'!L4092,0)</f>
        <v>3</v>
      </c>
      <c r="I4092">
        <f t="shared" si="63"/>
        <v>3</v>
      </c>
    </row>
    <row r="4093" spans="3:9" x14ac:dyDescent="0.2">
      <c r="C4093">
        <f>IF('Source Data'!F4093="successful",'Source Data'!L4093,0)</f>
        <v>0</v>
      </c>
      <c r="F4093">
        <f>IF('Source Data'!F4093="canceled",'Source Data'!L4093,0)</f>
        <v>0</v>
      </c>
      <c r="G4093">
        <f>IF('Source Data'!F4093="failed",'Source Data'!L4093,0)</f>
        <v>8</v>
      </c>
      <c r="I4093">
        <f t="shared" si="63"/>
        <v>8</v>
      </c>
    </row>
    <row r="4094" spans="3:9" x14ac:dyDescent="0.2">
      <c r="C4094">
        <f>IF('Source Data'!F4094="successful",'Source Data'!L4094,0)</f>
        <v>0</v>
      </c>
      <c r="F4094">
        <f>IF('Source Data'!F4094="canceled",'Source Data'!L4094,0)</f>
        <v>0</v>
      </c>
      <c r="G4094">
        <f>IF('Source Data'!F4094="failed",'Source Data'!L4094,0)</f>
        <v>1</v>
      </c>
      <c r="I4094">
        <f t="shared" si="63"/>
        <v>1</v>
      </c>
    </row>
    <row r="4095" spans="3:9" x14ac:dyDescent="0.2">
      <c r="C4095">
        <f>IF('Source Data'!F4095="successful",'Source Data'!L4095,0)</f>
        <v>0</v>
      </c>
      <c r="F4095">
        <f>IF('Source Data'!F4095="canceled",'Source Data'!L4095,0)</f>
        <v>0</v>
      </c>
      <c r="G4095">
        <f>IF('Source Data'!F4095="failed",'Source Data'!L4095,0)</f>
        <v>4</v>
      </c>
      <c r="I4095">
        <f t="shared" si="63"/>
        <v>4</v>
      </c>
    </row>
    <row r="4096" spans="3:9" x14ac:dyDescent="0.2">
      <c r="C4096">
        <f>IF('Source Data'!F4096="successful",'Source Data'!L4096,0)</f>
        <v>0</v>
      </c>
      <c r="F4096">
        <f>IF('Source Data'!F4096="canceled",'Source Data'!L4096,0)</f>
        <v>0</v>
      </c>
      <c r="G4096">
        <f>IF('Source Data'!F4096="failed",'Source Data'!L4096,0)</f>
        <v>8</v>
      </c>
      <c r="I4096">
        <f t="shared" si="63"/>
        <v>8</v>
      </c>
    </row>
    <row r="4097" spans="3:9" x14ac:dyDescent="0.2">
      <c r="C4097">
        <f>IF('Source Data'!F4097="successful",'Source Data'!L4097,0)</f>
        <v>0</v>
      </c>
      <c r="F4097">
        <f>IF('Source Data'!F4097="canceled",'Source Data'!L4097,0)</f>
        <v>0</v>
      </c>
      <c r="G4097">
        <f>IF('Source Data'!F4097="failed",'Source Data'!L4097,0)</f>
        <v>1</v>
      </c>
      <c r="I4097">
        <f t="shared" si="63"/>
        <v>1</v>
      </c>
    </row>
    <row r="4098" spans="3:9" x14ac:dyDescent="0.2">
      <c r="C4098">
        <f>IF('Source Data'!F4098="successful",'Source Data'!L4098,0)</f>
        <v>0</v>
      </c>
      <c r="F4098">
        <f>IF('Source Data'!F4098="canceled",'Source Data'!L4098,0)</f>
        <v>0</v>
      </c>
      <c r="G4098">
        <f>IF('Source Data'!F4098="failed",'Source Data'!L4098,0)</f>
        <v>5</v>
      </c>
      <c r="I4098">
        <f t="shared" si="63"/>
        <v>5</v>
      </c>
    </row>
    <row r="4099" spans="3:9" x14ac:dyDescent="0.2">
      <c r="C4099">
        <f>IF('Source Data'!F4099="successful",'Source Data'!L4099,0)</f>
        <v>0</v>
      </c>
      <c r="F4099">
        <f>IF('Source Data'!F4099="canceled",'Source Data'!L4099,0)</f>
        <v>0</v>
      </c>
      <c r="G4099">
        <f>IF('Source Data'!F4099="failed",'Source Data'!L4099,0)</f>
        <v>0</v>
      </c>
      <c r="I4099">
        <f t="shared" ref="I4099:I4115" si="64">F4099+G4099</f>
        <v>0</v>
      </c>
    </row>
    <row r="4100" spans="3:9" x14ac:dyDescent="0.2">
      <c r="C4100">
        <f>IF('Source Data'!F4100="successful",'Source Data'!L4100,0)</f>
        <v>0</v>
      </c>
      <c r="F4100">
        <f>IF('Source Data'!F4100="canceled",'Source Data'!L4100,0)</f>
        <v>0</v>
      </c>
      <c r="G4100">
        <f>IF('Source Data'!F4100="failed",'Source Data'!L4100,0)</f>
        <v>0</v>
      </c>
      <c r="I4100">
        <f t="shared" si="64"/>
        <v>0</v>
      </c>
    </row>
    <row r="4101" spans="3:9" x14ac:dyDescent="0.2">
      <c r="C4101">
        <f>IF('Source Data'!F4101="successful",'Source Data'!L4101,0)</f>
        <v>0</v>
      </c>
      <c r="F4101">
        <f>IF('Source Data'!F4101="canceled",'Source Data'!L4101,0)</f>
        <v>0</v>
      </c>
      <c r="G4101">
        <f>IF('Source Data'!F4101="failed",'Source Data'!L4101,0)</f>
        <v>1</v>
      </c>
      <c r="I4101">
        <f t="shared" si="64"/>
        <v>1</v>
      </c>
    </row>
    <row r="4102" spans="3:9" x14ac:dyDescent="0.2">
      <c r="C4102">
        <f>IF('Source Data'!F4102="successful",'Source Data'!L4102,0)</f>
        <v>0</v>
      </c>
      <c r="F4102">
        <f>IF('Source Data'!F4102="canceled",'Source Data'!L4102,0)</f>
        <v>0</v>
      </c>
      <c r="G4102">
        <f>IF('Source Data'!F4102="failed",'Source Data'!L4102,0)</f>
        <v>0</v>
      </c>
      <c r="I4102">
        <f t="shared" si="64"/>
        <v>0</v>
      </c>
    </row>
    <row r="4103" spans="3:9" x14ac:dyDescent="0.2">
      <c r="C4103">
        <f>IF('Source Data'!F4103="successful",'Source Data'!L4103,0)</f>
        <v>0</v>
      </c>
      <c r="F4103">
        <f>IF('Source Data'!F4103="canceled",'Source Data'!L4103,0)</f>
        <v>0</v>
      </c>
      <c r="G4103">
        <f>IF('Source Data'!F4103="failed",'Source Data'!L4103,0)</f>
        <v>0</v>
      </c>
      <c r="I4103">
        <f t="shared" si="64"/>
        <v>0</v>
      </c>
    </row>
    <row r="4104" spans="3:9" x14ac:dyDescent="0.2">
      <c r="C4104">
        <f>IF('Source Data'!F4104="successful",'Source Data'!L4104,0)</f>
        <v>0</v>
      </c>
      <c r="F4104">
        <f>IF('Source Data'!F4104="canceled",'Source Data'!L4104,0)</f>
        <v>0</v>
      </c>
      <c r="G4104">
        <f>IF('Source Data'!F4104="failed",'Source Data'!L4104,0)</f>
        <v>6</v>
      </c>
      <c r="I4104">
        <f t="shared" si="64"/>
        <v>6</v>
      </c>
    </row>
    <row r="4105" spans="3:9" x14ac:dyDescent="0.2">
      <c r="C4105">
        <f>IF('Source Data'!F4105="successful",'Source Data'!L4105,0)</f>
        <v>0</v>
      </c>
      <c r="F4105">
        <f>IF('Source Data'!F4105="canceled",'Source Data'!L4105,0)</f>
        <v>0</v>
      </c>
      <c r="G4105">
        <f>IF('Source Data'!F4105="failed",'Source Data'!L4105,0)</f>
        <v>6</v>
      </c>
      <c r="I4105">
        <f t="shared" si="64"/>
        <v>6</v>
      </c>
    </row>
    <row r="4106" spans="3:9" x14ac:dyDescent="0.2">
      <c r="C4106">
        <f>IF('Source Data'!F4106="successful",'Source Data'!L4106,0)</f>
        <v>0</v>
      </c>
      <c r="F4106">
        <f>IF('Source Data'!F4106="canceled",'Source Data'!L4106,0)</f>
        <v>0</v>
      </c>
      <c r="G4106">
        <f>IF('Source Data'!F4106="failed",'Source Data'!L4106,0)</f>
        <v>14</v>
      </c>
      <c r="I4106">
        <f t="shared" si="64"/>
        <v>14</v>
      </c>
    </row>
    <row r="4107" spans="3:9" x14ac:dyDescent="0.2">
      <c r="C4107">
        <f>IF('Source Data'!F4107="successful",'Source Data'!L4107,0)</f>
        <v>0</v>
      </c>
      <c r="F4107">
        <f>IF('Source Data'!F4107="canceled",'Source Data'!L4107,0)</f>
        <v>0</v>
      </c>
      <c r="G4107">
        <f>IF('Source Data'!F4107="failed",'Source Data'!L4107,0)</f>
        <v>6</v>
      </c>
      <c r="I4107">
        <f t="shared" si="64"/>
        <v>6</v>
      </c>
    </row>
    <row r="4108" spans="3:9" x14ac:dyDescent="0.2">
      <c r="C4108">
        <f>IF('Source Data'!F4108="successful",'Source Data'!L4108,0)</f>
        <v>0</v>
      </c>
      <c r="F4108">
        <f>IF('Source Data'!F4108="canceled",'Source Data'!L4108,0)</f>
        <v>0</v>
      </c>
      <c r="G4108">
        <f>IF('Source Data'!F4108="failed",'Source Data'!L4108,0)</f>
        <v>33</v>
      </c>
      <c r="I4108">
        <f t="shared" si="64"/>
        <v>33</v>
      </c>
    </row>
    <row r="4109" spans="3:9" x14ac:dyDescent="0.2">
      <c r="C4109">
        <f>IF('Source Data'!F4109="successful",'Source Data'!L4109,0)</f>
        <v>0</v>
      </c>
      <c r="F4109">
        <f>IF('Source Data'!F4109="canceled",'Source Data'!L4109,0)</f>
        <v>0</v>
      </c>
      <c r="G4109">
        <f>IF('Source Data'!F4109="failed",'Source Data'!L4109,0)</f>
        <v>4</v>
      </c>
      <c r="I4109">
        <f t="shared" si="64"/>
        <v>4</v>
      </c>
    </row>
    <row r="4110" spans="3:9" x14ac:dyDescent="0.2">
      <c r="C4110">
        <f>IF('Source Data'!F4110="successful",'Source Data'!L4110,0)</f>
        <v>0</v>
      </c>
      <c r="F4110">
        <f>IF('Source Data'!F4110="canceled",'Source Data'!L4110,0)</f>
        <v>0</v>
      </c>
      <c r="G4110">
        <f>IF('Source Data'!F4110="failed",'Source Data'!L4110,0)</f>
        <v>1</v>
      </c>
      <c r="I4110">
        <f t="shared" si="64"/>
        <v>1</v>
      </c>
    </row>
    <row r="4111" spans="3:9" x14ac:dyDescent="0.2">
      <c r="C4111">
        <f>IF('Source Data'!F4111="successful",'Source Data'!L4111,0)</f>
        <v>0</v>
      </c>
      <c r="F4111">
        <f>IF('Source Data'!F4111="canceled",'Source Data'!L4111,0)</f>
        <v>0</v>
      </c>
      <c r="G4111">
        <f>IF('Source Data'!F4111="failed",'Source Data'!L4111,0)</f>
        <v>0</v>
      </c>
      <c r="I4111">
        <f t="shared" si="64"/>
        <v>0</v>
      </c>
    </row>
    <row r="4112" spans="3:9" x14ac:dyDescent="0.2">
      <c r="C4112">
        <f>IF('Source Data'!F4112="successful",'Source Data'!L4112,0)</f>
        <v>0</v>
      </c>
      <c r="F4112">
        <f>IF('Source Data'!F4112="canceled",'Source Data'!L4112,0)</f>
        <v>0</v>
      </c>
      <c r="G4112">
        <f>IF('Source Data'!F4112="failed",'Source Data'!L4112,0)</f>
        <v>6</v>
      </c>
      <c r="I4112">
        <f t="shared" si="64"/>
        <v>6</v>
      </c>
    </row>
    <row r="4113" spans="3:9" x14ac:dyDescent="0.2">
      <c r="C4113">
        <f>IF('Source Data'!F4113="successful",'Source Data'!L4113,0)</f>
        <v>0</v>
      </c>
      <c r="F4113">
        <f>IF('Source Data'!F4113="canceled",'Source Data'!L4113,0)</f>
        <v>0</v>
      </c>
      <c r="G4113">
        <f>IF('Source Data'!F4113="failed",'Source Data'!L4113,0)</f>
        <v>6</v>
      </c>
      <c r="I4113">
        <f t="shared" si="64"/>
        <v>6</v>
      </c>
    </row>
    <row r="4114" spans="3:9" x14ac:dyDescent="0.2">
      <c r="C4114">
        <f>IF('Source Data'!F4114="successful",'Source Data'!L4114,0)</f>
        <v>0</v>
      </c>
      <c r="F4114">
        <f>IF('Source Data'!F4114="canceled",'Source Data'!L4114,0)</f>
        <v>0</v>
      </c>
      <c r="G4114">
        <f>IF('Source Data'!F4114="failed",'Source Data'!L4114,0)</f>
        <v>1</v>
      </c>
      <c r="I4114">
        <f t="shared" si="64"/>
        <v>1</v>
      </c>
    </row>
    <row r="4115" spans="3:9" x14ac:dyDescent="0.2">
      <c r="C4115">
        <f>IF('Source Data'!F4115="successful",'Source Data'!L4115,0)</f>
        <v>0</v>
      </c>
      <c r="F4115">
        <f>IF('Source Data'!F4115="canceled",'Source Data'!L4115,0)</f>
        <v>0</v>
      </c>
      <c r="G4115">
        <f>IF('Source Data'!F4115="failed",'Source Data'!L4115,0)</f>
        <v>3</v>
      </c>
      <c r="I4115">
        <f t="shared" si="64"/>
        <v>3</v>
      </c>
    </row>
    <row r="4116" spans="3:9" x14ac:dyDescent="0.2">
      <c r="C4116">
        <f>SUM(C2:C4115)</f>
        <v>424819</v>
      </c>
      <c r="F4116">
        <f t="shared" ref="F4116:I4116" si="65">SUM(F2:F4115)</f>
        <v>9530</v>
      </c>
      <c r="G4116">
        <f t="shared" si="65"/>
        <v>27096</v>
      </c>
      <c r="I4116">
        <f t="shared" si="65"/>
        <v>36626</v>
      </c>
    </row>
  </sheetData>
  <mergeCells count="1">
    <mergeCell ref="L4:N5"/>
  </mergeCell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B1407-D563-ED44-A3C1-73F1E5034243}">
  <dimension ref="A1:B8"/>
  <sheetViews>
    <sheetView workbookViewId="0">
      <selection activeCell="G19" sqref="G19"/>
    </sheetView>
  </sheetViews>
  <sheetFormatPr baseColWidth="10" defaultRowHeight="15" x14ac:dyDescent="0.2"/>
  <cols>
    <col min="1" max="1" width="19.5" customWidth="1"/>
    <col min="2" max="2" width="18" bestFit="1" customWidth="1"/>
    <col min="5" max="5" width="14.33203125" bestFit="1" customWidth="1"/>
    <col min="6" max="6" width="14.83203125" bestFit="1" customWidth="1"/>
  </cols>
  <sheetData>
    <row r="1" spans="1:2" x14ac:dyDescent="0.2">
      <c r="A1" t="s">
        <v>8423</v>
      </c>
    </row>
    <row r="3" spans="1:2" x14ac:dyDescent="0.2">
      <c r="A3" s="7" t="s">
        <v>8363</v>
      </c>
      <c r="B3" t="s">
        <v>8410</v>
      </c>
    </row>
    <row r="4" spans="1:2" x14ac:dyDescent="0.2">
      <c r="A4" s="8" t="s">
        <v>8220</v>
      </c>
      <c r="B4" s="9">
        <v>9530</v>
      </c>
    </row>
    <row r="5" spans="1:2" x14ac:dyDescent="0.2">
      <c r="A5" s="8" t="s">
        <v>8221</v>
      </c>
      <c r="B5" s="9">
        <v>27096</v>
      </c>
    </row>
    <row r="6" spans="1:2" x14ac:dyDescent="0.2">
      <c r="A6" s="8" t="s">
        <v>8222</v>
      </c>
      <c r="B6" s="9">
        <v>1801</v>
      </c>
    </row>
    <row r="7" spans="1:2" x14ac:dyDescent="0.2">
      <c r="A7" s="8" t="s">
        <v>8219</v>
      </c>
      <c r="B7" s="9">
        <v>424819</v>
      </c>
    </row>
    <row r="8" spans="1:2" x14ac:dyDescent="0.2">
      <c r="A8" s="8" t="s">
        <v>8362</v>
      </c>
      <c r="B8" s="9">
        <v>463246</v>
      </c>
    </row>
  </sheetData>
  <conditionalFormatting sqref="F2">
    <cfRule type="containsText" dxfId="7" priority="1" operator="containsText" text="live">
      <formula>NOT(ISERROR(SEARCH("live",F2)))</formula>
    </cfRule>
    <cfRule type="containsText" dxfId="6" priority="2" operator="containsText" text="canceled">
      <formula>NOT(ISERROR(SEARCH("canceled",F2)))</formula>
    </cfRule>
    <cfRule type="containsText" dxfId="5" priority="3" operator="containsText" text="failed">
      <formula>NOT(ISERROR(SEARCH("failed",F2)))</formula>
    </cfRule>
    <cfRule type="containsText" dxfId="4" priority="4" operator="containsText" text="successful">
      <formula>NOT(ISERROR(SEARCH("successful",F2)))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zoomScale="90" zoomScaleNormal="90" workbookViewId="0">
      <selection activeCell="X2" sqref="X2"/>
    </sheetView>
  </sheetViews>
  <sheetFormatPr baseColWidth="10" defaultColWidth="8.83203125" defaultRowHeight="15" x14ac:dyDescent="0.2"/>
  <cols>
    <col min="1" max="1" width="5.1640625" bestFit="1" customWidth="1"/>
    <col min="2" max="2" width="52.83203125" style="3" customWidth="1"/>
    <col min="3" max="3" width="29.66406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9" bestFit="1" customWidth="1"/>
    <col min="12" max="12" width="12.33203125" bestFit="1" customWidth="1"/>
    <col min="13" max="13" width="8" bestFit="1" customWidth="1"/>
    <col min="14" max="14" width="24.5" bestFit="1" customWidth="1"/>
    <col min="15" max="15" width="13.5" bestFit="1" customWidth="1"/>
    <col min="16" max="16" width="15.6640625" bestFit="1" customWidth="1"/>
    <col min="17" max="17" width="21.1640625" customWidth="1"/>
    <col min="18" max="18" width="17.83203125" customWidth="1"/>
    <col min="19" max="19" width="20.5" bestFit="1" customWidth="1"/>
    <col min="20" max="20" width="19.1640625" bestFit="1" customWidth="1"/>
    <col min="22" max="22" width="1.1640625" customWidth="1"/>
    <col min="23" max="23" width="24.5" bestFit="1" customWidth="1"/>
    <col min="24" max="24" width="13.5" bestFit="1" customWidth="1"/>
    <col min="25" max="25" width="13.5" customWidth="1"/>
  </cols>
  <sheetData>
    <row r="1" spans="1:25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8369</v>
      </c>
      <c r="T1" s="1" t="s">
        <v>8370</v>
      </c>
      <c r="V1" s="21"/>
      <c r="W1" s="1" t="s">
        <v>8264</v>
      </c>
      <c r="X1" s="1" t="s">
        <v>8308</v>
      </c>
      <c r="Y1" s="16" t="s">
        <v>8309</v>
      </c>
    </row>
    <row r="2" spans="1:25" ht="64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((E2/D2)*100)</f>
        <v>136.85882352941178</v>
      </c>
      <c r="P2" s="6">
        <f>IFERROR(E2/L2,0)</f>
        <v>63.917582417582416</v>
      </c>
      <c r="Q2" s="22" t="s">
        <v>8310</v>
      </c>
      <c r="R2" s="22" t="s">
        <v>8311</v>
      </c>
      <c r="S2" s="10">
        <f>(((J2/60)/60)/24)+DATE(1970,1,1)</f>
        <v>42177.007071759261</v>
      </c>
      <c r="T2" s="10">
        <f>(((I2/60)/60)/24)+DATE(1970,1,1)</f>
        <v>42208.125</v>
      </c>
      <c r="V2" s="21"/>
      <c r="W2" t="s">
        <v>8265</v>
      </c>
      <c r="X2" t="str">
        <f>LEFT(W2,FIND("/",W2)-1)</f>
        <v>film &amp; video</v>
      </c>
      <c r="Y2" t="str">
        <f>RIGHT(W2,LEN(W2)-FIND("/",W2))</f>
        <v>television</v>
      </c>
    </row>
    <row r="3" spans="1:25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((E3/D3)*100)</f>
        <v>142.60827250608273</v>
      </c>
      <c r="P3" s="6">
        <f t="shared" ref="P3:P66" si="1">IFERROR(E3/L3,0)</f>
        <v>185.48101265822785</v>
      </c>
      <c r="Q3" t="s">
        <v>8310</v>
      </c>
      <c r="R3" t="s">
        <v>8311</v>
      </c>
      <c r="S3" s="10">
        <f t="shared" ref="S3:S23" si="2">(((J3/60)/60)/24)+DATE(1970,1,1)</f>
        <v>42766.600497685184</v>
      </c>
      <c r="T3" s="10">
        <f t="shared" ref="T3:T23" si="3">(((I3/60)/60)/24)+DATE(1970,1,1)</f>
        <v>42796.600497685184</v>
      </c>
      <c r="V3" s="21"/>
      <c r="W3" t="s">
        <v>8265</v>
      </c>
      <c r="X3" t="str">
        <f t="shared" ref="X3:X66" si="4">LEFT(W3,FIND("/",W3)-1)</f>
        <v>film &amp; video</v>
      </c>
      <c r="Y3" t="str">
        <f t="shared" ref="Y3:Y66" si="5">RIGHT(W3,LEN(W3)-FIND("/",W3))</f>
        <v>television</v>
      </c>
    </row>
    <row r="4" spans="1:25" ht="64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  <c r="V4" s="21"/>
      <c r="W4" t="s">
        <v>8265</v>
      </c>
      <c r="X4" t="str">
        <f t="shared" si="4"/>
        <v>film &amp; video</v>
      </c>
      <c r="Y4" t="str">
        <f t="shared" si="5"/>
        <v>television</v>
      </c>
    </row>
    <row r="5" spans="1:25" ht="48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  <c r="V5" s="21"/>
      <c r="W5" t="s">
        <v>8265</v>
      </c>
      <c r="X5" t="str">
        <f t="shared" si="4"/>
        <v>film &amp; video</v>
      </c>
      <c r="Y5" t="str">
        <f t="shared" si="5"/>
        <v>television</v>
      </c>
    </row>
    <row r="6" spans="1:25" ht="8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  <c r="V6" s="21"/>
      <c r="W6" t="s">
        <v>8265</v>
      </c>
      <c r="X6" t="str">
        <f t="shared" si="4"/>
        <v>film &amp; video</v>
      </c>
      <c r="Y6" t="str">
        <f t="shared" si="5"/>
        <v>television</v>
      </c>
    </row>
    <row r="7" spans="1:25" ht="64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  <c r="V7" s="21"/>
      <c r="W7" t="s">
        <v>8265</v>
      </c>
      <c r="X7" t="str">
        <f t="shared" si="4"/>
        <v>film &amp; video</v>
      </c>
      <c r="Y7" t="str">
        <f t="shared" si="5"/>
        <v>television</v>
      </c>
    </row>
    <row r="8" spans="1:25" ht="64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  <c r="V8" s="21"/>
      <c r="W8" t="s">
        <v>8265</v>
      </c>
      <c r="X8" t="str">
        <f t="shared" si="4"/>
        <v>film &amp; video</v>
      </c>
      <c r="Y8" t="str">
        <f t="shared" si="5"/>
        <v>television</v>
      </c>
    </row>
    <row r="9" spans="1:25" ht="80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  <c r="V9" s="21"/>
      <c r="W9" t="s">
        <v>8265</v>
      </c>
      <c r="X9" t="str">
        <f t="shared" si="4"/>
        <v>film &amp; video</v>
      </c>
      <c r="Y9" t="str">
        <f t="shared" si="5"/>
        <v>television</v>
      </c>
    </row>
    <row r="10" spans="1:25" ht="3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  <c r="V10" s="21"/>
      <c r="W10" t="s">
        <v>8265</v>
      </c>
      <c r="X10" t="str">
        <f t="shared" si="4"/>
        <v>film &amp; video</v>
      </c>
      <c r="Y10" t="str">
        <f t="shared" si="5"/>
        <v>television</v>
      </c>
    </row>
    <row r="11" spans="1:25" ht="64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  <c r="V11" s="21"/>
      <c r="W11" t="s">
        <v>8265</v>
      </c>
      <c r="X11" t="str">
        <f t="shared" si="4"/>
        <v>film &amp; video</v>
      </c>
      <c r="Y11" t="str">
        <f t="shared" si="5"/>
        <v>television</v>
      </c>
    </row>
    <row r="12" spans="1:25" ht="64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  <c r="V12" s="21"/>
      <c r="W12" t="s">
        <v>8265</v>
      </c>
      <c r="X12" t="str">
        <f t="shared" si="4"/>
        <v>film &amp; video</v>
      </c>
      <c r="Y12" t="str">
        <f t="shared" si="5"/>
        <v>television</v>
      </c>
    </row>
    <row r="13" spans="1:25" ht="64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  <c r="V13" s="21"/>
      <c r="W13" t="s">
        <v>8265</v>
      </c>
      <c r="X13" t="str">
        <f t="shared" si="4"/>
        <v>film &amp; video</v>
      </c>
      <c r="Y13" t="str">
        <f t="shared" si="5"/>
        <v>television</v>
      </c>
    </row>
    <row r="14" spans="1:25" ht="64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  <c r="V14" s="21"/>
      <c r="W14" t="s">
        <v>8265</v>
      </c>
      <c r="X14" t="str">
        <f t="shared" si="4"/>
        <v>film &amp; video</v>
      </c>
      <c r="Y14" t="str">
        <f t="shared" si="5"/>
        <v>television</v>
      </c>
    </row>
    <row r="15" spans="1:25" ht="48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  <c r="V15" s="21"/>
      <c r="W15" t="s">
        <v>8265</v>
      </c>
      <c r="X15" t="str">
        <f t="shared" si="4"/>
        <v>film &amp; video</v>
      </c>
      <c r="Y15" t="str">
        <f t="shared" si="5"/>
        <v>television</v>
      </c>
    </row>
    <row r="16" spans="1:25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  <c r="V16" s="21"/>
      <c r="W16" t="s">
        <v>8265</v>
      </c>
      <c r="X16" t="str">
        <f t="shared" si="4"/>
        <v>film &amp; video</v>
      </c>
      <c r="Y16" t="str">
        <f t="shared" si="5"/>
        <v>television</v>
      </c>
    </row>
    <row r="17" spans="1:25" ht="64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  <c r="V17" s="21"/>
      <c r="W17" t="s">
        <v>8265</v>
      </c>
      <c r="X17" t="str">
        <f t="shared" si="4"/>
        <v>film &amp; video</v>
      </c>
      <c r="Y17" t="str">
        <f t="shared" si="5"/>
        <v>television</v>
      </c>
    </row>
    <row r="18" spans="1:25" ht="64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  <c r="V18" s="21"/>
      <c r="W18" t="s">
        <v>8265</v>
      </c>
      <c r="X18" t="str">
        <f t="shared" si="4"/>
        <v>film &amp; video</v>
      </c>
      <c r="Y18" t="str">
        <f t="shared" si="5"/>
        <v>television</v>
      </c>
    </row>
    <row r="19" spans="1:25" ht="64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  <c r="V19" s="21"/>
      <c r="W19" t="s">
        <v>8265</v>
      </c>
      <c r="X19" t="str">
        <f t="shared" si="4"/>
        <v>film &amp; video</v>
      </c>
      <c r="Y19" t="str">
        <f t="shared" si="5"/>
        <v>television</v>
      </c>
    </row>
    <row r="20" spans="1:25" ht="64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  <c r="V20" s="21"/>
      <c r="W20" t="s">
        <v>8265</v>
      </c>
      <c r="X20" t="str">
        <f t="shared" si="4"/>
        <v>film &amp; video</v>
      </c>
      <c r="Y20" t="str">
        <f t="shared" si="5"/>
        <v>television</v>
      </c>
    </row>
    <row r="21" spans="1:25" ht="64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  <c r="V21" s="21"/>
      <c r="W21" t="s">
        <v>8265</v>
      </c>
      <c r="X21" t="str">
        <f t="shared" si="4"/>
        <v>film &amp; video</v>
      </c>
      <c r="Y21" t="str">
        <f t="shared" si="5"/>
        <v>television</v>
      </c>
    </row>
    <row r="22" spans="1:25" ht="64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  <c r="V22" s="21"/>
      <c r="W22" t="s">
        <v>8265</v>
      </c>
      <c r="X22" t="str">
        <f t="shared" si="4"/>
        <v>film &amp; video</v>
      </c>
      <c r="Y22" t="str">
        <f t="shared" si="5"/>
        <v>television</v>
      </c>
    </row>
    <row r="23" spans="1:25" ht="64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  <c r="V23" s="21"/>
      <c r="W23" t="s">
        <v>8265</v>
      </c>
      <c r="X23" t="str">
        <f t="shared" si="4"/>
        <v>film &amp; video</v>
      </c>
      <c r="Y23" t="str">
        <f t="shared" si="5"/>
        <v>television</v>
      </c>
    </row>
    <row r="24" spans="1:25" ht="48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ref="S24:S87" si="6">(((J24/60)/60)/24)+DATE(1970,1,1)</f>
        <v>41989.91134259259</v>
      </c>
      <c r="T24" s="10">
        <f t="shared" ref="T24:T87" si="7">(((I24/60)/60)/24)+DATE(1970,1,1)</f>
        <v>42005.332638888889</v>
      </c>
      <c r="V24" s="21"/>
      <c r="W24" t="s">
        <v>8265</v>
      </c>
      <c r="X24" t="str">
        <f t="shared" si="4"/>
        <v>film &amp; video</v>
      </c>
      <c r="Y24" t="str">
        <f t="shared" si="5"/>
        <v>television</v>
      </c>
    </row>
    <row r="25" spans="1:25" ht="64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6"/>
        <v>42097.778946759259</v>
      </c>
      <c r="T25" s="10">
        <f t="shared" si="7"/>
        <v>42124.638888888891</v>
      </c>
      <c r="V25" s="21"/>
      <c r="W25" t="s">
        <v>8265</v>
      </c>
      <c r="X25" t="str">
        <f t="shared" si="4"/>
        <v>film &amp; video</v>
      </c>
      <c r="Y25" t="str">
        <f t="shared" si="5"/>
        <v>television</v>
      </c>
    </row>
    <row r="26" spans="1:25" ht="48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6"/>
        <v>42229.820173611108</v>
      </c>
      <c r="T26" s="10">
        <f t="shared" si="7"/>
        <v>42262.818750000006</v>
      </c>
      <c r="V26" s="21"/>
      <c r="W26" t="s">
        <v>8265</v>
      </c>
      <c r="X26" t="str">
        <f t="shared" si="4"/>
        <v>film &amp; video</v>
      </c>
      <c r="Y26" t="str">
        <f t="shared" si="5"/>
        <v>television</v>
      </c>
    </row>
    <row r="27" spans="1:25" ht="64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6"/>
        <v>42318.025011574078</v>
      </c>
      <c r="T27" s="10">
        <f t="shared" si="7"/>
        <v>42378.025011574078</v>
      </c>
      <c r="V27" s="21"/>
      <c r="W27" t="s">
        <v>8265</v>
      </c>
      <c r="X27" t="str">
        <f t="shared" si="4"/>
        <v>film &amp; video</v>
      </c>
      <c r="Y27" t="str">
        <f t="shared" si="5"/>
        <v>television</v>
      </c>
    </row>
    <row r="28" spans="1:25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6"/>
        <v>41828.515555555554</v>
      </c>
      <c r="T28" s="10">
        <f t="shared" si="7"/>
        <v>41868.515555555554</v>
      </c>
      <c r="V28" s="21"/>
      <c r="W28" t="s">
        <v>8265</v>
      </c>
      <c r="X28" t="str">
        <f t="shared" si="4"/>
        <v>film &amp; video</v>
      </c>
      <c r="Y28" t="str">
        <f t="shared" si="5"/>
        <v>television</v>
      </c>
    </row>
    <row r="29" spans="1:25" ht="64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6"/>
        <v>41929.164733796293</v>
      </c>
      <c r="T29" s="10">
        <f t="shared" si="7"/>
        <v>41959.206400462965</v>
      </c>
      <c r="V29" s="21"/>
      <c r="W29" t="s">
        <v>8265</v>
      </c>
      <c r="X29" t="str">
        <f t="shared" si="4"/>
        <v>film &amp; video</v>
      </c>
      <c r="Y29" t="str">
        <f t="shared" si="5"/>
        <v>television</v>
      </c>
    </row>
    <row r="30" spans="1:25" ht="48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6"/>
        <v>42324.96393518518</v>
      </c>
      <c r="T30" s="10">
        <f t="shared" si="7"/>
        <v>42354.96393518518</v>
      </c>
      <c r="V30" s="21"/>
      <c r="W30" t="s">
        <v>8265</v>
      </c>
      <c r="X30" t="str">
        <f t="shared" si="4"/>
        <v>film &amp; video</v>
      </c>
      <c r="Y30" t="str">
        <f t="shared" si="5"/>
        <v>television</v>
      </c>
    </row>
    <row r="31" spans="1:25" ht="64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6"/>
        <v>41812.67324074074</v>
      </c>
      <c r="T31" s="10">
        <f t="shared" si="7"/>
        <v>41842.67324074074</v>
      </c>
      <c r="V31" s="21"/>
      <c r="W31" t="s">
        <v>8265</v>
      </c>
      <c r="X31" t="str">
        <f t="shared" si="4"/>
        <v>film &amp; video</v>
      </c>
      <c r="Y31" t="str">
        <f t="shared" si="5"/>
        <v>television</v>
      </c>
    </row>
    <row r="32" spans="1:25" ht="64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6"/>
        <v>41842.292997685188</v>
      </c>
      <c r="T32" s="10">
        <f t="shared" si="7"/>
        <v>41872.292997685188</v>
      </c>
      <c r="V32" s="21"/>
      <c r="W32" t="s">
        <v>8265</v>
      </c>
      <c r="X32" t="str">
        <f t="shared" si="4"/>
        <v>film &amp; video</v>
      </c>
      <c r="Y32" t="str">
        <f t="shared" si="5"/>
        <v>television</v>
      </c>
    </row>
    <row r="33" spans="1:25" ht="64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6"/>
        <v>42376.79206018518</v>
      </c>
      <c r="T33" s="10">
        <f t="shared" si="7"/>
        <v>42394.79206018518</v>
      </c>
      <c r="V33" s="21"/>
      <c r="W33" t="s">
        <v>8265</v>
      </c>
      <c r="X33" t="str">
        <f t="shared" si="4"/>
        <v>film &amp; video</v>
      </c>
      <c r="Y33" t="str">
        <f t="shared" si="5"/>
        <v>television</v>
      </c>
    </row>
    <row r="34" spans="1:25" ht="64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6"/>
        <v>42461.627511574072</v>
      </c>
      <c r="T34" s="10">
        <f t="shared" si="7"/>
        <v>42503.165972222225</v>
      </c>
      <c r="V34" s="21"/>
      <c r="W34" t="s">
        <v>8265</v>
      </c>
      <c r="X34" t="str">
        <f t="shared" si="4"/>
        <v>film &amp; video</v>
      </c>
      <c r="Y34" t="str">
        <f t="shared" si="5"/>
        <v>television</v>
      </c>
    </row>
    <row r="35" spans="1:25" ht="64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6"/>
        <v>42286.660891203705</v>
      </c>
      <c r="T35" s="10">
        <f t="shared" si="7"/>
        <v>42316.702557870376</v>
      </c>
      <c r="V35" s="21"/>
      <c r="W35" t="s">
        <v>8265</v>
      </c>
      <c r="X35" t="str">
        <f t="shared" si="4"/>
        <v>film &amp; video</v>
      </c>
      <c r="Y35" t="str">
        <f t="shared" si="5"/>
        <v>television</v>
      </c>
    </row>
    <row r="36" spans="1:25" ht="64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6"/>
        <v>41841.321770833332</v>
      </c>
      <c r="T36" s="10">
        <f t="shared" si="7"/>
        <v>41856.321770833332</v>
      </c>
      <c r="V36" s="21"/>
      <c r="W36" t="s">
        <v>8265</v>
      </c>
      <c r="X36" t="str">
        <f t="shared" si="4"/>
        <v>film &amp; video</v>
      </c>
      <c r="Y36" t="str">
        <f t="shared" si="5"/>
        <v>television</v>
      </c>
    </row>
    <row r="37" spans="1:25" ht="48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6"/>
        <v>42098.291828703703</v>
      </c>
      <c r="T37" s="10">
        <f t="shared" si="7"/>
        <v>42122</v>
      </c>
      <c r="V37" s="21"/>
      <c r="W37" t="s">
        <v>8265</v>
      </c>
      <c r="X37" t="str">
        <f t="shared" si="4"/>
        <v>film &amp; video</v>
      </c>
      <c r="Y37" t="str">
        <f t="shared" si="5"/>
        <v>television</v>
      </c>
    </row>
    <row r="38" spans="1:25" ht="48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6"/>
        <v>42068.307002314818</v>
      </c>
      <c r="T38" s="10">
        <f t="shared" si="7"/>
        <v>42098.265335648146</v>
      </c>
      <c r="V38" s="21"/>
      <c r="W38" t="s">
        <v>8265</v>
      </c>
      <c r="X38" t="str">
        <f t="shared" si="4"/>
        <v>film &amp; video</v>
      </c>
      <c r="Y38" t="str">
        <f t="shared" si="5"/>
        <v>television</v>
      </c>
    </row>
    <row r="39" spans="1:25" ht="64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6"/>
        <v>42032.693043981482</v>
      </c>
      <c r="T39" s="10">
        <f t="shared" si="7"/>
        <v>42062.693043981482</v>
      </c>
      <c r="V39" s="21"/>
      <c r="W39" t="s">
        <v>8265</v>
      </c>
      <c r="X39" t="str">
        <f t="shared" si="4"/>
        <v>film &amp; video</v>
      </c>
      <c r="Y39" t="str">
        <f t="shared" si="5"/>
        <v>television</v>
      </c>
    </row>
    <row r="40" spans="1:25" ht="64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6"/>
        <v>41375.057222222218</v>
      </c>
      <c r="T40" s="10">
        <f t="shared" si="7"/>
        <v>41405.057222222218</v>
      </c>
      <c r="V40" s="21"/>
      <c r="W40" t="s">
        <v>8265</v>
      </c>
      <c r="X40" t="str">
        <f t="shared" si="4"/>
        <v>film &amp; video</v>
      </c>
      <c r="Y40" t="str">
        <f t="shared" si="5"/>
        <v>television</v>
      </c>
    </row>
    <row r="41" spans="1:25" ht="64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6"/>
        <v>41754.047083333331</v>
      </c>
      <c r="T41" s="10">
        <f t="shared" si="7"/>
        <v>41784.957638888889</v>
      </c>
      <c r="V41" s="21"/>
      <c r="W41" t="s">
        <v>8265</v>
      </c>
      <c r="X41" t="str">
        <f t="shared" si="4"/>
        <v>film &amp; video</v>
      </c>
      <c r="Y41" t="str">
        <f t="shared" si="5"/>
        <v>television</v>
      </c>
    </row>
    <row r="42" spans="1:25" ht="64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6"/>
        <v>41789.21398148148</v>
      </c>
      <c r="T42" s="10">
        <f t="shared" si="7"/>
        <v>41809.166666666664</v>
      </c>
      <c r="V42" s="21"/>
      <c r="W42" t="s">
        <v>8265</v>
      </c>
      <c r="X42" t="str">
        <f t="shared" si="4"/>
        <v>film &amp; video</v>
      </c>
      <c r="Y42" t="str">
        <f t="shared" si="5"/>
        <v>television</v>
      </c>
    </row>
    <row r="43" spans="1:25" ht="64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6"/>
        <v>41887.568912037037</v>
      </c>
      <c r="T43" s="10">
        <f t="shared" si="7"/>
        <v>41917.568912037037</v>
      </c>
      <c r="V43" s="21"/>
      <c r="W43" t="s">
        <v>8265</v>
      </c>
      <c r="X43" t="str">
        <f t="shared" si="4"/>
        <v>film &amp; video</v>
      </c>
      <c r="Y43" t="str">
        <f t="shared" si="5"/>
        <v>television</v>
      </c>
    </row>
    <row r="44" spans="1:25" ht="64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6"/>
        <v>41971.639189814814</v>
      </c>
      <c r="T44" s="10">
        <f t="shared" si="7"/>
        <v>42001.639189814814</v>
      </c>
      <c r="V44" s="21"/>
      <c r="W44" t="s">
        <v>8265</v>
      </c>
      <c r="X44" t="str">
        <f t="shared" si="4"/>
        <v>film &amp; video</v>
      </c>
      <c r="Y44" t="str">
        <f t="shared" si="5"/>
        <v>television</v>
      </c>
    </row>
    <row r="45" spans="1:25" ht="64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6"/>
        <v>41802.790347222224</v>
      </c>
      <c r="T45" s="10">
        <f t="shared" si="7"/>
        <v>41833</v>
      </c>
      <c r="V45" s="21"/>
      <c r="W45" t="s">
        <v>8265</v>
      </c>
      <c r="X45" t="str">
        <f t="shared" si="4"/>
        <v>film &amp; video</v>
      </c>
      <c r="Y45" t="str">
        <f t="shared" si="5"/>
        <v>television</v>
      </c>
    </row>
    <row r="46" spans="1:25" ht="80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6"/>
        <v>41874.098807870374</v>
      </c>
      <c r="T46" s="10">
        <f t="shared" si="7"/>
        <v>41919.098807870374</v>
      </c>
      <c r="V46" s="21"/>
      <c r="W46" t="s">
        <v>8265</v>
      </c>
      <c r="X46" t="str">
        <f t="shared" si="4"/>
        <v>film &amp; video</v>
      </c>
      <c r="Y46" t="str">
        <f t="shared" si="5"/>
        <v>television</v>
      </c>
    </row>
    <row r="47" spans="1:25" ht="64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6"/>
        <v>42457.623923611114</v>
      </c>
      <c r="T47" s="10">
        <f t="shared" si="7"/>
        <v>42487.623923611114</v>
      </c>
      <c r="V47" s="21"/>
      <c r="W47" t="s">
        <v>8265</v>
      </c>
      <c r="X47" t="str">
        <f t="shared" si="4"/>
        <v>film &amp; video</v>
      </c>
      <c r="Y47" t="str">
        <f t="shared" si="5"/>
        <v>television</v>
      </c>
    </row>
    <row r="48" spans="1:25" ht="64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6"/>
        <v>42323.964976851858</v>
      </c>
      <c r="T48" s="10">
        <f t="shared" si="7"/>
        <v>42353.964976851858</v>
      </c>
      <c r="V48" s="21"/>
      <c r="W48" t="s">
        <v>8265</v>
      </c>
      <c r="X48" t="str">
        <f t="shared" si="4"/>
        <v>film &amp; video</v>
      </c>
      <c r="Y48" t="str">
        <f t="shared" si="5"/>
        <v>television</v>
      </c>
    </row>
    <row r="49" spans="1:25" ht="64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6"/>
        <v>41932.819525462961</v>
      </c>
      <c r="T49" s="10">
        <f t="shared" si="7"/>
        <v>41992.861192129625</v>
      </c>
      <c r="V49" s="21"/>
      <c r="W49" t="s">
        <v>8265</v>
      </c>
      <c r="X49" t="str">
        <f t="shared" si="4"/>
        <v>film &amp; video</v>
      </c>
      <c r="Y49" t="str">
        <f t="shared" si="5"/>
        <v>television</v>
      </c>
    </row>
    <row r="50" spans="1:25" ht="64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6"/>
        <v>42033.516898148147</v>
      </c>
      <c r="T50" s="10">
        <f t="shared" si="7"/>
        <v>42064.5</v>
      </c>
      <c r="V50" s="21"/>
      <c r="W50" t="s">
        <v>8265</v>
      </c>
      <c r="X50" t="str">
        <f t="shared" si="4"/>
        <v>film &amp; video</v>
      </c>
      <c r="Y50" t="str">
        <f t="shared" si="5"/>
        <v>television</v>
      </c>
    </row>
    <row r="51" spans="1:25" ht="3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6"/>
        <v>42271.176446759258</v>
      </c>
      <c r="T51" s="10">
        <f t="shared" si="7"/>
        <v>42301.176446759258</v>
      </c>
      <c r="V51" s="21"/>
      <c r="W51" t="s">
        <v>8265</v>
      </c>
      <c r="X51" t="str">
        <f t="shared" si="4"/>
        <v>film &amp; video</v>
      </c>
      <c r="Y51" t="str">
        <f t="shared" si="5"/>
        <v>television</v>
      </c>
    </row>
    <row r="52" spans="1:25" ht="64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6"/>
        <v>41995.752986111111</v>
      </c>
      <c r="T52" s="10">
        <f t="shared" si="7"/>
        <v>42034.708333333328</v>
      </c>
      <c r="V52" s="21"/>
      <c r="W52" t="s">
        <v>8265</v>
      </c>
      <c r="X52" t="str">
        <f t="shared" si="4"/>
        <v>film &amp; video</v>
      </c>
      <c r="Y52" t="str">
        <f t="shared" si="5"/>
        <v>television</v>
      </c>
    </row>
    <row r="53" spans="1:25" ht="64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6"/>
        <v>42196.928668981483</v>
      </c>
      <c r="T53" s="10">
        <f t="shared" si="7"/>
        <v>42226.928668981483</v>
      </c>
      <c r="V53" s="21"/>
      <c r="W53" t="s">
        <v>8265</v>
      </c>
      <c r="X53" t="str">
        <f t="shared" si="4"/>
        <v>film &amp; video</v>
      </c>
      <c r="Y53" t="str">
        <f t="shared" si="5"/>
        <v>television</v>
      </c>
    </row>
    <row r="54" spans="1:25" ht="64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6"/>
        <v>41807.701921296299</v>
      </c>
      <c r="T54" s="10">
        <f t="shared" si="7"/>
        <v>41837.701921296299</v>
      </c>
      <c r="V54" s="21"/>
      <c r="W54" t="s">
        <v>8265</v>
      </c>
      <c r="X54" t="str">
        <f t="shared" si="4"/>
        <v>film &amp; video</v>
      </c>
      <c r="Y54" t="str">
        <f t="shared" si="5"/>
        <v>television</v>
      </c>
    </row>
    <row r="55" spans="1:25" ht="48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6"/>
        <v>41719.549131944441</v>
      </c>
      <c r="T55" s="10">
        <f t="shared" si="7"/>
        <v>41733.916666666664</v>
      </c>
      <c r="V55" s="21"/>
      <c r="W55" t="s">
        <v>8265</v>
      </c>
      <c r="X55" t="str">
        <f t="shared" si="4"/>
        <v>film &amp; video</v>
      </c>
      <c r="Y55" t="str">
        <f t="shared" si="5"/>
        <v>television</v>
      </c>
    </row>
    <row r="56" spans="1:25" ht="80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6"/>
        <v>42333.713206018518</v>
      </c>
      <c r="T56" s="10">
        <f t="shared" si="7"/>
        <v>42363.713206018518</v>
      </c>
      <c r="V56" s="21"/>
      <c r="W56" t="s">
        <v>8265</v>
      </c>
      <c r="X56" t="str">
        <f t="shared" si="4"/>
        <v>film &amp; video</v>
      </c>
      <c r="Y56" t="str">
        <f t="shared" si="5"/>
        <v>television</v>
      </c>
    </row>
    <row r="57" spans="1:25" ht="64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6"/>
        <v>42496.968935185185</v>
      </c>
      <c r="T57" s="10">
        <f t="shared" si="7"/>
        <v>42517.968935185185</v>
      </c>
      <c r="V57" s="21"/>
      <c r="W57" t="s">
        <v>8265</v>
      </c>
      <c r="X57" t="str">
        <f t="shared" si="4"/>
        <v>film &amp; video</v>
      </c>
      <c r="Y57" t="str">
        <f t="shared" si="5"/>
        <v>television</v>
      </c>
    </row>
    <row r="58" spans="1:25" ht="48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6"/>
        <v>42149.548888888887</v>
      </c>
      <c r="T58" s="10">
        <f t="shared" si="7"/>
        <v>42163.666666666672</v>
      </c>
      <c r="V58" s="21"/>
      <c r="W58" t="s">
        <v>8265</v>
      </c>
      <c r="X58" t="str">
        <f t="shared" si="4"/>
        <v>film &amp; video</v>
      </c>
      <c r="Y58" t="str">
        <f t="shared" si="5"/>
        <v>television</v>
      </c>
    </row>
    <row r="59" spans="1:25" ht="64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6"/>
        <v>42089.83289351852</v>
      </c>
      <c r="T59" s="10">
        <f t="shared" si="7"/>
        <v>42119.83289351852</v>
      </c>
      <c r="V59" s="21"/>
      <c r="W59" t="s">
        <v>8265</v>
      </c>
      <c r="X59" t="str">
        <f t="shared" si="4"/>
        <v>film &amp; video</v>
      </c>
      <c r="Y59" t="str">
        <f t="shared" si="5"/>
        <v>television</v>
      </c>
    </row>
    <row r="60" spans="1:25" ht="48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6"/>
        <v>41932.745046296295</v>
      </c>
      <c r="T60" s="10">
        <f t="shared" si="7"/>
        <v>41962.786712962959</v>
      </c>
      <c r="V60" s="21"/>
      <c r="W60" t="s">
        <v>8265</v>
      </c>
      <c r="X60" t="str">
        <f t="shared" si="4"/>
        <v>film &amp; video</v>
      </c>
      <c r="Y60" t="str">
        <f t="shared" si="5"/>
        <v>television</v>
      </c>
    </row>
    <row r="61" spans="1:25" ht="64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6"/>
        <v>42230.23583333334</v>
      </c>
      <c r="T61" s="10">
        <f t="shared" si="7"/>
        <v>42261.875</v>
      </c>
      <c r="V61" s="21"/>
      <c r="W61" t="s">
        <v>8265</v>
      </c>
      <c r="X61" t="str">
        <f t="shared" si="4"/>
        <v>film &amp; video</v>
      </c>
      <c r="Y61" t="str">
        <f t="shared" si="5"/>
        <v>television</v>
      </c>
    </row>
    <row r="62" spans="1:25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6"/>
        <v>41701.901817129627</v>
      </c>
      <c r="T62" s="10">
        <f t="shared" si="7"/>
        <v>41721</v>
      </c>
      <c r="V62" s="21"/>
      <c r="W62" t="s">
        <v>8266</v>
      </c>
      <c r="X62" t="str">
        <f t="shared" si="4"/>
        <v>film &amp; video</v>
      </c>
      <c r="Y62" t="str">
        <f t="shared" si="5"/>
        <v>shorts</v>
      </c>
    </row>
    <row r="63" spans="1:25" ht="64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6"/>
        <v>41409.814317129632</v>
      </c>
      <c r="T63" s="10">
        <f t="shared" si="7"/>
        <v>41431.814317129632</v>
      </c>
      <c r="V63" s="21"/>
      <c r="W63" t="s">
        <v>8266</v>
      </c>
      <c r="X63" t="str">
        <f t="shared" si="4"/>
        <v>film &amp; video</v>
      </c>
      <c r="Y63" t="str">
        <f t="shared" si="5"/>
        <v>shorts</v>
      </c>
    </row>
    <row r="64" spans="1:25" ht="64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6"/>
        <v>41311.799513888887</v>
      </c>
      <c r="T64" s="10">
        <f t="shared" si="7"/>
        <v>41336.799513888887</v>
      </c>
      <c r="V64" s="21"/>
      <c r="W64" t="s">
        <v>8266</v>
      </c>
      <c r="X64" t="str">
        <f t="shared" si="4"/>
        <v>film &amp; video</v>
      </c>
      <c r="Y64" t="str">
        <f t="shared" si="5"/>
        <v>shorts</v>
      </c>
    </row>
    <row r="65" spans="1:25" ht="64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6"/>
        <v>41612.912187499998</v>
      </c>
      <c r="T65" s="10">
        <f t="shared" si="7"/>
        <v>41636.207638888889</v>
      </c>
      <c r="V65" s="21"/>
      <c r="W65" t="s">
        <v>8266</v>
      </c>
      <c r="X65" t="str">
        <f t="shared" si="4"/>
        <v>film &amp; video</v>
      </c>
      <c r="Y65" t="str">
        <f t="shared" si="5"/>
        <v>shorts</v>
      </c>
    </row>
    <row r="66" spans="1:25" ht="64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6"/>
        <v>41433.01829861111</v>
      </c>
      <c r="T66" s="10">
        <f t="shared" si="7"/>
        <v>41463.01829861111</v>
      </c>
      <c r="V66" s="21"/>
      <c r="W66" t="s">
        <v>8266</v>
      </c>
      <c r="X66" t="str">
        <f t="shared" si="4"/>
        <v>film &amp; video</v>
      </c>
      <c r="Y66" t="str">
        <f t="shared" si="5"/>
        <v>shorts</v>
      </c>
    </row>
    <row r="67" spans="1:25" ht="48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((E67/D67)*100)</f>
        <v>107.52857142857141</v>
      </c>
      <c r="P67" s="6">
        <f t="shared" ref="P67:P130" si="9">IFERROR(E67/L67,0)</f>
        <v>132.05263157894737</v>
      </c>
      <c r="Q67" t="s">
        <v>8310</v>
      </c>
      <c r="R67" t="s">
        <v>8312</v>
      </c>
      <c r="S67" s="10">
        <f t="shared" si="6"/>
        <v>41835.821226851855</v>
      </c>
      <c r="T67" s="10">
        <f t="shared" si="7"/>
        <v>41862.249305555553</v>
      </c>
      <c r="V67" s="21"/>
      <c r="W67" t="s">
        <v>8266</v>
      </c>
      <c r="X67" t="str">
        <f t="shared" ref="X67:X130" si="10">LEFT(W67,FIND("/",W67)-1)</f>
        <v>film &amp; video</v>
      </c>
      <c r="Y67" t="str">
        <f t="shared" ref="Y67:Y130" si="11">RIGHT(W67,LEN(W67)-FIND("/",W67))</f>
        <v>shorts</v>
      </c>
    </row>
    <row r="68" spans="1:25" ht="48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118.6</v>
      </c>
      <c r="P68" s="6">
        <f t="shared" si="9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  <c r="V68" s="21"/>
      <c r="W68" t="s">
        <v>8266</v>
      </c>
      <c r="X68" t="str">
        <f t="shared" si="10"/>
        <v>film &amp; video</v>
      </c>
      <c r="Y68" t="str">
        <f t="shared" si="11"/>
        <v>shorts</v>
      </c>
    </row>
    <row r="69" spans="1:25" ht="64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116.25000000000001</v>
      </c>
      <c r="P69" s="6">
        <f t="shared" si="9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  <c r="V69" s="21"/>
      <c r="W69" t="s">
        <v>8266</v>
      </c>
      <c r="X69" t="str">
        <f t="shared" si="10"/>
        <v>film &amp; video</v>
      </c>
      <c r="Y69" t="str">
        <f t="shared" si="11"/>
        <v>shorts</v>
      </c>
    </row>
    <row r="70" spans="1:25" ht="8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127.16666666666667</v>
      </c>
      <c r="P70" s="6">
        <f t="shared" si="9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  <c r="V70" s="21"/>
      <c r="W70" t="s">
        <v>8266</v>
      </c>
      <c r="X70" t="str">
        <f t="shared" si="10"/>
        <v>film &amp; video</v>
      </c>
      <c r="Y70" t="str">
        <f t="shared" si="11"/>
        <v>shorts</v>
      </c>
    </row>
    <row r="71" spans="1:25" ht="64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110.9423</v>
      </c>
      <c r="P71" s="6">
        <f t="shared" si="9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  <c r="V71" s="21"/>
      <c r="W71" t="s">
        <v>8266</v>
      </c>
      <c r="X71" t="str">
        <f t="shared" si="10"/>
        <v>film &amp; video</v>
      </c>
      <c r="Y71" t="str">
        <f t="shared" si="11"/>
        <v>shorts</v>
      </c>
    </row>
    <row r="72" spans="1:25" ht="64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127.2</v>
      </c>
      <c r="P72" s="6">
        <f t="shared" si="9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  <c r="V72" s="21"/>
      <c r="W72" t="s">
        <v>8266</v>
      </c>
      <c r="X72" t="str">
        <f t="shared" si="10"/>
        <v>film &amp; video</v>
      </c>
      <c r="Y72" t="str">
        <f t="shared" si="11"/>
        <v>shorts</v>
      </c>
    </row>
    <row r="73" spans="1:25" ht="64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123.94444444444443</v>
      </c>
      <c r="P73" s="6">
        <f t="shared" si="9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  <c r="V73" s="21"/>
      <c r="W73" t="s">
        <v>8266</v>
      </c>
      <c r="X73" t="str">
        <f t="shared" si="10"/>
        <v>film &amp; video</v>
      </c>
      <c r="Y73" t="str">
        <f t="shared" si="11"/>
        <v>shorts</v>
      </c>
    </row>
    <row r="74" spans="1:25" ht="64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108.40909090909091</v>
      </c>
      <c r="P74" s="6">
        <f t="shared" si="9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  <c r="V74" s="21"/>
      <c r="W74" t="s">
        <v>8266</v>
      </c>
      <c r="X74" t="str">
        <f t="shared" si="10"/>
        <v>film &amp; video</v>
      </c>
      <c r="Y74" t="str">
        <f t="shared" si="11"/>
        <v>shorts</v>
      </c>
    </row>
    <row r="75" spans="1:25" ht="64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100</v>
      </c>
      <c r="P75" s="6">
        <f t="shared" si="9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  <c r="V75" s="21"/>
      <c r="W75" t="s">
        <v>8266</v>
      </c>
      <c r="X75" t="str">
        <f t="shared" si="10"/>
        <v>film &amp; video</v>
      </c>
      <c r="Y75" t="str">
        <f t="shared" si="11"/>
        <v>shorts</v>
      </c>
    </row>
    <row r="76" spans="1:25" ht="64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112.93199999999999</v>
      </c>
      <c r="P76" s="6">
        <f t="shared" si="9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  <c r="V76" s="21"/>
      <c r="W76" t="s">
        <v>8266</v>
      </c>
      <c r="X76" t="str">
        <f t="shared" si="10"/>
        <v>film &amp; video</v>
      </c>
      <c r="Y76" t="str">
        <f t="shared" si="11"/>
        <v>shorts</v>
      </c>
    </row>
    <row r="77" spans="1:25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115.42857142857143</v>
      </c>
      <c r="P77" s="6">
        <f t="shared" si="9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  <c r="V77" s="21"/>
      <c r="W77" t="s">
        <v>8266</v>
      </c>
      <c r="X77" t="str">
        <f t="shared" si="10"/>
        <v>film &amp; video</v>
      </c>
      <c r="Y77" t="str">
        <f t="shared" si="11"/>
        <v>shorts</v>
      </c>
    </row>
    <row r="78" spans="1:25" ht="64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153.33333333333334</v>
      </c>
      <c r="P78" s="6">
        <f t="shared" si="9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  <c r="V78" s="21"/>
      <c r="W78" t="s">
        <v>8266</v>
      </c>
      <c r="X78" t="str">
        <f t="shared" si="10"/>
        <v>film &amp; video</v>
      </c>
      <c r="Y78" t="str">
        <f t="shared" si="11"/>
        <v>shorts</v>
      </c>
    </row>
    <row r="79" spans="1:25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392.5</v>
      </c>
      <c r="P79" s="6">
        <f t="shared" si="9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  <c r="V79" s="21"/>
      <c r="W79" t="s">
        <v>8266</v>
      </c>
      <c r="X79" t="str">
        <f t="shared" si="10"/>
        <v>film &amp; video</v>
      </c>
      <c r="Y79" t="str">
        <f t="shared" si="11"/>
        <v>shorts</v>
      </c>
    </row>
    <row r="80" spans="1:25" ht="112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2702</v>
      </c>
      <c r="P80" s="6">
        <f t="shared" si="9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  <c r="V80" s="21"/>
      <c r="W80" t="s">
        <v>8266</v>
      </c>
      <c r="X80" t="str">
        <f t="shared" si="10"/>
        <v>film &amp; video</v>
      </c>
      <c r="Y80" t="str">
        <f t="shared" si="11"/>
        <v>shorts</v>
      </c>
    </row>
    <row r="81" spans="1:25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127</v>
      </c>
      <c r="P81" s="6">
        <f t="shared" si="9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  <c r="V81" s="21"/>
      <c r="W81" t="s">
        <v>8266</v>
      </c>
      <c r="X81" t="str">
        <f t="shared" si="10"/>
        <v>film &amp; video</v>
      </c>
      <c r="Y81" t="str">
        <f t="shared" si="11"/>
        <v>shorts</v>
      </c>
    </row>
    <row r="82" spans="1:25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107.25</v>
      </c>
      <c r="P82" s="6">
        <f t="shared" si="9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  <c r="V82" s="21"/>
      <c r="W82" t="s">
        <v>8266</v>
      </c>
      <c r="X82" t="str">
        <f t="shared" si="10"/>
        <v>film &amp; video</v>
      </c>
      <c r="Y82" t="str">
        <f t="shared" si="11"/>
        <v>shorts</v>
      </c>
    </row>
    <row r="83" spans="1:25" ht="64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198</v>
      </c>
      <c r="P83" s="6">
        <f t="shared" si="9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  <c r="V83" s="21"/>
      <c r="W83" t="s">
        <v>8266</v>
      </c>
      <c r="X83" t="str">
        <f t="shared" si="10"/>
        <v>film &amp; video</v>
      </c>
      <c r="Y83" t="str">
        <f t="shared" si="11"/>
        <v>shorts</v>
      </c>
    </row>
    <row r="84" spans="1:25" ht="64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100.01249999999999</v>
      </c>
      <c r="P84" s="6">
        <f t="shared" si="9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  <c r="V84" s="21"/>
      <c r="W84" t="s">
        <v>8266</v>
      </c>
      <c r="X84" t="str">
        <f t="shared" si="10"/>
        <v>film &amp; video</v>
      </c>
      <c r="Y84" t="str">
        <f t="shared" si="11"/>
        <v>shorts</v>
      </c>
    </row>
    <row r="85" spans="1:25" ht="64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102.49999999999999</v>
      </c>
      <c r="P85" s="6">
        <f t="shared" si="9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  <c r="V85" s="21"/>
      <c r="W85" t="s">
        <v>8266</v>
      </c>
      <c r="X85" t="str">
        <f t="shared" si="10"/>
        <v>film &amp; video</v>
      </c>
      <c r="Y85" t="str">
        <f t="shared" si="11"/>
        <v>shorts</v>
      </c>
    </row>
    <row r="86" spans="1:25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100</v>
      </c>
      <c r="P86" s="6">
        <f t="shared" si="9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  <c r="V86" s="21"/>
      <c r="W86" t="s">
        <v>8266</v>
      </c>
      <c r="X86" t="str">
        <f t="shared" si="10"/>
        <v>film &amp; video</v>
      </c>
      <c r="Y86" t="str">
        <f t="shared" si="11"/>
        <v>shorts</v>
      </c>
    </row>
    <row r="87" spans="1:25" ht="64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125.49999999999999</v>
      </c>
      <c r="P87" s="6">
        <f t="shared" si="9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  <c r="V87" s="21"/>
      <c r="W87" t="s">
        <v>8266</v>
      </c>
      <c r="X87" t="str">
        <f t="shared" si="10"/>
        <v>film &amp; video</v>
      </c>
      <c r="Y87" t="str">
        <f t="shared" si="11"/>
        <v>shorts</v>
      </c>
    </row>
    <row r="88" spans="1:25" ht="80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106.46666666666667</v>
      </c>
      <c r="P88" s="6">
        <f t="shared" si="9"/>
        <v>375.76470588235293</v>
      </c>
      <c r="Q88" t="s">
        <v>8310</v>
      </c>
      <c r="R88" t="s">
        <v>8312</v>
      </c>
      <c r="S88" s="10">
        <f t="shared" ref="S88:S151" si="12">(((J88/60)/60)/24)+DATE(1970,1,1)</f>
        <v>42291.556076388893</v>
      </c>
      <c r="T88" s="10">
        <f t="shared" ref="T88:T151" si="13">(((I88/60)/60)/24)+DATE(1970,1,1)</f>
        <v>42365.59774305555</v>
      </c>
      <c r="V88" s="21"/>
      <c r="W88" t="s">
        <v>8266</v>
      </c>
      <c r="X88" t="str">
        <f t="shared" si="10"/>
        <v>film &amp; video</v>
      </c>
      <c r="Y88" t="str">
        <f t="shared" si="11"/>
        <v>shorts</v>
      </c>
    </row>
    <row r="89" spans="1:25" ht="64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104.60000000000001</v>
      </c>
      <c r="P89" s="6">
        <f t="shared" si="9"/>
        <v>104.6</v>
      </c>
      <c r="Q89" t="s">
        <v>8310</v>
      </c>
      <c r="R89" t="s">
        <v>8312</v>
      </c>
      <c r="S89" s="10">
        <f t="shared" si="12"/>
        <v>40322.53938657407</v>
      </c>
      <c r="T89" s="10">
        <f t="shared" si="13"/>
        <v>40332.070138888892</v>
      </c>
      <c r="V89" s="21"/>
      <c r="W89" t="s">
        <v>8266</v>
      </c>
      <c r="X89" t="str">
        <f t="shared" si="10"/>
        <v>film &amp; video</v>
      </c>
      <c r="Y89" t="str">
        <f t="shared" si="11"/>
        <v>shorts</v>
      </c>
    </row>
    <row r="90" spans="1:25" ht="64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102.85714285714285</v>
      </c>
      <c r="P90" s="6">
        <f t="shared" si="9"/>
        <v>60</v>
      </c>
      <c r="Q90" t="s">
        <v>8310</v>
      </c>
      <c r="R90" t="s">
        <v>8312</v>
      </c>
      <c r="S90" s="10">
        <f t="shared" si="12"/>
        <v>41786.65892361111</v>
      </c>
      <c r="T90" s="10">
        <f t="shared" si="13"/>
        <v>41812.65892361111</v>
      </c>
      <c r="V90" s="21"/>
      <c r="W90" t="s">
        <v>8266</v>
      </c>
      <c r="X90" t="str">
        <f t="shared" si="10"/>
        <v>film &amp; video</v>
      </c>
      <c r="Y90" t="str">
        <f t="shared" si="11"/>
        <v>shorts</v>
      </c>
    </row>
    <row r="91" spans="1:25" ht="64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115.06666666666668</v>
      </c>
      <c r="P91" s="6">
        <f t="shared" si="9"/>
        <v>123.28571428571429</v>
      </c>
      <c r="Q91" t="s">
        <v>8310</v>
      </c>
      <c r="R91" t="s">
        <v>8312</v>
      </c>
      <c r="S91" s="10">
        <f t="shared" si="12"/>
        <v>41402.752222222225</v>
      </c>
      <c r="T91" s="10">
        <f t="shared" si="13"/>
        <v>41427.752222222225</v>
      </c>
      <c r="V91" s="21"/>
      <c r="W91" t="s">
        <v>8266</v>
      </c>
      <c r="X91" t="str">
        <f t="shared" si="10"/>
        <v>film &amp; video</v>
      </c>
      <c r="Y91" t="str">
        <f t="shared" si="11"/>
        <v>shorts</v>
      </c>
    </row>
    <row r="92" spans="1:25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100.4</v>
      </c>
      <c r="P92" s="6">
        <f t="shared" si="9"/>
        <v>31.375</v>
      </c>
      <c r="Q92" t="s">
        <v>8310</v>
      </c>
      <c r="R92" t="s">
        <v>8312</v>
      </c>
      <c r="S92" s="10">
        <f t="shared" si="12"/>
        <v>40706.297442129631</v>
      </c>
      <c r="T92" s="10">
        <f t="shared" si="13"/>
        <v>40736.297442129631</v>
      </c>
      <c r="V92" s="21"/>
      <c r="W92" t="s">
        <v>8266</v>
      </c>
      <c r="X92" t="str">
        <f t="shared" si="10"/>
        <v>film &amp; video</v>
      </c>
      <c r="Y92" t="str">
        <f t="shared" si="11"/>
        <v>shorts</v>
      </c>
    </row>
    <row r="93" spans="1:25" ht="64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120</v>
      </c>
      <c r="P93" s="6">
        <f t="shared" si="9"/>
        <v>78.260869565217391</v>
      </c>
      <c r="Q93" t="s">
        <v>8310</v>
      </c>
      <c r="R93" t="s">
        <v>8312</v>
      </c>
      <c r="S93" s="10">
        <f t="shared" si="12"/>
        <v>40619.402361111112</v>
      </c>
      <c r="T93" s="10">
        <f t="shared" si="13"/>
        <v>40680.402361111112</v>
      </c>
      <c r="V93" s="21"/>
      <c r="W93" t="s">
        <v>8266</v>
      </c>
      <c r="X93" t="str">
        <f t="shared" si="10"/>
        <v>film &amp; video</v>
      </c>
      <c r="Y93" t="str">
        <f t="shared" si="11"/>
        <v>shorts</v>
      </c>
    </row>
    <row r="94" spans="1:25" ht="64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105.2</v>
      </c>
      <c r="P94" s="6">
        <f t="shared" si="9"/>
        <v>122.32558139534883</v>
      </c>
      <c r="Q94" t="s">
        <v>8310</v>
      </c>
      <c r="R94" t="s">
        <v>8312</v>
      </c>
      <c r="S94" s="10">
        <f t="shared" si="12"/>
        <v>42721.198877314819</v>
      </c>
      <c r="T94" s="10">
        <f t="shared" si="13"/>
        <v>42767.333333333328</v>
      </c>
      <c r="V94" s="21"/>
      <c r="W94" t="s">
        <v>8266</v>
      </c>
      <c r="X94" t="str">
        <f t="shared" si="10"/>
        <v>film &amp; video</v>
      </c>
      <c r="Y94" t="str">
        <f t="shared" si="11"/>
        <v>shorts</v>
      </c>
    </row>
    <row r="95" spans="1:25" ht="64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110.60000000000001</v>
      </c>
      <c r="P95" s="6">
        <f t="shared" si="9"/>
        <v>73.733333333333334</v>
      </c>
      <c r="Q95" t="s">
        <v>8310</v>
      </c>
      <c r="R95" t="s">
        <v>8312</v>
      </c>
      <c r="S95" s="10">
        <f t="shared" si="12"/>
        <v>41065.858067129629</v>
      </c>
      <c r="T95" s="10">
        <f t="shared" si="13"/>
        <v>41093.875</v>
      </c>
      <c r="V95" s="21"/>
      <c r="W95" t="s">
        <v>8266</v>
      </c>
      <c r="X95" t="str">
        <f t="shared" si="10"/>
        <v>film &amp; video</v>
      </c>
      <c r="Y95" t="str">
        <f t="shared" si="11"/>
        <v>shorts</v>
      </c>
    </row>
    <row r="96" spans="1:25" ht="64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104</v>
      </c>
      <c r="P96" s="6">
        <f t="shared" si="9"/>
        <v>21.666666666666668</v>
      </c>
      <c r="Q96" t="s">
        <v>8310</v>
      </c>
      <c r="R96" t="s">
        <v>8312</v>
      </c>
      <c r="S96" s="10">
        <f t="shared" si="12"/>
        <v>41716.717847222222</v>
      </c>
      <c r="T96" s="10">
        <f t="shared" si="13"/>
        <v>41736.717847222222</v>
      </c>
      <c r="V96" s="21"/>
      <c r="W96" t="s">
        <v>8266</v>
      </c>
      <c r="X96" t="str">
        <f t="shared" si="10"/>
        <v>film &amp; video</v>
      </c>
      <c r="Y96" t="str">
        <f t="shared" si="11"/>
        <v>shorts</v>
      </c>
    </row>
    <row r="97" spans="1:25" ht="64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131.42857142857142</v>
      </c>
      <c r="P97" s="6">
        <f t="shared" si="9"/>
        <v>21.904761904761905</v>
      </c>
      <c r="Q97" t="s">
        <v>8310</v>
      </c>
      <c r="R97" t="s">
        <v>8312</v>
      </c>
      <c r="S97" s="10">
        <f t="shared" si="12"/>
        <v>40935.005104166667</v>
      </c>
      <c r="T97" s="10">
        <f t="shared" si="13"/>
        <v>40965.005104166667</v>
      </c>
      <c r="V97" s="21"/>
      <c r="W97" t="s">
        <v>8266</v>
      </c>
      <c r="X97" t="str">
        <f t="shared" si="10"/>
        <v>film &amp; video</v>
      </c>
      <c r="Y97" t="str">
        <f t="shared" si="11"/>
        <v>shorts</v>
      </c>
    </row>
    <row r="98" spans="1:25" ht="64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114.66666666666667</v>
      </c>
      <c r="P98" s="6">
        <f t="shared" si="9"/>
        <v>50.588235294117645</v>
      </c>
      <c r="Q98" t="s">
        <v>8310</v>
      </c>
      <c r="R98" t="s">
        <v>8312</v>
      </c>
      <c r="S98" s="10">
        <f t="shared" si="12"/>
        <v>40324.662511574075</v>
      </c>
      <c r="T98" s="10">
        <f t="shared" si="13"/>
        <v>40391.125</v>
      </c>
      <c r="V98" s="21"/>
      <c r="W98" t="s">
        <v>8266</v>
      </c>
      <c r="X98" t="str">
        <f t="shared" si="10"/>
        <v>film &amp; video</v>
      </c>
      <c r="Y98" t="str">
        <f t="shared" si="11"/>
        <v>shorts</v>
      </c>
    </row>
    <row r="99" spans="1:25" ht="64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106.25</v>
      </c>
      <c r="P99" s="6">
        <f t="shared" si="9"/>
        <v>53.125</v>
      </c>
      <c r="Q99" t="s">
        <v>8310</v>
      </c>
      <c r="R99" t="s">
        <v>8312</v>
      </c>
      <c r="S99" s="10">
        <f t="shared" si="12"/>
        <v>40706.135208333333</v>
      </c>
      <c r="T99" s="10">
        <f t="shared" si="13"/>
        <v>40736.135208333333</v>
      </c>
      <c r="V99" s="21"/>
      <c r="W99" t="s">
        <v>8266</v>
      </c>
      <c r="X99" t="str">
        <f t="shared" si="10"/>
        <v>film &amp; video</v>
      </c>
      <c r="Y99" t="str">
        <f t="shared" si="11"/>
        <v>shorts</v>
      </c>
    </row>
    <row r="100" spans="1:25" ht="64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106.25</v>
      </c>
      <c r="P100" s="6">
        <f t="shared" si="9"/>
        <v>56.666666666666664</v>
      </c>
      <c r="Q100" t="s">
        <v>8310</v>
      </c>
      <c r="R100" t="s">
        <v>8312</v>
      </c>
      <c r="S100" s="10">
        <f t="shared" si="12"/>
        <v>41214.79483796296</v>
      </c>
      <c r="T100" s="10">
        <f t="shared" si="13"/>
        <v>41250.979166666664</v>
      </c>
      <c r="V100" s="21"/>
      <c r="W100" t="s">
        <v>8266</v>
      </c>
      <c r="X100" t="str">
        <f t="shared" si="10"/>
        <v>film &amp; video</v>
      </c>
      <c r="Y100" t="str">
        <f t="shared" si="11"/>
        <v>shorts</v>
      </c>
    </row>
    <row r="101" spans="1:25" ht="48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106.01933333333334</v>
      </c>
      <c r="P101" s="6">
        <f t="shared" si="9"/>
        <v>40.776666666666664</v>
      </c>
      <c r="Q101" t="s">
        <v>8310</v>
      </c>
      <c r="R101" t="s">
        <v>8312</v>
      </c>
      <c r="S101" s="10">
        <f t="shared" si="12"/>
        <v>41631.902766203704</v>
      </c>
      <c r="T101" s="10">
        <f t="shared" si="13"/>
        <v>41661.902766203704</v>
      </c>
      <c r="V101" s="21"/>
      <c r="W101" t="s">
        <v>8266</v>
      </c>
      <c r="X101" t="str">
        <f t="shared" si="10"/>
        <v>film &amp; video</v>
      </c>
      <c r="Y101" t="str">
        <f t="shared" si="11"/>
        <v>shorts</v>
      </c>
    </row>
    <row r="102" spans="1:25" ht="64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100</v>
      </c>
      <c r="P102" s="6">
        <f t="shared" si="9"/>
        <v>192.30769230769232</v>
      </c>
      <c r="Q102" t="s">
        <v>8310</v>
      </c>
      <c r="R102" t="s">
        <v>8312</v>
      </c>
      <c r="S102" s="10">
        <f t="shared" si="12"/>
        <v>41197.753310185188</v>
      </c>
      <c r="T102" s="10">
        <f t="shared" si="13"/>
        <v>41217.794976851852</v>
      </c>
      <c r="V102" s="21"/>
      <c r="W102" t="s">
        <v>8266</v>
      </c>
      <c r="X102" t="str">
        <f t="shared" si="10"/>
        <v>film &amp; video</v>
      </c>
      <c r="Y102" t="str">
        <f t="shared" si="11"/>
        <v>shorts</v>
      </c>
    </row>
    <row r="103" spans="1:25" ht="64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100</v>
      </c>
      <c r="P103" s="6">
        <f t="shared" si="9"/>
        <v>100</v>
      </c>
      <c r="Q103" t="s">
        <v>8310</v>
      </c>
      <c r="R103" t="s">
        <v>8312</v>
      </c>
      <c r="S103" s="10">
        <f t="shared" si="12"/>
        <v>41274.776736111111</v>
      </c>
      <c r="T103" s="10">
        <f t="shared" si="13"/>
        <v>41298.776736111111</v>
      </c>
      <c r="V103" s="21"/>
      <c r="W103" t="s">
        <v>8266</v>
      </c>
      <c r="X103" t="str">
        <f t="shared" si="10"/>
        <v>film &amp; video</v>
      </c>
      <c r="Y103" t="str">
        <f t="shared" si="11"/>
        <v>shorts</v>
      </c>
    </row>
    <row r="104" spans="1:25" ht="64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127.75000000000001</v>
      </c>
      <c r="P104" s="6">
        <f t="shared" si="9"/>
        <v>117.92307692307692</v>
      </c>
      <c r="Q104" t="s">
        <v>8310</v>
      </c>
      <c r="R104" t="s">
        <v>8312</v>
      </c>
      <c r="S104" s="10">
        <f t="shared" si="12"/>
        <v>40505.131168981483</v>
      </c>
      <c r="T104" s="10">
        <f t="shared" si="13"/>
        <v>40535.131168981483</v>
      </c>
      <c r="V104" s="21"/>
      <c r="W104" t="s">
        <v>8266</v>
      </c>
      <c r="X104" t="str">
        <f t="shared" si="10"/>
        <v>film &amp; video</v>
      </c>
      <c r="Y104" t="str">
        <f t="shared" si="11"/>
        <v>shorts</v>
      </c>
    </row>
    <row r="105" spans="1:25" ht="48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105.15384615384616</v>
      </c>
      <c r="P105" s="6">
        <f t="shared" si="9"/>
        <v>27.897959183673468</v>
      </c>
      <c r="Q105" t="s">
        <v>8310</v>
      </c>
      <c r="R105" t="s">
        <v>8312</v>
      </c>
      <c r="S105" s="10">
        <f t="shared" si="12"/>
        <v>41682.805902777778</v>
      </c>
      <c r="T105" s="10">
        <f t="shared" si="13"/>
        <v>41705.805902777778</v>
      </c>
      <c r="V105" s="21"/>
      <c r="W105" t="s">
        <v>8266</v>
      </c>
      <c r="X105" t="str">
        <f t="shared" si="10"/>
        <v>film &amp; video</v>
      </c>
      <c r="Y105" t="str">
        <f t="shared" si="11"/>
        <v>shorts</v>
      </c>
    </row>
    <row r="106" spans="1:25" ht="48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120</v>
      </c>
      <c r="P106" s="6">
        <f t="shared" si="9"/>
        <v>60</v>
      </c>
      <c r="Q106" t="s">
        <v>8310</v>
      </c>
      <c r="R106" t="s">
        <v>8312</v>
      </c>
      <c r="S106" s="10">
        <f t="shared" si="12"/>
        <v>40612.695208333331</v>
      </c>
      <c r="T106" s="10">
        <f t="shared" si="13"/>
        <v>40636.041666666664</v>
      </c>
      <c r="V106" s="21"/>
      <c r="W106" t="s">
        <v>8266</v>
      </c>
      <c r="X106" t="str">
        <f t="shared" si="10"/>
        <v>film &amp; video</v>
      </c>
      <c r="Y106" t="str">
        <f t="shared" si="11"/>
        <v>shorts</v>
      </c>
    </row>
    <row r="107" spans="1:25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107.40909090909089</v>
      </c>
      <c r="P107" s="6">
        <f t="shared" si="9"/>
        <v>39.383333333333333</v>
      </c>
      <c r="Q107" t="s">
        <v>8310</v>
      </c>
      <c r="R107" t="s">
        <v>8312</v>
      </c>
      <c r="S107" s="10">
        <f t="shared" si="12"/>
        <v>42485.724768518514</v>
      </c>
      <c r="T107" s="10">
        <f t="shared" si="13"/>
        <v>42504</v>
      </c>
      <c r="V107" s="21"/>
      <c r="W107" t="s">
        <v>8266</v>
      </c>
      <c r="X107" t="str">
        <f t="shared" si="10"/>
        <v>film &amp; video</v>
      </c>
      <c r="Y107" t="str">
        <f t="shared" si="11"/>
        <v>shorts</v>
      </c>
    </row>
    <row r="108" spans="1:25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100.49999999999999</v>
      </c>
      <c r="P108" s="6">
        <f t="shared" si="9"/>
        <v>186.11111111111111</v>
      </c>
      <c r="Q108" t="s">
        <v>8310</v>
      </c>
      <c r="R108" t="s">
        <v>8312</v>
      </c>
      <c r="S108" s="10">
        <f t="shared" si="12"/>
        <v>40987.776631944449</v>
      </c>
      <c r="T108" s="10">
        <f t="shared" si="13"/>
        <v>41001.776631944449</v>
      </c>
      <c r="V108" s="21"/>
      <c r="W108" t="s">
        <v>8266</v>
      </c>
      <c r="X108" t="str">
        <f t="shared" si="10"/>
        <v>film &amp; video</v>
      </c>
      <c r="Y108" t="str">
        <f t="shared" si="11"/>
        <v>shorts</v>
      </c>
    </row>
    <row r="109" spans="1:25" ht="64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102.46666666666667</v>
      </c>
      <c r="P109" s="6">
        <f t="shared" si="9"/>
        <v>111.37681159420291</v>
      </c>
      <c r="Q109" t="s">
        <v>8310</v>
      </c>
      <c r="R109" t="s">
        <v>8312</v>
      </c>
      <c r="S109" s="10">
        <f t="shared" si="12"/>
        <v>40635.982488425929</v>
      </c>
      <c r="T109" s="10">
        <f t="shared" si="13"/>
        <v>40657.982488425929</v>
      </c>
      <c r="V109" s="21"/>
      <c r="W109" t="s">
        <v>8266</v>
      </c>
      <c r="X109" t="str">
        <f t="shared" si="10"/>
        <v>film &amp; video</v>
      </c>
      <c r="Y109" t="str">
        <f t="shared" si="11"/>
        <v>shorts</v>
      </c>
    </row>
    <row r="110" spans="1:25" ht="64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246.66666666666669</v>
      </c>
      <c r="P110" s="6">
        <f t="shared" si="9"/>
        <v>78.723404255319153</v>
      </c>
      <c r="Q110" t="s">
        <v>8310</v>
      </c>
      <c r="R110" t="s">
        <v>8312</v>
      </c>
      <c r="S110" s="10">
        <f t="shared" si="12"/>
        <v>41365.613078703704</v>
      </c>
      <c r="T110" s="10">
        <f t="shared" si="13"/>
        <v>41425.613078703704</v>
      </c>
      <c r="V110" s="21"/>
      <c r="W110" t="s">
        <v>8266</v>
      </c>
      <c r="X110" t="str">
        <f t="shared" si="10"/>
        <v>film &amp; video</v>
      </c>
      <c r="Y110" t="str">
        <f t="shared" si="11"/>
        <v>shorts</v>
      </c>
    </row>
    <row r="111" spans="1:25" ht="64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219.49999999999997</v>
      </c>
      <c r="P111" s="6">
        <f t="shared" si="9"/>
        <v>46.702127659574465</v>
      </c>
      <c r="Q111" t="s">
        <v>8310</v>
      </c>
      <c r="R111" t="s">
        <v>8312</v>
      </c>
      <c r="S111" s="10">
        <f t="shared" si="12"/>
        <v>40570.025810185187</v>
      </c>
      <c r="T111" s="10">
        <f t="shared" si="13"/>
        <v>40600.025810185187</v>
      </c>
      <c r="V111" s="21"/>
      <c r="W111" t="s">
        <v>8266</v>
      </c>
      <c r="X111" t="str">
        <f t="shared" si="10"/>
        <v>film &amp; video</v>
      </c>
      <c r="Y111" t="str">
        <f t="shared" si="11"/>
        <v>shorts</v>
      </c>
    </row>
    <row r="112" spans="1:25" ht="64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130.76923076923077</v>
      </c>
      <c r="P112" s="6">
        <f t="shared" si="9"/>
        <v>65.384615384615387</v>
      </c>
      <c r="Q112" t="s">
        <v>8310</v>
      </c>
      <c r="R112" t="s">
        <v>8312</v>
      </c>
      <c r="S112" s="10">
        <f t="shared" si="12"/>
        <v>41557.949687500004</v>
      </c>
      <c r="T112" s="10">
        <f t="shared" si="13"/>
        <v>41592.249305555553</v>
      </c>
      <c r="V112" s="21"/>
      <c r="W112" t="s">
        <v>8266</v>
      </c>
      <c r="X112" t="str">
        <f t="shared" si="10"/>
        <v>film &amp; video</v>
      </c>
      <c r="Y112" t="str">
        <f t="shared" si="11"/>
        <v>shorts</v>
      </c>
    </row>
    <row r="113" spans="1:25" ht="64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154.57142857142858</v>
      </c>
      <c r="P113" s="6">
        <f t="shared" si="9"/>
        <v>102.0754716981132</v>
      </c>
      <c r="Q113" t="s">
        <v>8310</v>
      </c>
      <c r="R113" t="s">
        <v>8312</v>
      </c>
      <c r="S113" s="10">
        <f t="shared" si="12"/>
        <v>42125.333182870367</v>
      </c>
      <c r="T113" s="10">
        <f t="shared" si="13"/>
        <v>42155.333182870367</v>
      </c>
      <c r="V113" s="21"/>
      <c r="W113" t="s">
        <v>8266</v>
      </c>
      <c r="X113" t="str">
        <f t="shared" si="10"/>
        <v>film &amp; video</v>
      </c>
      <c r="Y113" t="str">
        <f t="shared" si="11"/>
        <v>shorts</v>
      </c>
    </row>
    <row r="114" spans="1:25" ht="64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104</v>
      </c>
      <c r="P114" s="6">
        <f t="shared" si="9"/>
        <v>64.197530864197532</v>
      </c>
      <c r="Q114" t="s">
        <v>8310</v>
      </c>
      <c r="R114" t="s">
        <v>8312</v>
      </c>
      <c r="S114" s="10">
        <f t="shared" si="12"/>
        <v>41718.043032407404</v>
      </c>
      <c r="T114" s="10">
        <f t="shared" si="13"/>
        <v>41742.083333333336</v>
      </c>
      <c r="V114" s="21"/>
      <c r="W114" t="s">
        <v>8266</v>
      </c>
      <c r="X114" t="str">
        <f t="shared" si="10"/>
        <v>film &amp; video</v>
      </c>
      <c r="Y114" t="str">
        <f t="shared" si="11"/>
        <v>shorts</v>
      </c>
    </row>
    <row r="115" spans="1:25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141</v>
      </c>
      <c r="P115" s="6">
        <f t="shared" si="9"/>
        <v>90.384615384615387</v>
      </c>
      <c r="Q115" t="s">
        <v>8310</v>
      </c>
      <c r="R115" t="s">
        <v>8312</v>
      </c>
      <c r="S115" s="10">
        <f t="shared" si="12"/>
        <v>40753.758425925924</v>
      </c>
      <c r="T115" s="10">
        <f t="shared" si="13"/>
        <v>40761.625</v>
      </c>
      <c r="V115" s="21"/>
      <c r="W115" t="s">
        <v>8266</v>
      </c>
      <c r="X115" t="str">
        <f t="shared" si="10"/>
        <v>film &amp; video</v>
      </c>
      <c r="Y115" t="str">
        <f t="shared" si="11"/>
        <v>shorts</v>
      </c>
    </row>
    <row r="116" spans="1:25" ht="64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103.33333333333334</v>
      </c>
      <c r="P116" s="6">
        <f t="shared" si="9"/>
        <v>88.571428571428569</v>
      </c>
      <c r="Q116" t="s">
        <v>8310</v>
      </c>
      <c r="R116" t="s">
        <v>8312</v>
      </c>
      <c r="S116" s="10">
        <f t="shared" si="12"/>
        <v>40861.27416666667</v>
      </c>
      <c r="T116" s="10">
        <f t="shared" si="13"/>
        <v>40921.27416666667</v>
      </c>
      <c r="V116" s="21"/>
      <c r="W116" t="s">
        <v>8266</v>
      </c>
      <c r="X116" t="str">
        <f t="shared" si="10"/>
        <v>film &amp; video</v>
      </c>
      <c r="Y116" t="str">
        <f t="shared" si="11"/>
        <v>shorts</v>
      </c>
    </row>
    <row r="117" spans="1:25" ht="3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140.44444444444443</v>
      </c>
      <c r="P117" s="6">
        <f t="shared" si="9"/>
        <v>28.727272727272727</v>
      </c>
      <c r="Q117" t="s">
        <v>8310</v>
      </c>
      <c r="R117" t="s">
        <v>8312</v>
      </c>
      <c r="S117" s="10">
        <f t="shared" si="12"/>
        <v>40918.738935185182</v>
      </c>
      <c r="T117" s="10">
        <f t="shared" si="13"/>
        <v>40943.738935185182</v>
      </c>
      <c r="V117" s="21"/>
      <c r="W117" t="s">
        <v>8266</v>
      </c>
      <c r="X117" t="str">
        <f t="shared" si="10"/>
        <v>film &amp; video</v>
      </c>
      <c r="Y117" t="str">
        <f t="shared" si="11"/>
        <v>shorts</v>
      </c>
    </row>
    <row r="118" spans="1:25" ht="64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113.65714285714286</v>
      </c>
      <c r="P118" s="6">
        <f t="shared" si="9"/>
        <v>69.78947368421052</v>
      </c>
      <c r="Q118" t="s">
        <v>8310</v>
      </c>
      <c r="R118" t="s">
        <v>8312</v>
      </c>
      <c r="S118" s="10">
        <f t="shared" si="12"/>
        <v>40595.497164351851</v>
      </c>
      <c r="T118" s="10">
        <f t="shared" si="13"/>
        <v>40641.455497685187</v>
      </c>
      <c r="V118" s="21"/>
      <c r="W118" t="s">
        <v>8266</v>
      </c>
      <c r="X118" t="str">
        <f t="shared" si="10"/>
        <v>film &amp; video</v>
      </c>
      <c r="Y118" t="str">
        <f t="shared" si="11"/>
        <v>shorts</v>
      </c>
    </row>
    <row r="119" spans="1:25" ht="80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100.49377777777779</v>
      </c>
      <c r="P119" s="6">
        <f t="shared" si="9"/>
        <v>167.48962962962963</v>
      </c>
      <c r="Q119" t="s">
        <v>8310</v>
      </c>
      <c r="R119" t="s">
        <v>8312</v>
      </c>
      <c r="S119" s="10">
        <f t="shared" si="12"/>
        <v>40248.834999999999</v>
      </c>
      <c r="T119" s="10">
        <f t="shared" si="13"/>
        <v>40338.791666666664</v>
      </c>
      <c r="V119" s="21"/>
      <c r="W119" t="s">
        <v>8266</v>
      </c>
      <c r="X119" t="str">
        <f t="shared" si="10"/>
        <v>film &amp; video</v>
      </c>
      <c r="Y119" t="str">
        <f t="shared" si="11"/>
        <v>shorts</v>
      </c>
    </row>
    <row r="120" spans="1:25" ht="48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113.03159999999998</v>
      </c>
      <c r="P120" s="6">
        <f t="shared" si="9"/>
        <v>144.91230769230768</v>
      </c>
      <c r="Q120" t="s">
        <v>8310</v>
      </c>
      <c r="R120" t="s">
        <v>8312</v>
      </c>
      <c r="S120" s="10">
        <f t="shared" si="12"/>
        <v>40723.053657407407</v>
      </c>
      <c r="T120" s="10">
        <f t="shared" si="13"/>
        <v>40753.053657407407</v>
      </c>
      <c r="V120" s="21"/>
      <c r="W120" t="s">
        <v>8266</v>
      </c>
      <c r="X120" t="str">
        <f t="shared" si="10"/>
        <v>film &amp; video</v>
      </c>
      <c r="Y120" t="str">
        <f t="shared" si="11"/>
        <v>shorts</v>
      </c>
    </row>
    <row r="121" spans="1:25" ht="64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104.55692307692308</v>
      </c>
      <c r="P121" s="6">
        <f t="shared" si="9"/>
        <v>91.840540540540545</v>
      </c>
      <c r="Q121" t="s">
        <v>8310</v>
      </c>
      <c r="R121" t="s">
        <v>8312</v>
      </c>
      <c r="S121" s="10">
        <f t="shared" si="12"/>
        <v>40739.069282407407</v>
      </c>
      <c r="T121" s="10">
        <f t="shared" si="13"/>
        <v>40768.958333333336</v>
      </c>
      <c r="V121" s="21"/>
      <c r="W121" t="s">
        <v>8266</v>
      </c>
      <c r="X121" t="str">
        <f t="shared" si="10"/>
        <v>film &amp; video</v>
      </c>
      <c r="Y121" t="str">
        <f t="shared" si="11"/>
        <v>shorts</v>
      </c>
    </row>
    <row r="122" spans="1:25" ht="64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1.4285714285714287E-2</v>
      </c>
      <c r="P122" s="6">
        <f t="shared" si="9"/>
        <v>10</v>
      </c>
      <c r="Q122" t="s">
        <v>8310</v>
      </c>
      <c r="R122" t="s">
        <v>8313</v>
      </c>
      <c r="S122" s="10">
        <f t="shared" si="12"/>
        <v>42616.049849537041</v>
      </c>
      <c r="T122" s="10">
        <f t="shared" si="13"/>
        <v>42646.049849537041</v>
      </c>
      <c r="V122" s="21"/>
      <c r="W122" t="s">
        <v>8267</v>
      </c>
      <c r="X122" t="str">
        <f t="shared" si="10"/>
        <v>film &amp; video</v>
      </c>
      <c r="Y122" t="str">
        <f t="shared" si="11"/>
        <v>science fiction</v>
      </c>
    </row>
    <row r="123" spans="1:25" ht="64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3.3333333333333333E-2</v>
      </c>
      <c r="P123" s="6">
        <f t="shared" si="9"/>
        <v>1</v>
      </c>
      <c r="Q123" t="s">
        <v>8310</v>
      </c>
      <c r="R123" t="s">
        <v>8313</v>
      </c>
      <c r="S123" s="10">
        <f t="shared" si="12"/>
        <v>42096.704976851848</v>
      </c>
      <c r="T123" s="10">
        <f t="shared" si="13"/>
        <v>42112.427777777775</v>
      </c>
      <c r="V123" s="21"/>
      <c r="W123" t="s">
        <v>8267</v>
      </c>
      <c r="X123" t="str">
        <f t="shared" si="10"/>
        <v>film &amp; video</v>
      </c>
      <c r="Y123" t="str">
        <f t="shared" si="11"/>
        <v>science fiction</v>
      </c>
    </row>
    <row r="124" spans="1:25" ht="48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>
        <f t="shared" si="9"/>
        <v>0</v>
      </c>
      <c r="Q124" t="s">
        <v>8310</v>
      </c>
      <c r="R124" t="s">
        <v>8313</v>
      </c>
      <c r="S124" s="10">
        <f t="shared" si="12"/>
        <v>42593.431793981479</v>
      </c>
      <c r="T124" s="10">
        <f t="shared" si="13"/>
        <v>42653.431793981479</v>
      </c>
      <c r="V124" s="21"/>
      <c r="W124" t="s">
        <v>8267</v>
      </c>
      <c r="X124" t="str">
        <f t="shared" si="10"/>
        <v>film &amp; video</v>
      </c>
      <c r="Y124" t="str">
        <f t="shared" si="11"/>
        <v>science fiction</v>
      </c>
    </row>
    <row r="125" spans="1:25" ht="64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0.27454545454545454</v>
      </c>
      <c r="P125" s="6">
        <f t="shared" si="9"/>
        <v>25.166666666666668</v>
      </c>
      <c r="Q125" t="s">
        <v>8310</v>
      </c>
      <c r="R125" t="s">
        <v>8313</v>
      </c>
      <c r="S125" s="10">
        <f t="shared" si="12"/>
        <v>41904.781990740739</v>
      </c>
      <c r="T125" s="10">
        <f t="shared" si="13"/>
        <v>41940.916666666664</v>
      </c>
      <c r="V125" s="21"/>
      <c r="W125" t="s">
        <v>8267</v>
      </c>
      <c r="X125" t="str">
        <f t="shared" si="10"/>
        <v>film &amp; video</v>
      </c>
      <c r="Y125" t="str">
        <f t="shared" si="11"/>
        <v>science fiction</v>
      </c>
    </row>
    <row r="126" spans="1:25" ht="64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>
        <f t="shared" si="9"/>
        <v>0</v>
      </c>
      <c r="Q126" t="s">
        <v>8310</v>
      </c>
      <c r="R126" t="s">
        <v>8313</v>
      </c>
      <c r="S126" s="10">
        <f t="shared" si="12"/>
        <v>42114.928726851853</v>
      </c>
      <c r="T126" s="10">
        <f t="shared" si="13"/>
        <v>42139.928726851853</v>
      </c>
      <c r="V126" s="21"/>
      <c r="W126" t="s">
        <v>8267</v>
      </c>
      <c r="X126" t="str">
        <f t="shared" si="10"/>
        <v>film &amp; video</v>
      </c>
      <c r="Y126" t="str">
        <f t="shared" si="11"/>
        <v>science fiction</v>
      </c>
    </row>
    <row r="127" spans="1:25" ht="64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14.000000000000002</v>
      </c>
      <c r="P127" s="6">
        <f t="shared" si="9"/>
        <v>11.666666666666666</v>
      </c>
      <c r="Q127" t="s">
        <v>8310</v>
      </c>
      <c r="R127" t="s">
        <v>8313</v>
      </c>
      <c r="S127" s="10">
        <f t="shared" si="12"/>
        <v>42709.993981481486</v>
      </c>
      <c r="T127" s="10">
        <f t="shared" si="13"/>
        <v>42769.993981481486</v>
      </c>
      <c r="V127" s="21"/>
      <c r="W127" t="s">
        <v>8267</v>
      </c>
      <c r="X127" t="str">
        <f t="shared" si="10"/>
        <v>film &amp; video</v>
      </c>
      <c r="Y127" t="str">
        <f t="shared" si="11"/>
        <v>science fiction</v>
      </c>
    </row>
    <row r="128" spans="1:25" ht="64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</v>
      </c>
      <c r="P128" s="6">
        <f t="shared" si="9"/>
        <v>106.69230769230769</v>
      </c>
      <c r="Q128" t="s">
        <v>8310</v>
      </c>
      <c r="R128" t="s">
        <v>8313</v>
      </c>
      <c r="S128" s="10">
        <f t="shared" si="12"/>
        <v>42135.589548611111</v>
      </c>
      <c r="T128" s="10">
        <f t="shared" si="13"/>
        <v>42166.083333333328</v>
      </c>
      <c r="V128" s="21"/>
      <c r="W128" t="s">
        <v>8267</v>
      </c>
      <c r="X128" t="str">
        <f t="shared" si="10"/>
        <v>film &amp; video</v>
      </c>
      <c r="Y128" t="str">
        <f t="shared" si="11"/>
        <v>science fiction</v>
      </c>
    </row>
    <row r="129" spans="1:25" ht="64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</v>
      </c>
      <c r="P129" s="6">
        <f t="shared" si="9"/>
        <v>47.5</v>
      </c>
      <c r="Q129" t="s">
        <v>8310</v>
      </c>
      <c r="R129" t="s">
        <v>8313</v>
      </c>
      <c r="S129" s="10">
        <f t="shared" si="12"/>
        <v>42067.62431712963</v>
      </c>
      <c r="T129" s="10">
        <f t="shared" si="13"/>
        <v>42097.582650462966</v>
      </c>
      <c r="V129" s="21"/>
      <c r="W129" t="s">
        <v>8267</v>
      </c>
      <c r="X129" t="str">
        <f t="shared" si="10"/>
        <v>film &amp; video</v>
      </c>
      <c r="Y129" t="str">
        <f t="shared" si="11"/>
        <v>science fiction</v>
      </c>
    </row>
    <row r="130" spans="1:25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1.867</v>
      </c>
      <c r="P130" s="6">
        <f t="shared" si="9"/>
        <v>311.16666666666669</v>
      </c>
      <c r="Q130" t="s">
        <v>8310</v>
      </c>
      <c r="R130" t="s">
        <v>8313</v>
      </c>
      <c r="S130" s="10">
        <f t="shared" si="12"/>
        <v>42628.22792824074</v>
      </c>
      <c r="T130" s="10">
        <f t="shared" si="13"/>
        <v>42663.22792824074</v>
      </c>
      <c r="V130" s="21"/>
      <c r="W130" t="s">
        <v>8267</v>
      </c>
      <c r="X130" t="str">
        <f t="shared" si="10"/>
        <v>film &amp; video</v>
      </c>
      <c r="Y130" t="str">
        <f t="shared" si="11"/>
        <v>science fiction</v>
      </c>
    </row>
    <row r="131" spans="1:25" ht="64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((E131/D131)*100)</f>
        <v>0</v>
      </c>
      <c r="P131" s="6">
        <f t="shared" ref="P131:P194" si="15">IFERROR(E131/L131,0)</f>
        <v>0</v>
      </c>
      <c r="Q131" t="s">
        <v>8310</v>
      </c>
      <c r="R131" t="s">
        <v>8313</v>
      </c>
      <c r="S131" s="10">
        <f t="shared" si="12"/>
        <v>41882.937303240738</v>
      </c>
      <c r="T131" s="10">
        <f t="shared" si="13"/>
        <v>41942.937303240738</v>
      </c>
      <c r="V131" s="21"/>
      <c r="W131" t="s">
        <v>8267</v>
      </c>
      <c r="X131" t="str">
        <f t="shared" ref="X131:X194" si="16">LEFT(W131,FIND("/",W131)-1)</f>
        <v>film &amp; video</v>
      </c>
      <c r="Y131" t="str">
        <f t="shared" ref="Y131:Y194" si="17">RIGHT(W131,LEN(W131)-FIND("/",W131))</f>
        <v>science fiction</v>
      </c>
    </row>
    <row r="132" spans="1:25" ht="64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>
        <f t="shared" si="15"/>
        <v>0</v>
      </c>
      <c r="Q132" t="s">
        <v>8310</v>
      </c>
      <c r="R132" t="s">
        <v>8313</v>
      </c>
      <c r="S132" s="10">
        <f t="shared" si="12"/>
        <v>41778.915416666663</v>
      </c>
      <c r="T132" s="10">
        <f t="shared" si="13"/>
        <v>41806.844444444447</v>
      </c>
      <c r="V132" s="21"/>
      <c r="W132" t="s">
        <v>8267</v>
      </c>
      <c r="X132" t="str">
        <f t="shared" si="16"/>
        <v>film &amp; video</v>
      </c>
      <c r="Y132" t="str">
        <f t="shared" si="17"/>
        <v>science fiction</v>
      </c>
    </row>
    <row r="133" spans="1:25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>
        <f t="shared" si="15"/>
        <v>0</v>
      </c>
      <c r="Q133" t="s">
        <v>8310</v>
      </c>
      <c r="R133" t="s">
        <v>8313</v>
      </c>
      <c r="S133" s="10">
        <f t="shared" si="12"/>
        <v>42541.837511574078</v>
      </c>
      <c r="T133" s="10">
        <f t="shared" si="13"/>
        <v>42557</v>
      </c>
      <c r="V133" s="21"/>
      <c r="W133" t="s">
        <v>8267</v>
      </c>
      <c r="X133" t="str">
        <f t="shared" si="16"/>
        <v>film &amp; video</v>
      </c>
      <c r="Y133" t="str">
        <f t="shared" si="17"/>
        <v>science fiction</v>
      </c>
    </row>
    <row r="134" spans="1:25" ht="64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9.5687499999999996</v>
      </c>
      <c r="P134" s="6">
        <f t="shared" si="15"/>
        <v>94.506172839506178</v>
      </c>
      <c r="Q134" t="s">
        <v>8310</v>
      </c>
      <c r="R134" t="s">
        <v>8313</v>
      </c>
      <c r="S134" s="10">
        <f t="shared" si="12"/>
        <v>41905.812581018516</v>
      </c>
      <c r="T134" s="10">
        <f t="shared" si="13"/>
        <v>41950.854247685187</v>
      </c>
      <c r="V134" s="21"/>
      <c r="W134" t="s">
        <v>8267</v>
      </c>
      <c r="X134" t="str">
        <f t="shared" si="16"/>
        <v>film &amp; video</v>
      </c>
      <c r="Y134" t="str">
        <f t="shared" si="17"/>
        <v>science fiction</v>
      </c>
    </row>
    <row r="135" spans="1:25" ht="48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>
        <f t="shared" si="15"/>
        <v>0</v>
      </c>
      <c r="Q135" t="s">
        <v>8310</v>
      </c>
      <c r="R135" t="s">
        <v>8313</v>
      </c>
      <c r="S135" s="10">
        <f t="shared" si="12"/>
        <v>42491.80768518518</v>
      </c>
      <c r="T135" s="10">
        <f t="shared" si="13"/>
        <v>42521.729861111111</v>
      </c>
      <c r="V135" s="21"/>
      <c r="W135" t="s">
        <v>8267</v>
      </c>
      <c r="X135" t="str">
        <f t="shared" si="16"/>
        <v>film &amp; video</v>
      </c>
      <c r="Y135" t="str">
        <f t="shared" si="17"/>
        <v>science fiction</v>
      </c>
    </row>
    <row r="136" spans="1:25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>
        <f t="shared" si="15"/>
        <v>0</v>
      </c>
      <c r="Q136" t="s">
        <v>8310</v>
      </c>
      <c r="R136" t="s">
        <v>8313</v>
      </c>
      <c r="S136" s="10">
        <f t="shared" si="12"/>
        <v>42221.909930555557</v>
      </c>
      <c r="T136" s="10">
        <f t="shared" si="13"/>
        <v>42251.708333333328</v>
      </c>
      <c r="V136" s="21"/>
      <c r="W136" t="s">
        <v>8267</v>
      </c>
      <c r="X136" t="str">
        <f t="shared" si="16"/>
        <v>film &amp; video</v>
      </c>
      <c r="Y136" t="str">
        <f t="shared" si="17"/>
        <v>science fiction</v>
      </c>
    </row>
    <row r="137" spans="1:25" ht="64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13.433333333333334</v>
      </c>
      <c r="P137" s="6">
        <f t="shared" si="15"/>
        <v>80.599999999999994</v>
      </c>
      <c r="Q137" t="s">
        <v>8310</v>
      </c>
      <c r="R137" t="s">
        <v>8313</v>
      </c>
      <c r="S137" s="10">
        <f t="shared" si="12"/>
        <v>41788.381909722222</v>
      </c>
      <c r="T137" s="10">
        <f t="shared" si="13"/>
        <v>41821.791666666664</v>
      </c>
      <c r="V137" s="21"/>
      <c r="W137" t="s">
        <v>8267</v>
      </c>
      <c r="X137" t="str">
        <f t="shared" si="16"/>
        <v>film &amp; video</v>
      </c>
      <c r="Y137" t="str">
        <f t="shared" si="17"/>
        <v>science fiction</v>
      </c>
    </row>
    <row r="138" spans="1:25" ht="64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>
        <f t="shared" si="15"/>
        <v>0</v>
      </c>
      <c r="Q138" t="s">
        <v>8310</v>
      </c>
      <c r="R138" t="s">
        <v>8313</v>
      </c>
      <c r="S138" s="10">
        <f t="shared" si="12"/>
        <v>42096.410115740742</v>
      </c>
      <c r="T138" s="10">
        <f t="shared" si="13"/>
        <v>42140.427777777775</v>
      </c>
      <c r="V138" s="21"/>
      <c r="W138" t="s">
        <v>8267</v>
      </c>
      <c r="X138" t="str">
        <f t="shared" si="16"/>
        <v>film &amp; video</v>
      </c>
      <c r="Y138" t="str">
        <f t="shared" si="17"/>
        <v>science fiction</v>
      </c>
    </row>
    <row r="139" spans="1:25" ht="64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>
        <f t="shared" si="15"/>
        <v>0</v>
      </c>
      <c r="Q139" t="s">
        <v>8310</v>
      </c>
      <c r="R139" t="s">
        <v>8313</v>
      </c>
      <c r="S139" s="10">
        <f t="shared" si="12"/>
        <v>42239.573993055557</v>
      </c>
      <c r="T139" s="10">
        <f t="shared" si="13"/>
        <v>42289.573993055557</v>
      </c>
      <c r="V139" s="21"/>
      <c r="W139" t="s">
        <v>8267</v>
      </c>
      <c r="X139" t="str">
        <f t="shared" si="16"/>
        <v>film &amp; video</v>
      </c>
      <c r="Y139" t="str">
        <f t="shared" si="17"/>
        <v>science fiction</v>
      </c>
    </row>
    <row r="140" spans="1:25" ht="64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3.1413333333333333</v>
      </c>
      <c r="P140" s="6">
        <f t="shared" si="15"/>
        <v>81.241379310344826</v>
      </c>
      <c r="Q140" t="s">
        <v>8310</v>
      </c>
      <c r="R140" t="s">
        <v>8313</v>
      </c>
      <c r="S140" s="10">
        <f t="shared" si="12"/>
        <v>42186.257418981477</v>
      </c>
      <c r="T140" s="10">
        <f t="shared" si="13"/>
        <v>42217.207638888889</v>
      </c>
      <c r="V140" s="21"/>
      <c r="W140" t="s">
        <v>8267</v>
      </c>
      <c r="X140" t="str">
        <f t="shared" si="16"/>
        <v>film &amp; video</v>
      </c>
      <c r="Y140" t="str">
        <f t="shared" si="17"/>
        <v>science fiction</v>
      </c>
    </row>
    <row r="141" spans="1:25" ht="48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100</v>
      </c>
      <c r="P141" s="6">
        <f t="shared" si="15"/>
        <v>500</v>
      </c>
      <c r="Q141" t="s">
        <v>8310</v>
      </c>
      <c r="R141" t="s">
        <v>8313</v>
      </c>
      <c r="S141" s="10">
        <f t="shared" si="12"/>
        <v>42187.920972222222</v>
      </c>
      <c r="T141" s="10">
        <f t="shared" si="13"/>
        <v>42197.920972222222</v>
      </c>
      <c r="V141" s="21"/>
      <c r="W141" t="s">
        <v>8267</v>
      </c>
      <c r="X141" t="str">
        <f t="shared" si="16"/>
        <v>film &amp; video</v>
      </c>
      <c r="Y141" t="str">
        <f t="shared" si="17"/>
        <v>science fiction</v>
      </c>
    </row>
    <row r="142" spans="1:25" ht="64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>
        <f t="shared" si="15"/>
        <v>0</v>
      </c>
      <c r="Q142" t="s">
        <v>8310</v>
      </c>
      <c r="R142" t="s">
        <v>8313</v>
      </c>
      <c r="S142" s="10">
        <f t="shared" si="12"/>
        <v>42053.198287037041</v>
      </c>
      <c r="T142" s="10">
        <f t="shared" si="13"/>
        <v>42083.15662037037</v>
      </c>
      <c r="V142" s="21"/>
      <c r="W142" t="s">
        <v>8267</v>
      </c>
      <c r="X142" t="str">
        <f t="shared" si="16"/>
        <v>film &amp; video</v>
      </c>
      <c r="Y142" t="str">
        <f t="shared" si="17"/>
        <v>science fiction</v>
      </c>
    </row>
    <row r="143" spans="1:25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10.775</v>
      </c>
      <c r="P143" s="6">
        <f t="shared" si="15"/>
        <v>46.178571428571431</v>
      </c>
      <c r="Q143" t="s">
        <v>8310</v>
      </c>
      <c r="R143" t="s">
        <v>8313</v>
      </c>
      <c r="S143" s="10">
        <f t="shared" si="12"/>
        <v>42110.153043981481</v>
      </c>
      <c r="T143" s="10">
        <f t="shared" si="13"/>
        <v>42155.153043981481</v>
      </c>
      <c r="V143" s="21"/>
      <c r="W143" t="s">
        <v>8267</v>
      </c>
      <c r="X143" t="str">
        <f t="shared" si="16"/>
        <v>film &amp; video</v>
      </c>
      <c r="Y143" t="str">
        <f t="shared" si="17"/>
        <v>science fiction</v>
      </c>
    </row>
    <row r="144" spans="1:25" ht="64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0.33333333333333337</v>
      </c>
      <c r="P144" s="6">
        <f t="shared" si="15"/>
        <v>10</v>
      </c>
      <c r="Q144" t="s">
        <v>8310</v>
      </c>
      <c r="R144" t="s">
        <v>8313</v>
      </c>
      <c r="S144" s="10">
        <f t="shared" si="12"/>
        <v>41938.893263888887</v>
      </c>
      <c r="T144" s="10">
        <f t="shared" si="13"/>
        <v>41959.934930555552</v>
      </c>
      <c r="V144" s="21"/>
      <c r="W144" t="s">
        <v>8267</v>
      </c>
      <c r="X144" t="str">
        <f t="shared" si="16"/>
        <v>film &amp; video</v>
      </c>
      <c r="Y144" t="str">
        <f t="shared" si="17"/>
        <v>science fiction</v>
      </c>
    </row>
    <row r="145" spans="1:25" ht="64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>
        <f t="shared" si="15"/>
        <v>0</v>
      </c>
      <c r="Q145" t="s">
        <v>8310</v>
      </c>
      <c r="R145" t="s">
        <v>8313</v>
      </c>
      <c r="S145" s="10">
        <f t="shared" si="12"/>
        <v>42559.064143518524</v>
      </c>
      <c r="T145" s="10">
        <f t="shared" si="13"/>
        <v>42616.246527777781</v>
      </c>
      <c r="V145" s="21"/>
      <c r="W145" t="s">
        <v>8267</v>
      </c>
      <c r="X145" t="str">
        <f t="shared" si="16"/>
        <v>film &amp; video</v>
      </c>
      <c r="Y145" t="str">
        <f t="shared" si="17"/>
        <v>science fiction</v>
      </c>
    </row>
    <row r="146" spans="1:25" ht="64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27.6</v>
      </c>
      <c r="P146" s="6">
        <f t="shared" si="15"/>
        <v>55.945945945945944</v>
      </c>
      <c r="Q146" t="s">
        <v>8310</v>
      </c>
      <c r="R146" t="s">
        <v>8313</v>
      </c>
      <c r="S146" s="10">
        <f t="shared" si="12"/>
        <v>42047.762407407412</v>
      </c>
      <c r="T146" s="10">
        <f t="shared" si="13"/>
        <v>42107.72074074074</v>
      </c>
      <c r="V146" s="21"/>
      <c r="W146" t="s">
        <v>8267</v>
      </c>
      <c r="X146" t="str">
        <f t="shared" si="16"/>
        <v>film &amp; video</v>
      </c>
      <c r="Y146" t="str">
        <f t="shared" si="17"/>
        <v>science fiction</v>
      </c>
    </row>
    <row r="147" spans="1:25" ht="64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7.5111111111111111</v>
      </c>
      <c r="P147" s="6">
        <f t="shared" si="15"/>
        <v>37.555555555555557</v>
      </c>
      <c r="Q147" t="s">
        <v>8310</v>
      </c>
      <c r="R147" t="s">
        <v>8313</v>
      </c>
      <c r="S147" s="10">
        <f t="shared" si="12"/>
        <v>42200.542268518519</v>
      </c>
      <c r="T147" s="10">
        <f t="shared" si="13"/>
        <v>42227.542268518519</v>
      </c>
      <c r="V147" s="21"/>
      <c r="W147" t="s">
        <v>8267</v>
      </c>
      <c r="X147" t="str">
        <f t="shared" si="16"/>
        <v>film &amp; video</v>
      </c>
      <c r="Y147" t="str">
        <f t="shared" si="17"/>
        <v>science fiction</v>
      </c>
    </row>
    <row r="148" spans="1:25" ht="64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0.57499999999999996</v>
      </c>
      <c r="P148" s="6">
        <f t="shared" si="15"/>
        <v>38.333333333333336</v>
      </c>
      <c r="Q148" t="s">
        <v>8310</v>
      </c>
      <c r="R148" t="s">
        <v>8313</v>
      </c>
      <c r="S148" s="10">
        <f t="shared" si="12"/>
        <v>42693.016180555554</v>
      </c>
      <c r="T148" s="10">
        <f t="shared" si="13"/>
        <v>42753.016180555554</v>
      </c>
      <c r="V148" s="21"/>
      <c r="W148" t="s">
        <v>8267</v>
      </c>
      <c r="X148" t="str">
        <f t="shared" si="16"/>
        <v>film &amp; video</v>
      </c>
      <c r="Y148" t="str">
        <f t="shared" si="17"/>
        <v>science fiction</v>
      </c>
    </row>
    <row r="149" spans="1:25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>
        <f t="shared" si="15"/>
        <v>0</v>
      </c>
      <c r="Q149" t="s">
        <v>8310</v>
      </c>
      <c r="R149" t="s">
        <v>8313</v>
      </c>
      <c r="S149" s="10">
        <f t="shared" si="12"/>
        <v>41969.767824074079</v>
      </c>
      <c r="T149" s="10">
        <f t="shared" si="13"/>
        <v>42012.762499999997</v>
      </c>
      <c r="V149" s="21"/>
      <c r="W149" t="s">
        <v>8267</v>
      </c>
      <c r="X149" t="str">
        <f t="shared" si="16"/>
        <v>film &amp; video</v>
      </c>
      <c r="Y149" t="str">
        <f t="shared" si="17"/>
        <v>science fiction</v>
      </c>
    </row>
    <row r="150" spans="1:25" ht="64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0.08</v>
      </c>
      <c r="P150" s="6">
        <f t="shared" si="15"/>
        <v>20</v>
      </c>
      <c r="Q150" t="s">
        <v>8310</v>
      </c>
      <c r="R150" t="s">
        <v>8313</v>
      </c>
      <c r="S150" s="10">
        <f t="shared" si="12"/>
        <v>42397.281666666662</v>
      </c>
      <c r="T150" s="10">
        <f t="shared" si="13"/>
        <v>42427.281666666662</v>
      </c>
      <c r="V150" s="21"/>
      <c r="W150" t="s">
        <v>8267</v>
      </c>
      <c r="X150" t="str">
        <f t="shared" si="16"/>
        <v>film &amp; video</v>
      </c>
      <c r="Y150" t="str">
        <f t="shared" si="17"/>
        <v>science fiction</v>
      </c>
    </row>
    <row r="151" spans="1:25" ht="64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0.91999999999999993</v>
      </c>
      <c r="P151" s="6">
        <f t="shared" si="15"/>
        <v>15.333333333333334</v>
      </c>
      <c r="Q151" t="s">
        <v>8310</v>
      </c>
      <c r="R151" t="s">
        <v>8313</v>
      </c>
      <c r="S151" s="10">
        <f t="shared" si="12"/>
        <v>41968.172106481477</v>
      </c>
      <c r="T151" s="10">
        <f t="shared" si="13"/>
        <v>41998.333333333328</v>
      </c>
      <c r="V151" s="21"/>
      <c r="W151" t="s">
        <v>8267</v>
      </c>
      <c r="X151" t="str">
        <f t="shared" si="16"/>
        <v>film &amp; video</v>
      </c>
      <c r="Y151" t="str">
        <f t="shared" si="17"/>
        <v>science fiction</v>
      </c>
    </row>
    <row r="152" spans="1:25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23.163076923076922</v>
      </c>
      <c r="P152" s="6">
        <f t="shared" si="15"/>
        <v>449.43283582089555</v>
      </c>
      <c r="Q152" t="s">
        <v>8310</v>
      </c>
      <c r="R152" t="s">
        <v>8313</v>
      </c>
      <c r="S152" s="10">
        <f t="shared" ref="S152:S215" si="18">(((J152/60)/60)/24)+DATE(1970,1,1)</f>
        <v>42090.161828703705</v>
      </c>
      <c r="T152" s="10">
        <f t="shared" ref="T152:T215" si="19">(((I152/60)/60)/24)+DATE(1970,1,1)</f>
        <v>42150.161828703705</v>
      </c>
      <c r="V152" s="21"/>
      <c r="W152" t="s">
        <v>8267</v>
      </c>
      <c r="X152" t="str">
        <f t="shared" si="16"/>
        <v>film &amp; video</v>
      </c>
      <c r="Y152" t="str">
        <f t="shared" si="17"/>
        <v>science fiction</v>
      </c>
    </row>
    <row r="153" spans="1:25" ht="80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5.5999999999999994E-2</v>
      </c>
      <c r="P153" s="6">
        <f t="shared" si="15"/>
        <v>28</v>
      </c>
      <c r="Q153" t="s">
        <v>8310</v>
      </c>
      <c r="R153" t="s">
        <v>8313</v>
      </c>
      <c r="S153" s="10">
        <f t="shared" si="18"/>
        <v>42113.550821759258</v>
      </c>
      <c r="T153" s="10">
        <f t="shared" si="19"/>
        <v>42173.550821759258</v>
      </c>
      <c r="V153" s="21"/>
      <c r="W153" t="s">
        <v>8267</v>
      </c>
      <c r="X153" t="str">
        <f t="shared" si="16"/>
        <v>film &amp; video</v>
      </c>
      <c r="Y153" t="str">
        <f t="shared" si="17"/>
        <v>science fiction</v>
      </c>
    </row>
    <row r="154" spans="1:25" ht="48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7.8947368421052634E-3</v>
      </c>
      <c r="P154" s="6">
        <f t="shared" si="15"/>
        <v>15</v>
      </c>
      <c r="Q154" t="s">
        <v>8310</v>
      </c>
      <c r="R154" t="s">
        <v>8313</v>
      </c>
      <c r="S154" s="10">
        <f t="shared" si="18"/>
        <v>41875.077546296299</v>
      </c>
      <c r="T154" s="10">
        <f t="shared" si="19"/>
        <v>41905.077546296299</v>
      </c>
      <c r="V154" s="21"/>
      <c r="W154" t="s">
        <v>8267</v>
      </c>
      <c r="X154" t="str">
        <f t="shared" si="16"/>
        <v>film &amp; video</v>
      </c>
      <c r="Y154" t="str">
        <f t="shared" si="17"/>
        <v>science fiction</v>
      </c>
    </row>
    <row r="155" spans="1:25" ht="64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0.71799999999999997</v>
      </c>
      <c r="P155" s="6">
        <f t="shared" si="15"/>
        <v>35.9</v>
      </c>
      <c r="Q155" t="s">
        <v>8310</v>
      </c>
      <c r="R155" t="s">
        <v>8313</v>
      </c>
      <c r="S155" s="10">
        <f t="shared" si="18"/>
        <v>41933.586157407408</v>
      </c>
      <c r="T155" s="10">
        <f t="shared" si="19"/>
        <v>41975.627824074079</v>
      </c>
      <c r="V155" s="21"/>
      <c r="W155" t="s">
        <v>8267</v>
      </c>
      <c r="X155" t="str">
        <f t="shared" si="16"/>
        <v>film &amp; video</v>
      </c>
      <c r="Y155" t="str">
        <f t="shared" si="17"/>
        <v>science fiction</v>
      </c>
    </row>
    <row r="156" spans="1:25" ht="48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2.666666666666667</v>
      </c>
      <c r="P156" s="6">
        <f t="shared" si="15"/>
        <v>13.333333333333334</v>
      </c>
      <c r="Q156" t="s">
        <v>8310</v>
      </c>
      <c r="R156" t="s">
        <v>8313</v>
      </c>
      <c r="S156" s="10">
        <f t="shared" si="18"/>
        <v>42115.547395833331</v>
      </c>
      <c r="T156" s="10">
        <f t="shared" si="19"/>
        <v>42158.547395833331</v>
      </c>
      <c r="V156" s="21"/>
      <c r="W156" t="s">
        <v>8267</v>
      </c>
      <c r="X156" t="str">
        <f t="shared" si="16"/>
        <v>film &amp; video</v>
      </c>
      <c r="Y156" t="str">
        <f t="shared" si="17"/>
        <v>science fiction</v>
      </c>
    </row>
    <row r="157" spans="1:25" ht="8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6.0000000000000001E-3</v>
      </c>
      <c r="P157" s="6">
        <f t="shared" si="15"/>
        <v>20.25</v>
      </c>
      <c r="Q157" t="s">
        <v>8310</v>
      </c>
      <c r="R157" t="s">
        <v>8313</v>
      </c>
      <c r="S157" s="10">
        <f t="shared" si="18"/>
        <v>42168.559432870374</v>
      </c>
      <c r="T157" s="10">
        <f t="shared" si="19"/>
        <v>42208.559432870374</v>
      </c>
      <c r="V157" s="21"/>
      <c r="W157" t="s">
        <v>8267</v>
      </c>
      <c r="X157" t="str">
        <f t="shared" si="16"/>
        <v>film &amp; video</v>
      </c>
      <c r="Y157" t="str">
        <f t="shared" si="17"/>
        <v>science fiction</v>
      </c>
    </row>
    <row r="158" spans="1:25" ht="64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5.0999999999999996</v>
      </c>
      <c r="P158" s="6">
        <f t="shared" si="15"/>
        <v>119</v>
      </c>
      <c r="Q158" t="s">
        <v>8310</v>
      </c>
      <c r="R158" t="s">
        <v>8313</v>
      </c>
      <c r="S158" s="10">
        <f t="shared" si="18"/>
        <v>41794.124953703707</v>
      </c>
      <c r="T158" s="10">
        <f t="shared" si="19"/>
        <v>41854.124953703707</v>
      </c>
      <c r="V158" s="21"/>
      <c r="W158" t="s">
        <v>8267</v>
      </c>
      <c r="X158" t="str">
        <f t="shared" si="16"/>
        <v>film &amp; video</v>
      </c>
      <c r="Y158" t="str">
        <f t="shared" si="17"/>
        <v>science fiction</v>
      </c>
    </row>
    <row r="159" spans="1:25" ht="64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0.26711185308848079</v>
      </c>
      <c r="P159" s="6">
        <f t="shared" si="15"/>
        <v>4</v>
      </c>
      <c r="Q159" t="s">
        <v>8310</v>
      </c>
      <c r="R159" t="s">
        <v>8313</v>
      </c>
      <c r="S159" s="10">
        <f t="shared" si="18"/>
        <v>42396.911712962959</v>
      </c>
      <c r="T159" s="10">
        <f t="shared" si="19"/>
        <v>42426.911712962959</v>
      </c>
      <c r="V159" s="21"/>
      <c r="W159" t="s">
        <v>8267</v>
      </c>
      <c r="X159" t="str">
        <f t="shared" si="16"/>
        <v>film &amp; video</v>
      </c>
      <c r="Y159" t="str">
        <f t="shared" si="17"/>
        <v>science fiction</v>
      </c>
    </row>
    <row r="160" spans="1:25" ht="64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>
        <f t="shared" si="15"/>
        <v>0</v>
      </c>
      <c r="Q160" t="s">
        <v>8310</v>
      </c>
      <c r="R160" t="s">
        <v>8313</v>
      </c>
      <c r="S160" s="10">
        <f t="shared" si="18"/>
        <v>41904.07671296296</v>
      </c>
      <c r="T160" s="10">
        <f t="shared" si="19"/>
        <v>41934.07671296296</v>
      </c>
      <c r="V160" s="21"/>
      <c r="W160" t="s">
        <v>8267</v>
      </c>
      <c r="X160" t="str">
        <f t="shared" si="16"/>
        <v>film &amp; video</v>
      </c>
      <c r="Y160" t="str">
        <f t="shared" si="17"/>
        <v>science fiction</v>
      </c>
    </row>
    <row r="161" spans="1:25" ht="64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2E-3</v>
      </c>
      <c r="P161" s="6">
        <f t="shared" si="15"/>
        <v>10</v>
      </c>
      <c r="Q161" t="s">
        <v>8310</v>
      </c>
      <c r="R161" t="s">
        <v>8313</v>
      </c>
      <c r="S161" s="10">
        <f t="shared" si="18"/>
        <v>42514.434548611112</v>
      </c>
      <c r="T161" s="10">
        <f t="shared" si="19"/>
        <v>42554.434548611112</v>
      </c>
      <c r="V161" s="21"/>
      <c r="W161" t="s">
        <v>8267</v>
      </c>
      <c r="X161" t="str">
        <f t="shared" si="16"/>
        <v>film &amp; video</v>
      </c>
      <c r="Y161" t="str">
        <f t="shared" si="17"/>
        <v>science fiction</v>
      </c>
    </row>
    <row r="162" spans="1:25" ht="64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>
        <f t="shared" si="15"/>
        <v>0</v>
      </c>
      <c r="Q162" t="s">
        <v>8310</v>
      </c>
      <c r="R162" t="s">
        <v>8314</v>
      </c>
      <c r="S162" s="10">
        <f t="shared" si="18"/>
        <v>42171.913090277783</v>
      </c>
      <c r="T162" s="10">
        <f t="shared" si="19"/>
        <v>42231.913090277783</v>
      </c>
      <c r="V162" s="21"/>
      <c r="W162" t="s">
        <v>8268</v>
      </c>
      <c r="X162" t="str">
        <f t="shared" si="16"/>
        <v>film &amp; video</v>
      </c>
      <c r="Y162" t="str">
        <f t="shared" si="17"/>
        <v>drama</v>
      </c>
    </row>
    <row r="163" spans="1:25" ht="64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0.01</v>
      </c>
      <c r="P163" s="6">
        <f t="shared" si="15"/>
        <v>5</v>
      </c>
      <c r="Q163" t="s">
        <v>8310</v>
      </c>
      <c r="R163" t="s">
        <v>8314</v>
      </c>
      <c r="S163" s="10">
        <f t="shared" si="18"/>
        <v>41792.687442129631</v>
      </c>
      <c r="T163" s="10">
        <f t="shared" si="19"/>
        <v>41822.687442129631</v>
      </c>
      <c r="V163" s="21"/>
      <c r="W163" t="s">
        <v>8268</v>
      </c>
      <c r="X163" t="str">
        <f t="shared" si="16"/>
        <v>film &amp; video</v>
      </c>
      <c r="Y163" t="str">
        <f t="shared" si="17"/>
        <v>drama</v>
      </c>
    </row>
    <row r="164" spans="1:25" ht="64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15.535714285714286</v>
      </c>
      <c r="P164" s="6">
        <f t="shared" si="15"/>
        <v>43.5</v>
      </c>
      <c r="Q164" t="s">
        <v>8310</v>
      </c>
      <c r="R164" t="s">
        <v>8314</v>
      </c>
      <c r="S164" s="10">
        <f t="shared" si="18"/>
        <v>41835.126805555556</v>
      </c>
      <c r="T164" s="10">
        <f t="shared" si="19"/>
        <v>41867.987500000003</v>
      </c>
      <c r="V164" s="21"/>
      <c r="W164" t="s">
        <v>8268</v>
      </c>
      <c r="X164" t="str">
        <f t="shared" si="16"/>
        <v>film &amp; video</v>
      </c>
      <c r="Y164" t="str">
        <f t="shared" si="17"/>
        <v>drama</v>
      </c>
    </row>
    <row r="165" spans="1:25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>
        <f t="shared" si="15"/>
        <v>0</v>
      </c>
      <c r="Q165" t="s">
        <v>8310</v>
      </c>
      <c r="R165" t="s">
        <v>8314</v>
      </c>
      <c r="S165" s="10">
        <f t="shared" si="18"/>
        <v>42243.961273148147</v>
      </c>
      <c r="T165" s="10">
        <f t="shared" si="19"/>
        <v>42278</v>
      </c>
      <c r="V165" s="21"/>
      <c r="W165" t="s">
        <v>8268</v>
      </c>
      <c r="X165" t="str">
        <f t="shared" si="16"/>
        <v>film &amp; video</v>
      </c>
      <c r="Y165" t="str">
        <f t="shared" si="17"/>
        <v>drama</v>
      </c>
    </row>
    <row r="166" spans="1:25" ht="64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0.53333333333333333</v>
      </c>
      <c r="P166" s="6">
        <f t="shared" si="15"/>
        <v>91.428571428571431</v>
      </c>
      <c r="Q166" t="s">
        <v>8310</v>
      </c>
      <c r="R166" t="s">
        <v>8314</v>
      </c>
      <c r="S166" s="10">
        <f t="shared" si="18"/>
        <v>41841.762743055559</v>
      </c>
      <c r="T166" s="10">
        <f t="shared" si="19"/>
        <v>41901.762743055559</v>
      </c>
      <c r="V166" s="21"/>
      <c r="W166" t="s">
        <v>8268</v>
      </c>
      <c r="X166" t="str">
        <f t="shared" si="16"/>
        <v>film &amp; video</v>
      </c>
      <c r="Y166" t="str">
        <f t="shared" si="17"/>
        <v>drama</v>
      </c>
    </row>
    <row r="167" spans="1:25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>
        <f t="shared" si="15"/>
        <v>0</v>
      </c>
      <c r="Q167" t="s">
        <v>8310</v>
      </c>
      <c r="R167" t="s">
        <v>8314</v>
      </c>
      <c r="S167" s="10">
        <f t="shared" si="18"/>
        <v>42351.658842592587</v>
      </c>
      <c r="T167" s="10">
        <f t="shared" si="19"/>
        <v>42381.658842592587</v>
      </c>
      <c r="V167" s="21"/>
      <c r="W167" t="s">
        <v>8268</v>
      </c>
      <c r="X167" t="str">
        <f t="shared" si="16"/>
        <v>film &amp; video</v>
      </c>
      <c r="Y167" t="str">
        <f t="shared" si="17"/>
        <v>drama</v>
      </c>
    </row>
    <row r="168" spans="1:25" ht="64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60</v>
      </c>
      <c r="P168" s="6">
        <f t="shared" si="15"/>
        <v>3000</v>
      </c>
      <c r="Q168" t="s">
        <v>8310</v>
      </c>
      <c r="R168" t="s">
        <v>8314</v>
      </c>
      <c r="S168" s="10">
        <f t="shared" si="18"/>
        <v>42721.075949074075</v>
      </c>
      <c r="T168" s="10">
        <f t="shared" si="19"/>
        <v>42751.075949074075</v>
      </c>
      <c r="V168" s="21"/>
      <c r="W168" t="s">
        <v>8268</v>
      </c>
      <c r="X168" t="str">
        <f t="shared" si="16"/>
        <v>film &amp; video</v>
      </c>
      <c r="Y168" t="str">
        <f t="shared" si="17"/>
        <v>drama</v>
      </c>
    </row>
    <row r="169" spans="1:25" ht="64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0.01</v>
      </c>
      <c r="P169" s="6">
        <f t="shared" si="15"/>
        <v>5.5</v>
      </c>
      <c r="Q169" t="s">
        <v>8310</v>
      </c>
      <c r="R169" t="s">
        <v>8314</v>
      </c>
      <c r="S169" s="10">
        <f t="shared" si="18"/>
        <v>42160.927488425921</v>
      </c>
      <c r="T169" s="10">
        <f t="shared" si="19"/>
        <v>42220.927488425921</v>
      </c>
      <c r="V169" s="21"/>
      <c r="W169" t="s">
        <v>8268</v>
      </c>
      <c r="X169" t="str">
        <f t="shared" si="16"/>
        <v>film &amp; video</v>
      </c>
      <c r="Y169" t="str">
        <f t="shared" si="17"/>
        <v>drama</v>
      </c>
    </row>
    <row r="170" spans="1:25" ht="64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</v>
      </c>
      <c r="P170" s="6">
        <f t="shared" si="15"/>
        <v>108.33333333333333</v>
      </c>
      <c r="Q170" t="s">
        <v>8310</v>
      </c>
      <c r="R170" t="s">
        <v>8314</v>
      </c>
      <c r="S170" s="10">
        <f t="shared" si="18"/>
        <v>42052.83530092593</v>
      </c>
      <c r="T170" s="10">
        <f t="shared" si="19"/>
        <v>42082.793634259258</v>
      </c>
      <c r="V170" s="21"/>
      <c r="W170" t="s">
        <v>8268</v>
      </c>
      <c r="X170" t="str">
        <f t="shared" si="16"/>
        <v>film &amp; video</v>
      </c>
      <c r="Y170" t="str">
        <f t="shared" si="17"/>
        <v>drama</v>
      </c>
    </row>
    <row r="171" spans="1:25" ht="64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22.400000000000002</v>
      </c>
      <c r="P171" s="6">
        <f t="shared" si="15"/>
        <v>56</v>
      </c>
      <c r="Q171" t="s">
        <v>8310</v>
      </c>
      <c r="R171" t="s">
        <v>8314</v>
      </c>
      <c r="S171" s="10">
        <f t="shared" si="18"/>
        <v>41900.505312499998</v>
      </c>
      <c r="T171" s="10">
        <f t="shared" si="19"/>
        <v>41930.505312499998</v>
      </c>
      <c r="V171" s="21"/>
      <c r="W171" t="s">
        <v>8268</v>
      </c>
      <c r="X171" t="str">
        <f t="shared" si="16"/>
        <v>film &amp; video</v>
      </c>
      <c r="Y171" t="str">
        <f t="shared" si="17"/>
        <v>drama</v>
      </c>
    </row>
    <row r="172" spans="1:25" ht="64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</v>
      </c>
      <c r="P172" s="6">
        <f t="shared" si="15"/>
        <v>32.5</v>
      </c>
      <c r="Q172" t="s">
        <v>8310</v>
      </c>
      <c r="R172" t="s">
        <v>8314</v>
      </c>
      <c r="S172" s="10">
        <f t="shared" si="18"/>
        <v>42216.977812500001</v>
      </c>
      <c r="T172" s="10">
        <f t="shared" si="19"/>
        <v>42246.227777777778</v>
      </c>
      <c r="V172" s="21"/>
      <c r="W172" t="s">
        <v>8268</v>
      </c>
      <c r="X172" t="str">
        <f t="shared" si="16"/>
        <v>film &amp; video</v>
      </c>
      <c r="Y172" t="str">
        <f t="shared" si="17"/>
        <v>drama</v>
      </c>
    </row>
    <row r="173" spans="1:25" ht="64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2E-3</v>
      </c>
      <c r="P173" s="6">
        <f t="shared" si="15"/>
        <v>1</v>
      </c>
      <c r="Q173" t="s">
        <v>8310</v>
      </c>
      <c r="R173" t="s">
        <v>8314</v>
      </c>
      <c r="S173" s="10">
        <f t="shared" si="18"/>
        <v>42534.180717592593</v>
      </c>
      <c r="T173" s="10">
        <f t="shared" si="19"/>
        <v>42594.180717592593</v>
      </c>
      <c r="V173" s="21"/>
      <c r="W173" t="s">
        <v>8268</v>
      </c>
      <c r="X173" t="str">
        <f t="shared" si="16"/>
        <v>film &amp; video</v>
      </c>
      <c r="Y173" t="str">
        <f t="shared" si="17"/>
        <v>drama</v>
      </c>
    </row>
    <row r="174" spans="1:25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>
        <f t="shared" si="15"/>
        <v>0</v>
      </c>
      <c r="Q174" t="s">
        <v>8310</v>
      </c>
      <c r="R174" t="s">
        <v>8314</v>
      </c>
      <c r="S174" s="10">
        <f t="shared" si="18"/>
        <v>42047.394942129627</v>
      </c>
      <c r="T174" s="10">
        <f t="shared" si="19"/>
        <v>42082.353275462956</v>
      </c>
      <c r="V174" s="21"/>
      <c r="W174" t="s">
        <v>8268</v>
      </c>
      <c r="X174" t="str">
        <f t="shared" si="16"/>
        <v>film &amp; video</v>
      </c>
      <c r="Y174" t="str">
        <f t="shared" si="17"/>
        <v>drama</v>
      </c>
    </row>
    <row r="175" spans="1:25" ht="64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>
        <f t="shared" si="15"/>
        <v>0</v>
      </c>
      <c r="Q175" t="s">
        <v>8310</v>
      </c>
      <c r="R175" t="s">
        <v>8314</v>
      </c>
      <c r="S175" s="10">
        <f t="shared" si="18"/>
        <v>42033.573009259257</v>
      </c>
      <c r="T175" s="10">
        <f t="shared" si="19"/>
        <v>42063.573009259257</v>
      </c>
      <c r="V175" s="21"/>
      <c r="W175" t="s">
        <v>8268</v>
      </c>
      <c r="X175" t="str">
        <f t="shared" si="16"/>
        <v>film &amp; video</v>
      </c>
      <c r="Y175" t="str">
        <f t="shared" si="17"/>
        <v>drama</v>
      </c>
    </row>
    <row r="176" spans="1:25" ht="64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>
        <f t="shared" si="15"/>
        <v>0</v>
      </c>
      <c r="Q176" t="s">
        <v>8310</v>
      </c>
      <c r="R176" t="s">
        <v>8314</v>
      </c>
      <c r="S176" s="10">
        <f t="shared" si="18"/>
        <v>42072.758981481486</v>
      </c>
      <c r="T176" s="10">
        <f t="shared" si="19"/>
        <v>42132.758981481486</v>
      </c>
      <c r="V176" s="21"/>
      <c r="W176" t="s">
        <v>8268</v>
      </c>
      <c r="X176" t="str">
        <f t="shared" si="16"/>
        <v>film &amp; video</v>
      </c>
      <c r="Y176" t="str">
        <f t="shared" si="17"/>
        <v>drama</v>
      </c>
    </row>
    <row r="177" spans="1:25" ht="64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6.4850000000000003</v>
      </c>
      <c r="P177" s="6">
        <f t="shared" si="15"/>
        <v>49.884615384615387</v>
      </c>
      <c r="Q177" t="s">
        <v>8310</v>
      </c>
      <c r="R177" t="s">
        <v>8314</v>
      </c>
      <c r="S177" s="10">
        <f t="shared" si="18"/>
        <v>41855.777905092589</v>
      </c>
      <c r="T177" s="10">
        <f t="shared" si="19"/>
        <v>41880.777905092589</v>
      </c>
      <c r="V177" s="21"/>
      <c r="W177" t="s">
        <v>8268</v>
      </c>
      <c r="X177" t="str">
        <f t="shared" si="16"/>
        <v>film &amp; video</v>
      </c>
      <c r="Y177" t="str">
        <f t="shared" si="17"/>
        <v>drama</v>
      </c>
    </row>
    <row r="178" spans="1:25" ht="64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>
        <f t="shared" si="15"/>
        <v>0</v>
      </c>
      <c r="Q178" t="s">
        <v>8310</v>
      </c>
      <c r="R178" t="s">
        <v>8314</v>
      </c>
      <c r="S178" s="10">
        <f t="shared" si="18"/>
        <v>42191.824062500003</v>
      </c>
      <c r="T178" s="10">
        <f t="shared" si="19"/>
        <v>42221.824062500003</v>
      </c>
      <c r="V178" s="21"/>
      <c r="W178" t="s">
        <v>8268</v>
      </c>
      <c r="X178" t="str">
        <f t="shared" si="16"/>
        <v>film &amp; video</v>
      </c>
      <c r="Y178" t="str">
        <f t="shared" si="17"/>
        <v>drama</v>
      </c>
    </row>
    <row r="179" spans="1:25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40</v>
      </c>
      <c r="P179" s="6">
        <f t="shared" si="15"/>
        <v>25.714285714285715</v>
      </c>
      <c r="Q179" t="s">
        <v>8310</v>
      </c>
      <c r="R179" t="s">
        <v>8314</v>
      </c>
      <c r="S179" s="10">
        <f t="shared" si="18"/>
        <v>42070.047754629632</v>
      </c>
      <c r="T179" s="10">
        <f t="shared" si="19"/>
        <v>42087.00608796296</v>
      </c>
      <c r="V179" s="21"/>
      <c r="W179" t="s">
        <v>8268</v>
      </c>
      <c r="X179" t="str">
        <f t="shared" si="16"/>
        <v>film &amp; video</v>
      </c>
      <c r="Y179" t="str">
        <f t="shared" si="17"/>
        <v>drama</v>
      </c>
    </row>
    <row r="180" spans="1:25" ht="48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>
        <f t="shared" si="15"/>
        <v>0</v>
      </c>
      <c r="Q180" t="s">
        <v>8310</v>
      </c>
      <c r="R180" t="s">
        <v>8314</v>
      </c>
      <c r="S180" s="10">
        <f t="shared" si="18"/>
        <v>42304.955381944441</v>
      </c>
      <c r="T180" s="10">
        <f t="shared" si="19"/>
        <v>42334.997048611112</v>
      </c>
      <c r="V180" s="21"/>
      <c r="W180" t="s">
        <v>8268</v>
      </c>
      <c r="X180" t="str">
        <f t="shared" si="16"/>
        <v>film &amp; video</v>
      </c>
      <c r="Y180" t="str">
        <f t="shared" si="17"/>
        <v>drama</v>
      </c>
    </row>
    <row r="181" spans="1:25" ht="48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20</v>
      </c>
      <c r="P181" s="6">
        <f t="shared" si="15"/>
        <v>100</v>
      </c>
      <c r="Q181" t="s">
        <v>8310</v>
      </c>
      <c r="R181" t="s">
        <v>8314</v>
      </c>
      <c r="S181" s="10">
        <f t="shared" si="18"/>
        <v>42403.080497685187</v>
      </c>
      <c r="T181" s="10">
        <f t="shared" si="19"/>
        <v>42433.080497685187</v>
      </c>
      <c r="V181" s="21"/>
      <c r="W181" t="s">
        <v>8268</v>
      </c>
      <c r="X181" t="str">
        <f t="shared" si="16"/>
        <v>film &amp; video</v>
      </c>
      <c r="Y181" t="str">
        <f t="shared" si="17"/>
        <v>drama</v>
      </c>
    </row>
    <row r="182" spans="1:25" ht="64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33.416666666666664</v>
      </c>
      <c r="P182" s="6">
        <f t="shared" si="15"/>
        <v>30.846153846153847</v>
      </c>
      <c r="Q182" t="s">
        <v>8310</v>
      </c>
      <c r="R182" t="s">
        <v>8314</v>
      </c>
      <c r="S182" s="10">
        <f t="shared" si="18"/>
        <v>42067.991238425922</v>
      </c>
      <c r="T182" s="10">
        <f t="shared" si="19"/>
        <v>42107.791666666672</v>
      </c>
      <c r="V182" s="21"/>
      <c r="W182" t="s">
        <v>8268</v>
      </c>
      <c r="X182" t="str">
        <f t="shared" si="16"/>
        <v>film &amp; video</v>
      </c>
      <c r="Y182" t="str">
        <f t="shared" si="17"/>
        <v>drama</v>
      </c>
    </row>
    <row r="183" spans="1:25" ht="64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21.092608822670172</v>
      </c>
      <c r="P183" s="6">
        <f t="shared" si="15"/>
        <v>180.5</v>
      </c>
      <c r="Q183" t="s">
        <v>8310</v>
      </c>
      <c r="R183" t="s">
        <v>8314</v>
      </c>
      <c r="S183" s="10">
        <f t="shared" si="18"/>
        <v>42147.741840277777</v>
      </c>
      <c r="T183" s="10">
        <f t="shared" si="19"/>
        <v>42177.741840277777</v>
      </c>
      <c r="V183" s="21"/>
      <c r="W183" t="s">
        <v>8268</v>
      </c>
      <c r="X183" t="str">
        <f t="shared" si="16"/>
        <v>film &amp; video</v>
      </c>
      <c r="Y183" t="str">
        <f t="shared" si="17"/>
        <v>drama</v>
      </c>
    </row>
    <row r="184" spans="1:25" ht="64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>
        <f t="shared" si="15"/>
        <v>0</v>
      </c>
      <c r="Q184" t="s">
        <v>8310</v>
      </c>
      <c r="R184" t="s">
        <v>8314</v>
      </c>
      <c r="S184" s="10">
        <f t="shared" si="18"/>
        <v>42712.011944444443</v>
      </c>
      <c r="T184" s="10">
        <f t="shared" si="19"/>
        <v>42742.011944444443</v>
      </c>
      <c r="V184" s="21"/>
      <c r="W184" t="s">
        <v>8268</v>
      </c>
      <c r="X184" t="str">
        <f t="shared" si="16"/>
        <v>film &amp; video</v>
      </c>
      <c r="Y184" t="str">
        <f t="shared" si="17"/>
        <v>drama</v>
      </c>
    </row>
    <row r="185" spans="1:25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35.856000000000002</v>
      </c>
      <c r="P185" s="6">
        <f t="shared" si="15"/>
        <v>373.5</v>
      </c>
      <c r="Q185" t="s">
        <v>8310</v>
      </c>
      <c r="R185" t="s">
        <v>8314</v>
      </c>
      <c r="S185" s="10">
        <f t="shared" si="18"/>
        <v>41939.810300925928</v>
      </c>
      <c r="T185" s="10">
        <f t="shared" si="19"/>
        <v>41969.851967592593</v>
      </c>
      <c r="V185" s="21"/>
      <c r="W185" t="s">
        <v>8268</v>
      </c>
      <c r="X185" t="str">
        <f t="shared" si="16"/>
        <v>film &amp; video</v>
      </c>
      <c r="Y185" t="str">
        <f t="shared" si="17"/>
        <v>drama</v>
      </c>
    </row>
    <row r="186" spans="1:25" ht="64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3.4000000000000004</v>
      </c>
      <c r="P186" s="6">
        <f t="shared" si="15"/>
        <v>25.5</v>
      </c>
      <c r="Q186" t="s">
        <v>8310</v>
      </c>
      <c r="R186" t="s">
        <v>8314</v>
      </c>
      <c r="S186" s="10">
        <f t="shared" si="18"/>
        <v>41825.791226851856</v>
      </c>
      <c r="T186" s="10">
        <f t="shared" si="19"/>
        <v>41883.165972222225</v>
      </c>
      <c r="V186" s="21"/>
      <c r="W186" t="s">
        <v>8268</v>
      </c>
      <c r="X186" t="str">
        <f t="shared" si="16"/>
        <v>film &amp; video</v>
      </c>
      <c r="Y186" t="str">
        <f t="shared" si="17"/>
        <v>drama</v>
      </c>
    </row>
    <row r="187" spans="1:25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</v>
      </c>
      <c r="P187" s="6">
        <f t="shared" si="15"/>
        <v>220</v>
      </c>
      <c r="Q187" t="s">
        <v>8310</v>
      </c>
      <c r="R187" t="s">
        <v>8314</v>
      </c>
      <c r="S187" s="10">
        <f t="shared" si="18"/>
        <v>42570.91133101852</v>
      </c>
      <c r="T187" s="10">
        <f t="shared" si="19"/>
        <v>42600.91133101852</v>
      </c>
      <c r="V187" s="21"/>
      <c r="W187" t="s">
        <v>8268</v>
      </c>
      <c r="X187" t="str">
        <f t="shared" si="16"/>
        <v>film &amp; video</v>
      </c>
      <c r="Y187" t="str">
        <f t="shared" si="17"/>
        <v>drama</v>
      </c>
    </row>
    <row r="188" spans="1:25" ht="64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>
        <f t="shared" si="15"/>
        <v>0</v>
      </c>
      <c r="Q188" t="s">
        <v>8310</v>
      </c>
      <c r="R188" t="s">
        <v>8314</v>
      </c>
      <c r="S188" s="10">
        <f t="shared" si="18"/>
        <v>42767.812893518523</v>
      </c>
      <c r="T188" s="10">
        <f t="shared" si="19"/>
        <v>42797.833333333328</v>
      </c>
      <c r="V188" s="21"/>
      <c r="W188" t="s">
        <v>8268</v>
      </c>
      <c r="X188" t="str">
        <f t="shared" si="16"/>
        <v>film &amp; video</v>
      </c>
      <c r="Y188" t="str">
        <f t="shared" si="17"/>
        <v>drama</v>
      </c>
    </row>
    <row r="189" spans="1:25" ht="48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16</v>
      </c>
      <c r="P189" s="6">
        <f t="shared" si="15"/>
        <v>160</v>
      </c>
      <c r="Q189" t="s">
        <v>8310</v>
      </c>
      <c r="R189" t="s">
        <v>8314</v>
      </c>
      <c r="S189" s="10">
        <f t="shared" si="18"/>
        <v>42182.234456018516</v>
      </c>
      <c r="T189" s="10">
        <f t="shared" si="19"/>
        <v>42206.290972222225</v>
      </c>
      <c r="V189" s="21"/>
      <c r="W189" t="s">
        <v>8268</v>
      </c>
      <c r="X189" t="str">
        <f t="shared" si="16"/>
        <v>film &amp; video</v>
      </c>
      <c r="Y189" t="str">
        <f t="shared" si="17"/>
        <v>drama</v>
      </c>
    </row>
    <row r="190" spans="1:25" ht="64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>
        <f t="shared" si="15"/>
        <v>0</v>
      </c>
      <c r="Q190" t="s">
        <v>8310</v>
      </c>
      <c r="R190" t="s">
        <v>8314</v>
      </c>
      <c r="S190" s="10">
        <f t="shared" si="18"/>
        <v>41857.18304398148</v>
      </c>
      <c r="T190" s="10">
        <f t="shared" si="19"/>
        <v>41887.18304398148</v>
      </c>
      <c r="V190" s="21"/>
      <c r="W190" t="s">
        <v>8268</v>
      </c>
      <c r="X190" t="str">
        <f t="shared" si="16"/>
        <v>film &amp; video</v>
      </c>
      <c r="Y190" t="str">
        <f t="shared" si="17"/>
        <v>drama</v>
      </c>
    </row>
    <row r="191" spans="1:25" ht="64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6.8999999999999992E-2</v>
      </c>
      <c r="P191" s="6">
        <f t="shared" si="15"/>
        <v>69</v>
      </c>
      <c r="Q191" t="s">
        <v>8310</v>
      </c>
      <c r="R191" t="s">
        <v>8314</v>
      </c>
      <c r="S191" s="10">
        <f t="shared" si="18"/>
        <v>42556.690706018519</v>
      </c>
      <c r="T191" s="10">
        <f t="shared" si="19"/>
        <v>42616.690706018519</v>
      </c>
      <c r="V191" s="21"/>
      <c r="W191" t="s">
        <v>8268</v>
      </c>
      <c r="X191" t="str">
        <f t="shared" si="16"/>
        <v>film &amp; video</v>
      </c>
      <c r="Y191" t="str">
        <f t="shared" si="17"/>
        <v>drama</v>
      </c>
    </row>
    <row r="192" spans="1:25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0.41666666666666669</v>
      </c>
      <c r="P192" s="6">
        <f t="shared" si="15"/>
        <v>50</v>
      </c>
      <c r="Q192" t="s">
        <v>8310</v>
      </c>
      <c r="R192" t="s">
        <v>8314</v>
      </c>
      <c r="S192" s="10">
        <f t="shared" si="18"/>
        <v>42527.650995370372</v>
      </c>
      <c r="T192" s="10">
        <f t="shared" si="19"/>
        <v>42537.650995370372</v>
      </c>
      <c r="V192" s="21"/>
      <c r="W192" t="s">
        <v>8268</v>
      </c>
      <c r="X192" t="str">
        <f t="shared" si="16"/>
        <v>film &amp; video</v>
      </c>
      <c r="Y192" t="str">
        <f t="shared" si="17"/>
        <v>drama</v>
      </c>
    </row>
    <row r="193" spans="1:25" ht="64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5</v>
      </c>
      <c r="P193" s="6">
        <f t="shared" si="15"/>
        <v>83.333333333333329</v>
      </c>
      <c r="Q193" t="s">
        <v>8310</v>
      </c>
      <c r="R193" t="s">
        <v>8314</v>
      </c>
      <c r="S193" s="10">
        <f t="shared" si="18"/>
        <v>42239.441412037035</v>
      </c>
      <c r="T193" s="10">
        <f t="shared" si="19"/>
        <v>42279.441412037035</v>
      </c>
      <c r="V193" s="21"/>
      <c r="W193" t="s">
        <v>8268</v>
      </c>
      <c r="X193" t="str">
        <f t="shared" si="16"/>
        <v>film &amp; video</v>
      </c>
      <c r="Y193" t="str">
        <f t="shared" si="17"/>
        <v>drama</v>
      </c>
    </row>
    <row r="194" spans="1:25" ht="64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1.6999999999999999E-3</v>
      </c>
      <c r="P194" s="6">
        <f t="shared" si="15"/>
        <v>5.666666666666667</v>
      </c>
      <c r="Q194" t="s">
        <v>8310</v>
      </c>
      <c r="R194" t="s">
        <v>8314</v>
      </c>
      <c r="S194" s="10">
        <f t="shared" si="18"/>
        <v>41899.792037037041</v>
      </c>
      <c r="T194" s="10">
        <f t="shared" si="19"/>
        <v>41929.792037037041</v>
      </c>
      <c r="V194" s="21"/>
      <c r="W194" t="s">
        <v>8268</v>
      </c>
      <c r="X194" t="str">
        <f t="shared" si="16"/>
        <v>film &amp; video</v>
      </c>
      <c r="Y194" t="str">
        <f t="shared" si="17"/>
        <v>drama</v>
      </c>
    </row>
    <row r="195" spans="1:25" ht="64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((E195/D195)*100)</f>
        <v>0</v>
      </c>
      <c r="P195" s="6">
        <f t="shared" ref="P195:P258" si="21">IFERROR(E195/L195,0)</f>
        <v>0</v>
      </c>
      <c r="Q195" t="s">
        <v>8310</v>
      </c>
      <c r="R195" t="s">
        <v>8314</v>
      </c>
      <c r="S195" s="10">
        <f t="shared" si="18"/>
        <v>41911.934791666667</v>
      </c>
      <c r="T195" s="10">
        <f t="shared" si="19"/>
        <v>41971.976458333331</v>
      </c>
      <c r="V195" s="21"/>
      <c r="W195" t="s">
        <v>8268</v>
      </c>
      <c r="X195" t="str">
        <f t="shared" ref="X195:X258" si="22">LEFT(W195,FIND("/",W195)-1)</f>
        <v>film &amp; video</v>
      </c>
      <c r="Y195" t="str">
        <f t="shared" ref="Y195:Y258" si="23">RIGHT(W195,LEN(W195)-FIND("/",W195))</f>
        <v>drama</v>
      </c>
    </row>
    <row r="196" spans="1:25" ht="64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0.12</v>
      </c>
      <c r="P196" s="6">
        <f t="shared" si="21"/>
        <v>1</v>
      </c>
      <c r="Q196" t="s">
        <v>8310</v>
      </c>
      <c r="R196" t="s">
        <v>8314</v>
      </c>
      <c r="S196" s="10">
        <f t="shared" si="18"/>
        <v>42375.996886574074</v>
      </c>
      <c r="T196" s="10">
        <f t="shared" si="19"/>
        <v>42435.996886574074</v>
      </c>
      <c r="V196" s="21"/>
      <c r="W196" t="s">
        <v>8268</v>
      </c>
      <c r="X196" t="str">
        <f t="shared" si="22"/>
        <v>film &amp; video</v>
      </c>
      <c r="Y196" t="str">
        <f t="shared" si="23"/>
        <v>drama</v>
      </c>
    </row>
    <row r="197" spans="1:25" ht="64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s="6">
        <f t="shared" si="21"/>
        <v>0</v>
      </c>
      <c r="Q197" t="s">
        <v>8310</v>
      </c>
      <c r="R197" t="s">
        <v>8314</v>
      </c>
      <c r="S197" s="10">
        <f t="shared" si="18"/>
        <v>42135.67050925926</v>
      </c>
      <c r="T197" s="10">
        <f t="shared" si="19"/>
        <v>42195.67050925926</v>
      </c>
      <c r="V197" s="21"/>
      <c r="W197" t="s">
        <v>8268</v>
      </c>
      <c r="X197" t="str">
        <f t="shared" si="22"/>
        <v>film &amp; video</v>
      </c>
      <c r="Y197" t="str">
        <f t="shared" si="23"/>
        <v>drama</v>
      </c>
    </row>
    <row r="198" spans="1:25" ht="64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41.857142857142861</v>
      </c>
      <c r="P198" s="6">
        <f t="shared" si="21"/>
        <v>77.10526315789474</v>
      </c>
      <c r="Q198" t="s">
        <v>8310</v>
      </c>
      <c r="R198" t="s">
        <v>8314</v>
      </c>
      <c r="S198" s="10">
        <f t="shared" si="18"/>
        <v>42259.542800925927</v>
      </c>
      <c r="T198" s="10">
        <f t="shared" si="19"/>
        <v>42287.875</v>
      </c>
      <c r="V198" s="21"/>
      <c r="W198" t="s">
        <v>8268</v>
      </c>
      <c r="X198" t="str">
        <f t="shared" si="22"/>
        <v>film &amp; video</v>
      </c>
      <c r="Y198" t="str">
        <f t="shared" si="23"/>
        <v>drama</v>
      </c>
    </row>
    <row r="199" spans="1:25" ht="64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10.48</v>
      </c>
      <c r="P199" s="6">
        <f t="shared" si="21"/>
        <v>32.75</v>
      </c>
      <c r="Q199" t="s">
        <v>8310</v>
      </c>
      <c r="R199" t="s">
        <v>8314</v>
      </c>
      <c r="S199" s="10">
        <f t="shared" si="18"/>
        <v>42741.848379629635</v>
      </c>
      <c r="T199" s="10">
        <f t="shared" si="19"/>
        <v>42783.875</v>
      </c>
      <c r="V199" s="21"/>
      <c r="W199" t="s">
        <v>8268</v>
      </c>
      <c r="X199" t="str">
        <f t="shared" si="22"/>
        <v>film &amp; video</v>
      </c>
      <c r="Y199" t="str">
        <f t="shared" si="23"/>
        <v>drama</v>
      </c>
    </row>
    <row r="200" spans="1:25" ht="64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1.1159999999999999</v>
      </c>
      <c r="P200" s="6">
        <f t="shared" si="21"/>
        <v>46.5</v>
      </c>
      <c r="Q200" t="s">
        <v>8310</v>
      </c>
      <c r="R200" t="s">
        <v>8314</v>
      </c>
      <c r="S200" s="10">
        <f t="shared" si="18"/>
        <v>41887.383356481485</v>
      </c>
      <c r="T200" s="10">
        <f t="shared" si="19"/>
        <v>41917.383356481485</v>
      </c>
      <c r="V200" s="21"/>
      <c r="W200" t="s">
        <v>8268</v>
      </c>
      <c r="X200" t="str">
        <f t="shared" si="22"/>
        <v>film &amp; video</v>
      </c>
      <c r="Y200" t="str">
        <f t="shared" si="23"/>
        <v>drama</v>
      </c>
    </row>
    <row r="201" spans="1:25" ht="64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s="6">
        <f t="shared" si="21"/>
        <v>0</v>
      </c>
      <c r="Q201" t="s">
        <v>8310</v>
      </c>
      <c r="R201" t="s">
        <v>8314</v>
      </c>
      <c r="S201" s="10">
        <f t="shared" si="18"/>
        <v>42584.123865740738</v>
      </c>
      <c r="T201" s="10">
        <f t="shared" si="19"/>
        <v>42614.123865740738</v>
      </c>
      <c r="V201" s="21"/>
      <c r="W201" t="s">
        <v>8268</v>
      </c>
      <c r="X201" t="str">
        <f t="shared" si="22"/>
        <v>film &amp; video</v>
      </c>
      <c r="Y201" t="str">
        <f t="shared" si="23"/>
        <v>drama</v>
      </c>
    </row>
    <row r="202" spans="1:25" ht="48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26.192500000000003</v>
      </c>
      <c r="P202" s="6">
        <f t="shared" si="21"/>
        <v>87.308333333333337</v>
      </c>
      <c r="Q202" t="s">
        <v>8310</v>
      </c>
      <c r="R202" t="s">
        <v>8314</v>
      </c>
      <c r="S202" s="10">
        <f t="shared" si="18"/>
        <v>41867.083368055559</v>
      </c>
      <c r="T202" s="10">
        <f t="shared" si="19"/>
        <v>41897.083368055559</v>
      </c>
      <c r="V202" s="21"/>
      <c r="W202" t="s">
        <v>8268</v>
      </c>
      <c r="X202" t="str">
        <f t="shared" si="22"/>
        <v>film &amp; video</v>
      </c>
      <c r="Y202" t="str">
        <f t="shared" si="23"/>
        <v>drama</v>
      </c>
    </row>
    <row r="203" spans="1:25" ht="64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58.461538461538467</v>
      </c>
      <c r="P203" s="6">
        <f t="shared" si="21"/>
        <v>54.285714285714285</v>
      </c>
      <c r="Q203" t="s">
        <v>8310</v>
      </c>
      <c r="R203" t="s">
        <v>8314</v>
      </c>
      <c r="S203" s="10">
        <f t="shared" si="18"/>
        <v>42023.818622685183</v>
      </c>
      <c r="T203" s="10">
        <f t="shared" si="19"/>
        <v>42043.818622685183</v>
      </c>
      <c r="V203" s="21"/>
      <c r="W203" t="s">
        <v>8268</v>
      </c>
      <c r="X203" t="str">
        <f t="shared" si="22"/>
        <v>film &amp; video</v>
      </c>
      <c r="Y203" t="str">
        <f t="shared" si="23"/>
        <v>drama</v>
      </c>
    </row>
    <row r="204" spans="1:25" ht="3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s="6">
        <f t="shared" si="21"/>
        <v>0</v>
      </c>
      <c r="Q204" t="s">
        <v>8310</v>
      </c>
      <c r="R204" t="s">
        <v>8314</v>
      </c>
      <c r="S204" s="10">
        <f t="shared" si="18"/>
        <v>42255.927824074075</v>
      </c>
      <c r="T204" s="10">
        <f t="shared" si="19"/>
        <v>42285.874305555553</v>
      </c>
      <c r="V204" s="21"/>
      <c r="W204" t="s">
        <v>8268</v>
      </c>
      <c r="X204" t="str">
        <f t="shared" si="22"/>
        <v>film &amp; video</v>
      </c>
      <c r="Y204" t="str">
        <f t="shared" si="23"/>
        <v>drama</v>
      </c>
    </row>
    <row r="205" spans="1:25" ht="64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29.84</v>
      </c>
      <c r="P205" s="6">
        <f t="shared" si="21"/>
        <v>93.25</v>
      </c>
      <c r="Q205" t="s">
        <v>8310</v>
      </c>
      <c r="R205" t="s">
        <v>8314</v>
      </c>
      <c r="S205" s="10">
        <f t="shared" si="18"/>
        <v>41973.847962962958</v>
      </c>
      <c r="T205" s="10">
        <f t="shared" si="19"/>
        <v>42033.847962962958</v>
      </c>
      <c r="V205" s="21"/>
      <c r="W205" t="s">
        <v>8268</v>
      </c>
      <c r="X205" t="str">
        <f t="shared" si="22"/>
        <v>film &amp; video</v>
      </c>
      <c r="Y205" t="str">
        <f t="shared" si="23"/>
        <v>drama</v>
      </c>
    </row>
    <row r="206" spans="1:25" ht="64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50.721666666666664</v>
      </c>
      <c r="P206" s="6">
        <f t="shared" si="21"/>
        <v>117.68368136117556</v>
      </c>
      <c r="Q206" t="s">
        <v>8310</v>
      </c>
      <c r="R206" t="s">
        <v>8314</v>
      </c>
      <c r="S206" s="10">
        <f t="shared" si="18"/>
        <v>42556.583368055552</v>
      </c>
      <c r="T206" s="10">
        <f t="shared" si="19"/>
        <v>42586.583368055552</v>
      </c>
      <c r="V206" s="21"/>
      <c r="W206" t="s">
        <v>8268</v>
      </c>
      <c r="X206" t="str">
        <f t="shared" si="22"/>
        <v>film &amp; video</v>
      </c>
      <c r="Y206" t="str">
        <f t="shared" si="23"/>
        <v>drama</v>
      </c>
    </row>
    <row r="207" spans="1:25" ht="64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16.25</v>
      </c>
      <c r="P207" s="6">
        <f t="shared" si="21"/>
        <v>76.470588235294116</v>
      </c>
      <c r="Q207" t="s">
        <v>8310</v>
      </c>
      <c r="R207" t="s">
        <v>8314</v>
      </c>
      <c r="S207" s="10">
        <f t="shared" si="18"/>
        <v>42248.632199074069</v>
      </c>
      <c r="T207" s="10">
        <f t="shared" si="19"/>
        <v>42283.632199074069</v>
      </c>
      <c r="V207" s="21"/>
      <c r="W207" t="s">
        <v>8268</v>
      </c>
      <c r="X207" t="str">
        <f t="shared" si="22"/>
        <v>film &amp; video</v>
      </c>
      <c r="Y207" t="str">
        <f t="shared" si="23"/>
        <v>drama</v>
      </c>
    </row>
    <row r="208" spans="1:25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s="6">
        <f t="shared" si="21"/>
        <v>0</v>
      </c>
      <c r="Q208" t="s">
        <v>8310</v>
      </c>
      <c r="R208" t="s">
        <v>8314</v>
      </c>
      <c r="S208" s="10">
        <f t="shared" si="18"/>
        <v>42567.004432870366</v>
      </c>
      <c r="T208" s="10">
        <f t="shared" si="19"/>
        <v>42588.004432870366</v>
      </c>
      <c r="V208" s="21"/>
      <c r="W208" t="s">
        <v>8268</v>
      </c>
      <c r="X208" t="str">
        <f t="shared" si="22"/>
        <v>film &amp; video</v>
      </c>
      <c r="Y208" t="str">
        <f t="shared" si="23"/>
        <v>drama</v>
      </c>
    </row>
    <row r="209" spans="1:25" ht="64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15.214285714285714</v>
      </c>
      <c r="P209" s="6">
        <f t="shared" si="21"/>
        <v>163.84615384615384</v>
      </c>
      <c r="Q209" t="s">
        <v>8310</v>
      </c>
      <c r="R209" t="s">
        <v>8314</v>
      </c>
      <c r="S209" s="10">
        <f t="shared" si="18"/>
        <v>41978.197199074071</v>
      </c>
      <c r="T209" s="10">
        <f t="shared" si="19"/>
        <v>42008.197199074071</v>
      </c>
      <c r="V209" s="21"/>
      <c r="W209" t="s">
        <v>8268</v>
      </c>
      <c r="X209" t="str">
        <f t="shared" si="22"/>
        <v>film &amp; video</v>
      </c>
      <c r="Y209" t="str">
        <f t="shared" si="23"/>
        <v>drama</v>
      </c>
    </row>
    <row r="210" spans="1:25" ht="64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6">
        <f t="shared" si="21"/>
        <v>0</v>
      </c>
      <c r="Q210" t="s">
        <v>8310</v>
      </c>
      <c r="R210" t="s">
        <v>8314</v>
      </c>
      <c r="S210" s="10">
        <f t="shared" si="18"/>
        <v>41959.369988425926</v>
      </c>
      <c r="T210" s="10">
        <f t="shared" si="19"/>
        <v>41989.369988425926</v>
      </c>
      <c r="V210" s="21"/>
      <c r="W210" t="s">
        <v>8268</v>
      </c>
      <c r="X210" t="str">
        <f t="shared" si="22"/>
        <v>film &amp; video</v>
      </c>
      <c r="Y210" t="str">
        <f t="shared" si="23"/>
        <v>drama</v>
      </c>
    </row>
    <row r="211" spans="1:25" ht="64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6">
        <f t="shared" si="21"/>
        <v>0</v>
      </c>
      <c r="Q211" t="s">
        <v>8310</v>
      </c>
      <c r="R211" t="s">
        <v>8314</v>
      </c>
      <c r="S211" s="10">
        <f t="shared" si="18"/>
        <v>42165.922858796301</v>
      </c>
      <c r="T211" s="10">
        <f t="shared" si="19"/>
        <v>42195.922858796301</v>
      </c>
      <c r="V211" s="21"/>
      <c r="W211" t="s">
        <v>8268</v>
      </c>
      <c r="X211" t="str">
        <f t="shared" si="22"/>
        <v>film &amp; video</v>
      </c>
      <c r="Y211" t="str">
        <f t="shared" si="23"/>
        <v>drama</v>
      </c>
    </row>
    <row r="212" spans="1:25" ht="64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25.25</v>
      </c>
      <c r="P212" s="6">
        <f t="shared" si="21"/>
        <v>91.818181818181813</v>
      </c>
      <c r="Q212" t="s">
        <v>8310</v>
      </c>
      <c r="R212" t="s">
        <v>8314</v>
      </c>
      <c r="S212" s="10">
        <f t="shared" si="18"/>
        <v>42249.064722222218</v>
      </c>
      <c r="T212" s="10">
        <f t="shared" si="19"/>
        <v>42278.208333333328</v>
      </c>
      <c r="V212" s="21"/>
      <c r="W212" t="s">
        <v>8268</v>
      </c>
      <c r="X212" t="str">
        <f t="shared" si="22"/>
        <v>film &amp; video</v>
      </c>
      <c r="Y212" t="str">
        <f t="shared" si="23"/>
        <v>drama</v>
      </c>
    </row>
    <row r="213" spans="1:25" ht="64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44.6</v>
      </c>
      <c r="P213" s="6">
        <f t="shared" si="21"/>
        <v>185.83333333333334</v>
      </c>
      <c r="Q213" t="s">
        <v>8310</v>
      </c>
      <c r="R213" t="s">
        <v>8314</v>
      </c>
      <c r="S213" s="10">
        <f t="shared" si="18"/>
        <v>42236.159918981488</v>
      </c>
      <c r="T213" s="10">
        <f t="shared" si="19"/>
        <v>42266.159918981488</v>
      </c>
      <c r="V213" s="21"/>
      <c r="W213" t="s">
        <v>8268</v>
      </c>
      <c r="X213" t="str">
        <f t="shared" si="22"/>
        <v>film &amp; video</v>
      </c>
      <c r="Y213" t="str">
        <f t="shared" si="23"/>
        <v>drama</v>
      </c>
    </row>
    <row r="214" spans="1:25" ht="48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1.5873015873015872E-2</v>
      </c>
      <c r="P214" s="6">
        <f t="shared" si="21"/>
        <v>1</v>
      </c>
      <c r="Q214" t="s">
        <v>8310</v>
      </c>
      <c r="R214" t="s">
        <v>8314</v>
      </c>
      <c r="S214" s="10">
        <f t="shared" si="18"/>
        <v>42416.881018518514</v>
      </c>
      <c r="T214" s="10">
        <f t="shared" si="19"/>
        <v>42476.839351851857</v>
      </c>
      <c r="V214" s="21"/>
      <c r="W214" t="s">
        <v>8268</v>
      </c>
      <c r="X214" t="str">
        <f t="shared" si="22"/>
        <v>film &amp; video</v>
      </c>
      <c r="Y214" t="str">
        <f t="shared" si="23"/>
        <v>drama</v>
      </c>
    </row>
    <row r="215" spans="1:25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0.04</v>
      </c>
      <c r="P215" s="6">
        <f t="shared" si="21"/>
        <v>20</v>
      </c>
      <c r="Q215" t="s">
        <v>8310</v>
      </c>
      <c r="R215" t="s">
        <v>8314</v>
      </c>
      <c r="S215" s="10">
        <f t="shared" si="18"/>
        <v>42202.594293981485</v>
      </c>
      <c r="T215" s="10">
        <f t="shared" si="19"/>
        <v>42232.587974537033</v>
      </c>
      <c r="V215" s="21"/>
      <c r="W215" t="s">
        <v>8268</v>
      </c>
      <c r="X215" t="str">
        <f t="shared" si="22"/>
        <v>film &amp; video</v>
      </c>
      <c r="Y215" t="str">
        <f t="shared" si="23"/>
        <v>drama</v>
      </c>
    </row>
    <row r="216" spans="1:25" ht="64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8.0000000000000002E-3</v>
      </c>
      <c r="P216" s="6">
        <f t="shared" si="21"/>
        <v>1</v>
      </c>
      <c r="Q216" t="s">
        <v>8310</v>
      </c>
      <c r="R216" t="s">
        <v>8314</v>
      </c>
      <c r="S216" s="10">
        <f t="shared" ref="S216:S279" si="24">(((J216/60)/60)/24)+DATE(1970,1,1)</f>
        <v>42009.64061342593</v>
      </c>
      <c r="T216" s="10">
        <f t="shared" ref="T216:T279" si="25">(((I216/60)/60)/24)+DATE(1970,1,1)</f>
        <v>42069.64061342593</v>
      </c>
      <c r="V216" s="21"/>
      <c r="W216" t="s">
        <v>8268</v>
      </c>
      <c r="X216" t="str">
        <f t="shared" si="22"/>
        <v>film &amp; video</v>
      </c>
      <c r="Y216" t="str">
        <f t="shared" si="23"/>
        <v>drama</v>
      </c>
    </row>
    <row r="217" spans="1:25" ht="64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0.22727272727272727</v>
      </c>
      <c r="P217" s="6">
        <f t="shared" si="21"/>
        <v>10</v>
      </c>
      <c r="Q217" t="s">
        <v>8310</v>
      </c>
      <c r="R217" t="s">
        <v>8314</v>
      </c>
      <c r="S217" s="10">
        <f t="shared" si="24"/>
        <v>42375.230115740742</v>
      </c>
      <c r="T217" s="10">
        <f t="shared" si="25"/>
        <v>42417.999305555553</v>
      </c>
      <c r="V217" s="21"/>
      <c r="W217" t="s">
        <v>8268</v>
      </c>
      <c r="X217" t="str">
        <f t="shared" si="22"/>
        <v>film &amp; video</v>
      </c>
      <c r="Y217" t="str">
        <f t="shared" si="23"/>
        <v>drama</v>
      </c>
    </row>
    <row r="218" spans="1:25" ht="64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55.698440000000005</v>
      </c>
      <c r="P218" s="6">
        <f t="shared" si="21"/>
        <v>331.53833333333336</v>
      </c>
      <c r="Q218" t="s">
        <v>8310</v>
      </c>
      <c r="R218" t="s">
        <v>8314</v>
      </c>
      <c r="S218" s="10">
        <f t="shared" si="24"/>
        <v>42066.958761574075</v>
      </c>
      <c r="T218" s="10">
        <f t="shared" si="25"/>
        <v>42116.917094907403</v>
      </c>
      <c r="V218" s="21"/>
      <c r="W218" t="s">
        <v>8268</v>
      </c>
      <c r="X218" t="str">
        <f t="shared" si="22"/>
        <v>film &amp; video</v>
      </c>
      <c r="Y218" t="str">
        <f t="shared" si="23"/>
        <v>drama</v>
      </c>
    </row>
    <row r="219" spans="1:25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11.943</v>
      </c>
      <c r="P219" s="6">
        <f t="shared" si="21"/>
        <v>314.28947368421052</v>
      </c>
      <c r="Q219" t="s">
        <v>8310</v>
      </c>
      <c r="R219" t="s">
        <v>8314</v>
      </c>
      <c r="S219" s="10">
        <f t="shared" si="24"/>
        <v>41970.64061342593</v>
      </c>
      <c r="T219" s="10">
        <f t="shared" si="25"/>
        <v>42001.64061342593</v>
      </c>
      <c r="V219" s="21"/>
      <c r="W219" t="s">
        <v>8268</v>
      </c>
      <c r="X219" t="str">
        <f t="shared" si="22"/>
        <v>film &amp; video</v>
      </c>
      <c r="Y219" t="str">
        <f t="shared" si="23"/>
        <v>drama</v>
      </c>
    </row>
    <row r="220" spans="1:25" ht="80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2</v>
      </c>
      <c r="P220" s="6">
        <f t="shared" si="21"/>
        <v>100</v>
      </c>
      <c r="Q220" t="s">
        <v>8310</v>
      </c>
      <c r="R220" t="s">
        <v>8314</v>
      </c>
      <c r="S220" s="10">
        <f t="shared" si="24"/>
        <v>42079.628344907411</v>
      </c>
      <c r="T220" s="10">
        <f t="shared" si="25"/>
        <v>42139.628344907411</v>
      </c>
      <c r="V220" s="21"/>
      <c r="W220" t="s">
        <v>8268</v>
      </c>
      <c r="X220" t="str">
        <f t="shared" si="22"/>
        <v>film &amp; video</v>
      </c>
      <c r="Y220" t="str">
        <f t="shared" si="23"/>
        <v>drama</v>
      </c>
    </row>
    <row r="221" spans="1:25" ht="48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17.630000000000003</v>
      </c>
      <c r="P221" s="6">
        <f t="shared" si="21"/>
        <v>115.98684210526316</v>
      </c>
      <c r="Q221" t="s">
        <v>8310</v>
      </c>
      <c r="R221" t="s">
        <v>8314</v>
      </c>
      <c r="S221" s="10">
        <f t="shared" si="24"/>
        <v>42429.326678240745</v>
      </c>
      <c r="T221" s="10">
        <f t="shared" si="25"/>
        <v>42461.290972222225</v>
      </c>
      <c r="V221" s="21"/>
      <c r="W221" t="s">
        <v>8268</v>
      </c>
      <c r="X221" t="str">
        <f t="shared" si="22"/>
        <v>film &amp; video</v>
      </c>
      <c r="Y221" t="str">
        <f t="shared" si="23"/>
        <v>drama</v>
      </c>
    </row>
    <row r="222" spans="1:25" ht="64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0.72</v>
      </c>
      <c r="P222" s="6">
        <f t="shared" si="21"/>
        <v>120</v>
      </c>
      <c r="Q222" t="s">
        <v>8310</v>
      </c>
      <c r="R222" t="s">
        <v>8314</v>
      </c>
      <c r="S222" s="10">
        <f t="shared" si="24"/>
        <v>42195.643865740742</v>
      </c>
      <c r="T222" s="10">
        <f t="shared" si="25"/>
        <v>42236.837499999994</v>
      </c>
      <c r="V222" s="21"/>
      <c r="W222" t="s">
        <v>8268</v>
      </c>
      <c r="X222" t="str">
        <f t="shared" si="22"/>
        <v>film &amp; video</v>
      </c>
      <c r="Y222" t="str">
        <f t="shared" si="23"/>
        <v>drama</v>
      </c>
    </row>
    <row r="223" spans="1:25" ht="3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6">
        <f t="shared" si="21"/>
        <v>0</v>
      </c>
      <c r="Q223" t="s">
        <v>8310</v>
      </c>
      <c r="R223" t="s">
        <v>8314</v>
      </c>
      <c r="S223" s="10">
        <f t="shared" si="24"/>
        <v>42031.837546296301</v>
      </c>
      <c r="T223" s="10">
        <f t="shared" si="25"/>
        <v>42091.79587962963</v>
      </c>
      <c r="V223" s="21"/>
      <c r="W223" t="s">
        <v>8268</v>
      </c>
      <c r="X223" t="str">
        <f t="shared" si="22"/>
        <v>film &amp; video</v>
      </c>
      <c r="Y223" t="str">
        <f t="shared" si="23"/>
        <v>drama</v>
      </c>
    </row>
    <row r="224" spans="1:25" ht="64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13</v>
      </c>
      <c r="P224" s="6">
        <f t="shared" si="21"/>
        <v>65</v>
      </c>
      <c r="Q224" t="s">
        <v>8310</v>
      </c>
      <c r="R224" t="s">
        <v>8314</v>
      </c>
      <c r="S224" s="10">
        <f t="shared" si="24"/>
        <v>42031.769884259258</v>
      </c>
      <c r="T224" s="10">
        <f t="shared" si="25"/>
        <v>42090.110416666663</v>
      </c>
      <c r="V224" s="21"/>
      <c r="W224" t="s">
        <v>8268</v>
      </c>
      <c r="X224" t="str">
        <f t="shared" si="22"/>
        <v>film &amp; video</v>
      </c>
      <c r="Y224" t="str">
        <f t="shared" si="23"/>
        <v>drama</v>
      </c>
    </row>
    <row r="225" spans="1:25" ht="64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6">
        <f t="shared" si="21"/>
        <v>0</v>
      </c>
      <c r="Q225" t="s">
        <v>8310</v>
      </c>
      <c r="R225" t="s">
        <v>8314</v>
      </c>
      <c r="S225" s="10">
        <f t="shared" si="24"/>
        <v>42482.048032407409</v>
      </c>
      <c r="T225" s="10">
        <f t="shared" si="25"/>
        <v>42512.045138888891</v>
      </c>
      <c r="V225" s="21"/>
      <c r="W225" t="s">
        <v>8268</v>
      </c>
      <c r="X225" t="str">
        <f t="shared" si="22"/>
        <v>film &amp; video</v>
      </c>
      <c r="Y225" t="str">
        <f t="shared" si="23"/>
        <v>drama</v>
      </c>
    </row>
    <row r="226" spans="1:25" ht="80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6">
        <f t="shared" si="21"/>
        <v>0</v>
      </c>
      <c r="Q226" t="s">
        <v>8310</v>
      </c>
      <c r="R226" t="s">
        <v>8314</v>
      </c>
      <c r="S226" s="10">
        <f t="shared" si="24"/>
        <v>42135.235254629632</v>
      </c>
      <c r="T226" s="10">
        <f t="shared" si="25"/>
        <v>42195.235254629632</v>
      </c>
      <c r="V226" s="21"/>
      <c r="W226" t="s">
        <v>8268</v>
      </c>
      <c r="X226" t="str">
        <f t="shared" si="22"/>
        <v>film &amp; video</v>
      </c>
      <c r="Y226" t="str">
        <f t="shared" si="23"/>
        <v>drama</v>
      </c>
    </row>
    <row r="227" spans="1:25" ht="64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6">
        <f t="shared" si="21"/>
        <v>0</v>
      </c>
      <c r="Q227" t="s">
        <v>8310</v>
      </c>
      <c r="R227" t="s">
        <v>8314</v>
      </c>
      <c r="S227" s="10">
        <f t="shared" si="24"/>
        <v>42438.961273148147</v>
      </c>
      <c r="T227" s="10">
        <f t="shared" si="25"/>
        <v>42468.919606481482</v>
      </c>
      <c r="V227" s="21"/>
      <c r="W227" t="s">
        <v>8268</v>
      </c>
      <c r="X227" t="str">
        <f t="shared" si="22"/>
        <v>film &amp; video</v>
      </c>
      <c r="Y227" t="str">
        <f t="shared" si="23"/>
        <v>drama</v>
      </c>
    </row>
    <row r="228" spans="1:25" ht="48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0.86206896551724133</v>
      </c>
      <c r="P228" s="6">
        <f t="shared" si="21"/>
        <v>125</v>
      </c>
      <c r="Q228" t="s">
        <v>8310</v>
      </c>
      <c r="R228" t="s">
        <v>8314</v>
      </c>
      <c r="S228" s="10">
        <f t="shared" si="24"/>
        <v>42106.666018518517</v>
      </c>
      <c r="T228" s="10">
        <f t="shared" si="25"/>
        <v>42155.395138888889</v>
      </c>
      <c r="V228" s="21"/>
      <c r="W228" t="s">
        <v>8268</v>
      </c>
      <c r="X228" t="str">
        <f t="shared" si="22"/>
        <v>film &amp; video</v>
      </c>
      <c r="Y228" t="str">
        <f t="shared" si="23"/>
        <v>drama</v>
      </c>
    </row>
    <row r="229" spans="1:25" ht="64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6">
        <f t="shared" si="21"/>
        <v>0</v>
      </c>
      <c r="Q229" t="s">
        <v>8310</v>
      </c>
      <c r="R229" t="s">
        <v>8314</v>
      </c>
      <c r="S229" s="10">
        <f t="shared" si="24"/>
        <v>42164.893993055557</v>
      </c>
      <c r="T229" s="10">
        <f t="shared" si="25"/>
        <v>42194.893993055557</v>
      </c>
      <c r="V229" s="21"/>
      <c r="W229" t="s">
        <v>8268</v>
      </c>
      <c r="X229" t="str">
        <f t="shared" si="22"/>
        <v>film &amp; video</v>
      </c>
      <c r="Y229" t="str">
        <f t="shared" si="23"/>
        <v>drama</v>
      </c>
    </row>
    <row r="230" spans="1:25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6">
        <f t="shared" si="21"/>
        <v>0</v>
      </c>
      <c r="Q230" t="s">
        <v>8310</v>
      </c>
      <c r="R230" t="s">
        <v>8314</v>
      </c>
      <c r="S230" s="10">
        <f t="shared" si="24"/>
        <v>42096.686400462961</v>
      </c>
      <c r="T230" s="10">
        <f t="shared" si="25"/>
        <v>42156.686400462961</v>
      </c>
      <c r="V230" s="21"/>
      <c r="W230" t="s">
        <v>8268</v>
      </c>
      <c r="X230" t="str">
        <f t="shared" si="22"/>
        <v>film &amp; video</v>
      </c>
      <c r="Y230" t="str">
        <f t="shared" si="23"/>
        <v>drama</v>
      </c>
    </row>
    <row r="231" spans="1:25" ht="64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6">
        <f t="shared" si="21"/>
        <v>0</v>
      </c>
      <c r="Q231" t="s">
        <v>8310</v>
      </c>
      <c r="R231" t="s">
        <v>8314</v>
      </c>
      <c r="S231" s="10">
        <f t="shared" si="24"/>
        <v>42383.933993055558</v>
      </c>
      <c r="T231" s="10">
        <f t="shared" si="25"/>
        <v>42413.933993055558</v>
      </c>
      <c r="V231" s="21"/>
      <c r="W231" t="s">
        <v>8268</v>
      </c>
      <c r="X231" t="str">
        <f t="shared" si="22"/>
        <v>film &amp; video</v>
      </c>
      <c r="Y231" t="str">
        <f t="shared" si="23"/>
        <v>drama</v>
      </c>
    </row>
    <row r="232" spans="1:25" ht="64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0.4</v>
      </c>
      <c r="P232" s="6">
        <f t="shared" si="21"/>
        <v>30</v>
      </c>
      <c r="Q232" t="s">
        <v>8310</v>
      </c>
      <c r="R232" t="s">
        <v>8314</v>
      </c>
      <c r="S232" s="10">
        <f t="shared" si="24"/>
        <v>42129.777210648142</v>
      </c>
      <c r="T232" s="10">
        <f t="shared" si="25"/>
        <v>42159.777210648142</v>
      </c>
      <c r="V232" s="21"/>
      <c r="W232" t="s">
        <v>8268</v>
      </c>
      <c r="X232" t="str">
        <f t="shared" si="22"/>
        <v>film &amp; video</v>
      </c>
      <c r="Y232" t="str">
        <f t="shared" si="23"/>
        <v>drama</v>
      </c>
    </row>
    <row r="233" spans="1:25" ht="64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6">
        <f t="shared" si="21"/>
        <v>0</v>
      </c>
      <c r="Q233" t="s">
        <v>8310</v>
      </c>
      <c r="R233" t="s">
        <v>8314</v>
      </c>
      <c r="S233" s="10">
        <f t="shared" si="24"/>
        <v>42341.958923611113</v>
      </c>
      <c r="T233" s="10">
        <f t="shared" si="25"/>
        <v>42371.958923611113</v>
      </c>
      <c r="V233" s="21"/>
      <c r="W233" t="s">
        <v>8268</v>
      </c>
      <c r="X233" t="str">
        <f t="shared" si="22"/>
        <v>film &amp; video</v>
      </c>
      <c r="Y233" t="str">
        <f t="shared" si="23"/>
        <v>drama</v>
      </c>
    </row>
    <row r="234" spans="1:25" ht="64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</v>
      </c>
      <c r="P234" s="6">
        <f t="shared" si="21"/>
        <v>15.714285714285714</v>
      </c>
      <c r="Q234" t="s">
        <v>8310</v>
      </c>
      <c r="R234" t="s">
        <v>8314</v>
      </c>
      <c r="S234" s="10">
        <f t="shared" si="24"/>
        <v>42032.82576388889</v>
      </c>
      <c r="T234" s="10">
        <f t="shared" si="25"/>
        <v>42062.82576388889</v>
      </c>
      <c r="V234" s="21"/>
      <c r="W234" t="s">
        <v>8268</v>
      </c>
      <c r="X234" t="str">
        <f t="shared" si="22"/>
        <v>film &amp; video</v>
      </c>
      <c r="Y234" t="str">
        <f t="shared" si="23"/>
        <v>drama</v>
      </c>
    </row>
    <row r="235" spans="1:25" ht="64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6">
        <f t="shared" si="21"/>
        <v>0</v>
      </c>
      <c r="Q235" t="s">
        <v>8310</v>
      </c>
      <c r="R235" t="s">
        <v>8314</v>
      </c>
      <c r="S235" s="10">
        <f t="shared" si="24"/>
        <v>42612.911712962959</v>
      </c>
      <c r="T235" s="10">
        <f t="shared" si="25"/>
        <v>42642.911712962959</v>
      </c>
      <c r="V235" s="21"/>
      <c r="W235" t="s">
        <v>8268</v>
      </c>
      <c r="X235" t="str">
        <f t="shared" si="22"/>
        <v>film &amp; video</v>
      </c>
      <c r="Y235" t="str">
        <f t="shared" si="23"/>
        <v>drama</v>
      </c>
    </row>
    <row r="236" spans="1:25" ht="64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40.1</v>
      </c>
      <c r="P236" s="6">
        <f t="shared" si="21"/>
        <v>80.2</v>
      </c>
      <c r="Q236" t="s">
        <v>8310</v>
      </c>
      <c r="R236" t="s">
        <v>8314</v>
      </c>
      <c r="S236" s="10">
        <f t="shared" si="24"/>
        <v>42136.035405092596</v>
      </c>
      <c r="T236" s="10">
        <f t="shared" si="25"/>
        <v>42176.035405092596</v>
      </c>
      <c r="V236" s="21"/>
      <c r="W236" t="s">
        <v>8268</v>
      </c>
      <c r="X236" t="str">
        <f t="shared" si="22"/>
        <v>film &amp; video</v>
      </c>
      <c r="Y236" t="str">
        <f t="shared" si="23"/>
        <v>drama</v>
      </c>
    </row>
    <row r="237" spans="1:25" ht="48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6">
        <f t="shared" si="21"/>
        <v>0</v>
      </c>
      <c r="Q237" t="s">
        <v>8310</v>
      </c>
      <c r="R237" t="s">
        <v>8314</v>
      </c>
      <c r="S237" s="10">
        <f t="shared" si="24"/>
        <v>42164.908530092594</v>
      </c>
      <c r="T237" s="10">
        <f t="shared" si="25"/>
        <v>42194.908530092594</v>
      </c>
      <c r="V237" s="21"/>
      <c r="W237" t="s">
        <v>8268</v>
      </c>
      <c r="X237" t="str">
        <f t="shared" si="22"/>
        <v>film &amp; video</v>
      </c>
      <c r="Y237" t="str">
        <f t="shared" si="23"/>
        <v>drama</v>
      </c>
    </row>
    <row r="238" spans="1:25" ht="64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6">
        <f t="shared" si="21"/>
        <v>0</v>
      </c>
      <c r="Q238" t="s">
        <v>8310</v>
      </c>
      <c r="R238" t="s">
        <v>8314</v>
      </c>
      <c r="S238" s="10">
        <f t="shared" si="24"/>
        <v>42321.08447916666</v>
      </c>
      <c r="T238" s="10">
        <f t="shared" si="25"/>
        <v>42374</v>
      </c>
      <c r="V238" s="21"/>
      <c r="W238" t="s">
        <v>8268</v>
      </c>
      <c r="X238" t="str">
        <f t="shared" si="22"/>
        <v>film &amp; video</v>
      </c>
      <c r="Y238" t="str">
        <f t="shared" si="23"/>
        <v>drama</v>
      </c>
    </row>
    <row r="239" spans="1:25" ht="3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0.33333333333333337</v>
      </c>
      <c r="P239" s="6">
        <f t="shared" si="21"/>
        <v>50</v>
      </c>
      <c r="Q239" t="s">
        <v>8310</v>
      </c>
      <c r="R239" t="s">
        <v>8314</v>
      </c>
      <c r="S239" s="10">
        <f t="shared" si="24"/>
        <v>42377.577187499999</v>
      </c>
      <c r="T239" s="10">
        <f t="shared" si="25"/>
        <v>42437.577187499999</v>
      </c>
      <c r="V239" s="21"/>
      <c r="W239" t="s">
        <v>8268</v>
      </c>
      <c r="X239" t="str">
        <f t="shared" si="22"/>
        <v>film &amp; video</v>
      </c>
      <c r="Y239" t="str">
        <f t="shared" si="23"/>
        <v>drama</v>
      </c>
    </row>
    <row r="240" spans="1:25" ht="64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6">
        <f t="shared" si="21"/>
        <v>0</v>
      </c>
      <c r="Q240" t="s">
        <v>8310</v>
      </c>
      <c r="R240" t="s">
        <v>8314</v>
      </c>
      <c r="S240" s="10">
        <f t="shared" si="24"/>
        <v>42713.962499999994</v>
      </c>
      <c r="T240" s="10">
        <f t="shared" si="25"/>
        <v>42734.375</v>
      </c>
      <c r="V240" s="21"/>
      <c r="W240" t="s">
        <v>8268</v>
      </c>
      <c r="X240" t="str">
        <f t="shared" si="22"/>
        <v>film &amp; video</v>
      </c>
      <c r="Y240" t="str">
        <f t="shared" si="23"/>
        <v>drama</v>
      </c>
    </row>
    <row r="241" spans="1:25" ht="64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25</v>
      </c>
      <c r="P241" s="6">
        <f t="shared" si="21"/>
        <v>50</v>
      </c>
      <c r="Q241" t="s">
        <v>8310</v>
      </c>
      <c r="R241" t="s">
        <v>8314</v>
      </c>
      <c r="S241" s="10">
        <f t="shared" si="24"/>
        <v>42297.110300925924</v>
      </c>
      <c r="T241" s="10">
        <f t="shared" si="25"/>
        <v>42316.5</v>
      </c>
      <c r="V241" s="21"/>
      <c r="W241" t="s">
        <v>8268</v>
      </c>
      <c r="X241" t="str">
        <f t="shared" si="22"/>
        <v>film &amp; video</v>
      </c>
      <c r="Y241" t="str">
        <f t="shared" si="23"/>
        <v>drama</v>
      </c>
    </row>
    <row r="242" spans="1:25" ht="64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107.63413333333334</v>
      </c>
      <c r="P242" s="6">
        <f t="shared" si="21"/>
        <v>117.84759124087591</v>
      </c>
      <c r="Q242" t="s">
        <v>8310</v>
      </c>
      <c r="R242" t="s">
        <v>8315</v>
      </c>
      <c r="S242" s="10">
        <f t="shared" si="24"/>
        <v>41354.708460648151</v>
      </c>
      <c r="T242" s="10">
        <f t="shared" si="25"/>
        <v>41399.708460648151</v>
      </c>
      <c r="V242" s="21"/>
      <c r="W242" t="s">
        <v>8269</v>
      </c>
      <c r="X242" t="str">
        <f t="shared" si="22"/>
        <v>film &amp; video</v>
      </c>
      <c r="Y242" t="str">
        <f t="shared" si="23"/>
        <v>documentary</v>
      </c>
    </row>
    <row r="243" spans="1:25" ht="64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112.63736263736264</v>
      </c>
      <c r="P243" s="6">
        <f t="shared" si="21"/>
        <v>109.04255319148936</v>
      </c>
      <c r="Q243" t="s">
        <v>8310</v>
      </c>
      <c r="R243" t="s">
        <v>8315</v>
      </c>
      <c r="S243" s="10">
        <f t="shared" si="24"/>
        <v>41949.697962962964</v>
      </c>
      <c r="T243" s="10">
        <f t="shared" si="25"/>
        <v>41994.697962962964</v>
      </c>
      <c r="V243" s="21"/>
      <c r="W243" t="s">
        <v>8269</v>
      </c>
      <c r="X243" t="str">
        <f t="shared" si="22"/>
        <v>film &amp; video</v>
      </c>
      <c r="Y243" t="str">
        <f t="shared" si="23"/>
        <v>documentary</v>
      </c>
    </row>
    <row r="244" spans="1:25" ht="64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113.46153846153845</v>
      </c>
      <c r="P244" s="6">
        <f t="shared" si="21"/>
        <v>73.019801980198025</v>
      </c>
      <c r="Q244" t="s">
        <v>8310</v>
      </c>
      <c r="R244" t="s">
        <v>8315</v>
      </c>
      <c r="S244" s="10">
        <f t="shared" si="24"/>
        <v>40862.492939814816</v>
      </c>
      <c r="T244" s="10">
        <f t="shared" si="25"/>
        <v>40897.492939814816</v>
      </c>
      <c r="V244" s="21"/>
      <c r="W244" t="s">
        <v>8269</v>
      </c>
      <c r="X244" t="str">
        <f t="shared" si="22"/>
        <v>film &amp; video</v>
      </c>
      <c r="Y244" t="str">
        <f t="shared" si="23"/>
        <v>documentary</v>
      </c>
    </row>
    <row r="245" spans="1:25" ht="64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102.592</v>
      </c>
      <c r="P245" s="6">
        <f t="shared" si="21"/>
        <v>78.195121951219505</v>
      </c>
      <c r="Q245" t="s">
        <v>8310</v>
      </c>
      <c r="R245" t="s">
        <v>8315</v>
      </c>
      <c r="S245" s="10">
        <f t="shared" si="24"/>
        <v>41662.047500000001</v>
      </c>
      <c r="T245" s="10">
        <f t="shared" si="25"/>
        <v>41692.047500000001</v>
      </c>
      <c r="V245" s="21"/>
      <c r="W245" t="s">
        <v>8269</v>
      </c>
      <c r="X245" t="str">
        <f t="shared" si="22"/>
        <v>film &amp; video</v>
      </c>
      <c r="Y245" t="str">
        <f t="shared" si="23"/>
        <v>documentary</v>
      </c>
    </row>
    <row r="246" spans="1:25" ht="80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113.75714285714287</v>
      </c>
      <c r="P246" s="6">
        <f t="shared" si="21"/>
        <v>47.398809523809526</v>
      </c>
      <c r="Q246" t="s">
        <v>8310</v>
      </c>
      <c r="R246" t="s">
        <v>8315</v>
      </c>
      <c r="S246" s="10">
        <f t="shared" si="24"/>
        <v>40213.323599537034</v>
      </c>
      <c r="T246" s="10">
        <f t="shared" si="25"/>
        <v>40253.29583333333</v>
      </c>
      <c r="V246" s="21"/>
      <c r="W246" t="s">
        <v>8269</v>
      </c>
      <c r="X246" t="str">
        <f t="shared" si="22"/>
        <v>film &amp; video</v>
      </c>
      <c r="Y246" t="str">
        <f t="shared" si="23"/>
        <v>documentary</v>
      </c>
    </row>
    <row r="247" spans="1:25" ht="64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103.71999999999998</v>
      </c>
      <c r="P247" s="6">
        <f t="shared" si="21"/>
        <v>54.020833333333336</v>
      </c>
      <c r="Q247" t="s">
        <v>8310</v>
      </c>
      <c r="R247" t="s">
        <v>8315</v>
      </c>
      <c r="S247" s="10">
        <f t="shared" si="24"/>
        <v>41107.053067129629</v>
      </c>
      <c r="T247" s="10">
        <f t="shared" si="25"/>
        <v>41137.053067129629</v>
      </c>
      <c r="V247" s="21"/>
      <c r="W247" t="s">
        <v>8269</v>
      </c>
      <c r="X247" t="str">
        <f t="shared" si="22"/>
        <v>film &amp; video</v>
      </c>
      <c r="Y247" t="str">
        <f t="shared" si="23"/>
        <v>documentary</v>
      </c>
    </row>
    <row r="248" spans="1:25" ht="64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305.46000000000004</v>
      </c>
      <c r="P248" s="6">
        <f t="shared" si="21"/>
        <v>68.488789237668158</v>
      </c>
      <c r="Q248" t="s">
        <v>8310</v>
      </c>
      <c r="R248" t="s">
        <v>8315</v>
      </c>
      <c r="S248" s="10">
        <f t="shared" si="24"/>
        <v>40480.363483796296</v>
      </c>
      <c r="T248" s="10">
        <f t="shared" si="25"/>
        <v>40530.405150462961</v>
      </c>
      <c r="V248" s="21"/>
      <c r="W248" t="s">
        <v>8269</v>
      </c>
      <c r="X248" t="str">
        <f t="shared" si="22"/>
        <v>film &amp; video</v>
      </c>
      <c r="Y248" t="str">
        <f t="shared" si="23"/>
        <v>documentary</v>
      </c>
    </row>
    <row r="249" spans="1:25" ht="8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134.1</v>
      </c>
      <c r="P249" s="6">
        <f t="shared" si="21"/>
        <v>108.14516129032258</v>
      </c>
      <c r="Q249" t="s">
        <v>8310</v>
      </c>
      <c r="R249" t="s">
        <v>8315</v>
      </c>
      <c r="S249" s="10">
        <f t="shared" si="24"/>
        <v>40430.604328703703</v>
      </c>
      <c r="T249" s="10">
        <f t="shared" si="25"/>
        <v>40467.152083333334</v>
      </c>
      <c r="V249" s="21"/>
      <c r="W249" t="s">
        <v>8269</v>
      </c>
      <c r="X249" t="str">
        <f t="shared" si="22"/>
        <v>film &amp; video</v>
      </c>
      <c r="Y249" t="str">
        <f t="shared" si="23"/>
        <v>documentary</v>
      </c>
    </row>
    <row r="250" spans="1:25" ht="64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101.33294117647058</v>
      </c>
      <c r="P250" s="6">
        <f t="shared" si="21"/>
        <v>589.95205479452056</v>
      </c>
      <c r="Q250" t="s">
        <v>8310</v>
      </c>
      <c r="R250" t="s">
        <v>8315</v>
      </c>
      <c r="S250" s="10">
        <f t="shared" si="24"/>
        <v>40870.774409722224</v>
      </c>
      <c r="T250" s="10">
        <f t="shared" si="25"/>
        <v>40915.774409722224</v>
      </c>
      <c r="V250" s="21"/>
      <c r="W250" t="s">
        <v>8269</v>
      </c>
      <c r="X250" t="str">
        <f t="shared" si="22"/>
        <v>film &amp; video</v>
      </c>
      <c r="Y250" t="str">
        <f t="shared" si="23"/>
        <v>documentary</v>
      </c>
    </row>
    <row r="251" spans="1:25" ht="80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112.92</v>
      </c>
      <c r="P251" s="6">
        <f t="shared" si="21"/>
        <v>48.051063829787232</v>
      </c>
      <c r="Q251" t="s">
        <v>8310</v>
      </c>
      <c r="R251" t="s">
        <v>8315</v>
      </c>
      <c r="S251" s="10">
        <f t="shared" si="24"/>
        <v>40332.923842592594</v>
      </c>
      <c r="T251" s="10">
        <f t="shared" si="25"/>
        <v>40412.736111111109</v>
      </c>
      <c r="V251" s="21"/>
      <c r="W251" t="s">
        <v>8269</v>
      </c>
      <c r="X251" t="str">
        <f t="shared" si="22"/>
        <v>film &amp; video</v>
      </c>
      <c r="Y251" t="str">
        <f t="shared" si="23"/>
        <v>documentary</v>
      </c>
    </row>
    <row r="252" spans="1:25" ht="64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105.58333333333334</v>
      </c>
      <c r="P252" s="6">
        <f t="shared" si="21"/>
        <v>72.482837528604122</v>
      </c>
      <c r="Q252" t="s">
        <v>8310</v>
      </c>
      <c r="R252" t="s">
        <v>8315</v>
      </c>
      <c r="S252" s="10">
        <f t="shared" si="24"/>
        <v>41401.565868055557</v>
      </c>
      <c r="T252" s="10">
        <f t="shared" si="25"/>
        <v>41431.565868055557</v>
      </c>
      <c r="V252" s="21"/>
      <c r="W252" t="s">
        <v>8269</v>
      </c>
      <c r="X252" t="str">
        <f t="shared" si="22"/>
        <v>film &amp; video</v>
      </c>
      <c r="Y252" t="str">
        <f t="shared" si="23"/>
        <v>documentary</v>
      </c>
    </row>
    <row r="253" spans="1:25" ht="64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125.57142857142858</v>
      </c>
      <c r="P253" s="6">
        <f t="shared" si="21"/>
        <v>57.077922077922075</v>
      </c>
      <c r="Q253" t="s">
        <v>8310</v>
      </c>
      <c r="R253" t="s">
        <v>8315</v>
      </c>
      <c r="S253" s="10">
        <f t="shared" si="24"/>
        <v>41013.787569444445</v>
      </c>
      <c r="T253" s="10">
        <f t="shared" si="25"/>
        <v>41045.791666666664</v>
      </c>
      <c r="V253" s="21"/>
      <c r="W253" t="s">
        <v>8269</v>
      </c>
      <c r="X253" t="str">
        <f t="shared" si="22"/>
        <v>film &amp; video</v>
      </c>
      <c r="Y253" t="str">
        <f t="shared" si="23"/>
        <v>documentary</v>
      </c>
    </row>
    <row r="254" spans="1:25" ht="64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184.56</v>
      </c>
      <c r="P254" s="6">
        <f t="shared" si="21"/>
        <v>85.444444444444443</v>
      </c>
      <c r="Q254" t="s">
        <v>8310</v>
      </c>
      <c r="R254" t="s">
        <v>8315</v>
      </c>
      <c r="S254" s="10">
        <f t="shared" si="24"/>
        <v>40266.662708333337</v>
      </c>
      <c r="T254" s="10">
        <f t="shared" si="25"/>
        <v>40330.165972222225</v>
      </c>
      <c r="V254" s="21"/>
      <c r="W254" t="s">
        <v>8269</v>
      </c>
      <c r="X254" t="str">
        <f t="shared" si="22"/>
        <v>film &amp; video</v>
      </c>
      <c r="Y254" t="str">
        <f t="shared" si="23"/>
        <v>documentary</v>
      </c>
    </row>
    <row r="255" spans="1:25" ht="80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100.73333333333335</v>
      </c>
      <c r="P255" s="6">
        <f t="shared" si="21"/>
        <v>215.85714285714286</v>
      </c>
      <c r="Q255" t="s">
        <v>8310</v>
      </c>
      <c r="R255" t="s">
        <v>8315</v>
      </c>
      <c r="S255" s="10">
        <f t="shared" si="24"/>
        <v>40924.650868055556</v>
      </c>
      <c r="T255" s="10">
        <f t="shared" si="25"/>
        <v>40954.650868055556</v>
      </c>
      <c r="V255" s="21"/>
      <c r="W255" t="s">
        <v>8269</v>
      </c>
      <c r="X255" t="str">
        <f t="shared" si="22"/>
        <v>film &amp; video</v>
      </c>
      <c r="Y255" t="str">
        <f t="shared" si="23"/>
        <v>documentary</v>
      </c>
    </row>
    <row r="256" spans="1:25" ht="64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116.94725</v>
      </c>
      <c r="P256" s="6">
        <f t="shared" si="21"/>
        <v>89.38643312101911</v>
      </c>
      <c r="Q256" t="s">
        <v>8310</v>
      </c>
      <c r="R256" t="s">
        <v>8315</v>
      </c>
      <c r="S256" s="10">
        <f t="shared" si="24"/>
        <v>42263.952662037031</v>
      </c>
      <c r="T256" s="10">
        <f t="shared" si="25"/>
        <v>42294.083333333328</v>
      </c>
      <c r="V256" s="21"/>
      <c r="W256" t="s">
        <v>8269</v>
      </c>
      <c r="X256" t="str">
        <f t="shared" si="22"/>
        <v>film &amp; video</v>
      </c>
      <c r="Y256" t="str">
        <f t="shared" si="23"/>
        <v>documentary</v>
      </c>
    </row>
    <row r="257" spans="1:25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106.73325</v>
      </c>
      <c r="P257" s="6">
        <f t="shared" si="21"/>
        <v>45.418404255319146</v>
      </c>
      <c r="Q257" t="s">
        <v>8310</v>
      </c>
      <c r="R257" t="s">
        <v>8315</v>
      </c>
      <c r="S257" s="10">
        <f t="shared" si="24"/>
        <v>40588.526412037041</v>
      </c>
      <c r="T257" s="10">
        <f t="shared" si="25"/>
        <v>40618.48474537037</v>
      </c>
      <c r="V257" s="21"/>
      <c r="W257" t="s">
        <v>8269</v>
      </c>
      <c r="X257" t="str">
        <f t="shared" si="22"/>
        <v>film &amp; video</v>
      </c>
      <c r="Y257" t="str">
        <f t="shared" si="23"/>
        <v>documentary</v>
      </c>
    </row>
    <row r="258" spans="1:25" ht="64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139.1</v>
      </c>
      <c r="P258" s="6">
        <f t="shared" si="21"/>
        <v>65.756363636363631</v>
      </c>
      <c r="Q258" t="s">
        <v>8310</v>
      </c>
      <c r="R258" t="s">
        <v>8315</v>
      </c>
      <c r="S258" s="10">
        <f t="shared" si="24"/>
        <v>41319.769293981481</v>
      </c>
      <c r="T258" s="10">
        <f t="shared" si="25"/>
        <v>41349.769293981481</v>
      </c>
      <c r="V258" s="21"/>
      <c r="W258" t="s">
        <v>8269</v>
      </c>
      <c r="X258" t="str">
        <f t="shared" si="22"/>
        <v>film &amp; video</v>
      </c>
      <c r="Y258" t="str">
        <f t="shared" si="23"/>
        <v>documentary</v>
      </c>
    </row>
    <row r="259" spans="1:25" ht="64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((E259/D259)*100)</f>
        <v>106.72648571428572</v>
      </c>
      <c r="P259" s="6">
        <f t="shared" ref="P259:P322" si="27">IFERROR(E259/L259,0)</f>
        <v>66.70405357142856</v>
      </c>
      <c r="Q259" t="s">
        <v>8310</v>
      </c>
      <c r="R259" t="s">
        <v>8315</v>
      </c>
      <c r="S259" s="10">
        <f t="shared" si="24"/>
        <v>42479.626875000002</v>
      </c>
      <c r="T259" s="10">
        <f t="shared" si="25"/>
        <v>42509.626875000002</v>
      </c>
      <c r="V259" s="21"/>
      <c r="W259" t="s">
        <v>8269</v>
      </c>
      <c r="X259" t="str">
        <f t="shared" ref="X259:X322" si="28">LEFT(W259,FIND("/",W259)-1)</f>
        <v>film &amp; video</v>
      </c>
      <c r="Y259" t="str">
        <f t="shared" ref="Y259:Y322" si="29">RIGHT(W259,LEN(W259)-FIND("/",W259))</f>
        <v>documentary</v>
      </c>
    </row>
    <row r="260" spans="1:25" ht="64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191.14</v>
      </c>
      <c r="P260" s="6">
        <f t="shared" si="27"/>
        <v>83.345930232558146</v>
      </c>
      <c r="Q260" t="s">
        <v>8310</v>
      </c>
      <c r="R260" t="s">
        <v>8315</v>
      </c>
      <c r="S260" s="10">
        <f t="shared" si="24"/>
        <v>40682.051689814813</v>
      </c>
      <c r="T260" s="10">
        <f t="shared" si="25"/>
        <v>40712.051689814813</v>
      </c>
      <c r="V260" s="21"/>
      <c r="W260" t="s">
        <v>8269</v>
      </c>
      <c r="X260" t="str">
        <f t="shared" si="28"/>
        <v>film &amp; video</v>
      </c>
      <c r="Y260" t="str">
        <f t="shared" si="29"/>
        <v>documentary</v>
      </c>
    </row>
    <row r="261" spans="1:25" ht="80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131.93789333333334</v>
      </c>
      <c r="P261" s="6">
        <f t="shared" si="27"/>
        <v>105.04609341825902</v>
      </c>
      <c r="Q261" t="s">
        <v>8310</v>
      </c>
      <c r="R261" t="s">
        <v>8315</v>
      </c>
      <c r="S261" s="10">
        <f t="shared" si="24"/>
        <v>42072.738067129627</v>
      </c>
      <c r="T261" s="10">
        <f t="shared" si="25"/>
        <v>42102.738067129627</v>
      </c>
      <c r="V261" s="21"/>
      <c r="W261" t="s">
        <v>8269</v>
      </c>
      <c r="X261" t="str">
        <f t="shared" si="28"/>
        <v>film &amp; video</v>
      </c>
      <c r="Y261" t="str">
        <f t="shared" si="29"/>
        <v>documentary</v>
      </c>
    </row>
    <row r="262" spans="1:25" ht="48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106.4</v>
      </c>
      <c r="P262" s="6">
        <f t="shared" si="27"/>
        <v>120.90909090909091</v>
      </c>
      <c r="Q262" t="s">
        <v>8310</v>
      </c>
      <c r="R262" t="s">
        <v>8315</v>
      </c>
      <c r="S262" s="10">
        <f t="shared" si="24"/>
        <v>40330.755543981482</v>
      </c>
      <c r="T262" s="10">
        <f t="shared" si="25"/>
        <v>40376.415972222225</v>
      </c>
      <c r="V262" s="21"/>
      <c r="W262" t="s">
        <v>8269</v>
      </c>
      <c r="X262" t="str">
        <f t="shared" si="28"/>
        <v>film &amp; video</v>
      </c>
      <c r="Y262" t="str">
        <f t="shared" si="29"/>
        <v>documentary</v>
      </c>
    </row>
    <row r="263" spans="1:25" ht="48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107.4</v>
      </c>
      <c r="P263" s="6">
        <f t="shared" si="27"/>
        <v>97.63636363636364</v>
      </c>
      <c r="Q263" t="s">
        <v>8310</v>
      </c>
      <c r="R263" t="s">
        <v>8315</v>
      </c>
      <c r="S263" s="10">
        <f t="shared" si="24"/>
        <v>41017.885462962964</v>
      </c>
      <c r="T263" s="10">
        <f t="shared" si="25"/>
        <v>41067.621527777781</v>
      </c>
      <c r="V263" s="21"/>
      <c r="W263" t="s">
        <v>8269</v>
      </c>
      <c r="X263" t="str">
        <f t="shared" si="28"/>
        <v>film &amp; video</v>
      </c>
      <c r="Y263" t="str">
        <f t="shared" si="29"/>
        <v>documentary</v>
      </c>
    </row>
    <row r="264" spans="1:25" ht="48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240</v>
      </c>
      <c r="P264" s="6">
        <f t="shared" si="27"/>
        <v>41.379310344827587</v>
      </c>
      <c r="Q264" t="s">
        <v>8310</v>
      </c>
      <c r="R264" t="s">
        <v>8315</v>
      </c>
      <c r="S264" s="10">
        <f t="shared" si="24"/>
        <v>40555.24800925926</v>
      </c>
      <c r="T264" s="10">
        <f t="shared" si="25"/>
        <v>40600.24800925926</v>
      </c>
      <c r="V264" s="21"/>
      <c r="W264" t="s">
        <v>8269</v>
      </c>
      <c r="X264" t="str">
        <f t="shared" si="28"/>
        <v>film &amp; video</v>
      </c>
      <c r="Y264" t="str">
        <f t="shared" si="29"/>
        <v>documentary</v>
      </c>
    </row>
    <row r="265" spans="1:25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118.08108</v>
      </c>
      <c r="P265" s="6">
        <f t="shared" si="27"/>
        <v>30.654485981308412</v>
      </c>
      <c r="Q265" t="s">
        <v>8310</v>
      </c>
      <c r="R265" t="s">
        <v>8315</v>
      </c>
      <c r="S265" s="10">
        <f t="shared" si="24"/>
        <v>41149.954791666663</v>
      </c>
      <c r="T265" s="10">
        <f t="shared" si="25"/>
        <v>41179.954791666663</v>
      </c>
      <c r="V265" s="21"/>
      <c r="W265" t="s">
        <v>8269</v>
      </c>
      <c r="X265" t="str">
        <f t="shared" si="28"/>
        <v>film &amp; video</v>
      </c>
      <c r="Y265" t="str">
        <f t="shared" si="29"/>
        <v>documentary</v>
      </c>
    </row>
    <row r="266" spans="1:25" ht="8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118.19999999999999</v>
      </c>
      <c r="P266" s="6">
        <f t="shared" si="27"/>
        <v>64.945054945054949</v>
      </c>
      <c r="Q266" t="s">
        <v>8310</v>
      </c>
      <c r="R266" t="s">
        <v>8315</v>
      </c>
      <c r="S266" s="10">
        <f t="shared" si="24"/>
        <v>41010.620312500003</v>
      </c>
      <c r="T266" s="10">
        <f t="shared" si="25"/>
        <v>41040.620312500003</v>
      </c>
      <c r="V266" s="21"/>
      <c r="W266" t="s">
        <v>8269</v>
      </c>
      <c r="X266" t="str">
        <f t="shared" si="28"/>
        <v>film &amp; video</v>
      </c>
      <c r="Y266" t="str">
        <f t="shared" si="29"/>
        <v>documentary</v>
      </c>
    </row>
    <row r="267" spans="1:25" ht="8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111.1</v>
      </c>
      <c r="P267" s="6">
        <f t="shared" si="27"/>
        <v>95.775862068965523</v>
      </c>
      <c r="Q267" t="s">
        <v>8310</v>
      </c>
      <c r="R267" t="s">
        <v>8315</v>
      </c>
      <c r="S267" s="10">
        <f t="shared" si="24"/>
        <v>40267.245717592588</v>
      </c>
      <c r="T267" s="10">
        <f t="shared" si="25"/>
        <v>40308.844444444447</v>
      </c>
      <c r="V267" s="21"/>
      <c r="W267" t="s">
        <v>8269</v>
      </c>
      <c r="X267" t="str">
        <f t="shared" si="28"/>
        <v>film &amp; video</v>
      </c>
      <c r="Y267" t="str">
        <f t="shared" si="29"/>
        <v>documentary</v>
      </c>
    </row>
    <row r="268" spans="1:25" ht="80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145.5</v>
      </c>
      <c r="P268" s="6">
        <f t="shared" si="27"/>
        <v>40.416666666666664</v>
      </c>
      <c r="Q268" t="s">
        <v>8310</v>
      </c>
      <c r="R268" t="s">
        <v>8315</v>
      </c>
      <c r="S268" s="10">
        <f t="shared" si="24"/>
        <v>40205.174849537041</v>
      </c>
      <c r="T268" s="10">
        <f t="shared" si="25"/>
        <v>40291.160416666666</v>
      </c>
      <c r="V268" s="21"/>
      <c r="W268" t="s">
        <v>8269</v>
      </c>
      <c r="X268" t="str">
        <f t="shared" si="28"/>
        <v>film &amp; video</v>
      </c>
      <c r="Y268" t="str">
        <f t="shared" si="29"/>
        <v>documentary</v>
      </c>
    </row>
    <row r="269" spans="1:25" ht="64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131.62883248730967</v>
      </c>
      <c r="P269" s="6">
        <f t="shared" si="27"/>
        <v>78.578424242424248</v>
      </c>
      <c r="Q269" t="s">
        <v>8310</v>
      </c>
      <c r="R269" t="s">
        <v>8315</v>
      </c>
      <c r="S269" s="10">
        <f t="shared" si="24"/>
        <v>41785.452534722222</v>
      </c>
      <c r="T269" s="10">
        <f t="shared" si="25"/>
        <v>41815.452534722222</v>
      </c>
      <c r="V269" s="21"/>
      <c r="W269" t="s">
        <v>8269</v>
      </c>
      <c r="X269" t="str">
        <f t="shared" si="28"/>
        <v>film &amp; video</v>
      </c>
      <c r="Y269" t="str">
        <f t="shared" si="29"/>
        <v>documentary</v>
      </c>
    </row>
    <row r="270" spans="1:25" ht="64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111.4</v>
      </c>
      <c r="P270" s="6">
        <f t="shared" si="27"/>
        <v>50.18018018018018</v>
      </c>
      <c r="Q270" t="s">
        <v>8310</v>
      </c>
      <c r="R270" t="s">
        <v>8315</v>
      </c>
      <c r="S270" s="10">
        <f t="shared" si="24"/>
        <v>40809.15252314815</v>
      </c>
      <c r="T270" s="10">
        <f t="shared" si="25"/>
        <v>40854.194189814814</v>
      </c>
      <c r="V270" s="21"/>
      <c r="W270" t="s">
        <v>8269</v>
      </c>
      <c r="X270" t="str">
        <f t="shared" si="28"/>
        <v>film &amp; video</v>
      </c>
      <c r="Y270" t="str">
        <f t="shared" si="29"/>
        <v>documentary</v>
      </c>
    </row>
    <row r="271" spans="1:25" ht="64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147.23376999999999</v>
      </c>
      <c r="P271" s="6">
        <f t="shared" si="27"/>
        <v>92.251735588972423</v>
      </c>
      <c r="Q271" t="s">
        <v>8310</v>
      </c>
      <c r="R271" t="s">
        <v>8315</v>
      </c>
      <c r="S271" s="10">
        <f t="shared" si="24"/>
        <v>42758.197013888886</v>
      </c>
      <c r="T271" s="10">
        <f t="shared" si="25"/>
        <v>42788.197013888886</v>
      </c>
      <c r="V271" s="21"/>
      <c r="W271" t="s">
        <v>8269</v>
      </c>
      <c r="X271" t="str">
        <f t="shared" si="28"/>
        <v>film &amp; video</v>
      </c>
      <c r="Y271" t="str">
        <f t="shared" si="29"/>
        <v>documentary</v>
      </c>
    </row>
    <row r="272" spans="1:25" ht="64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152.60869565217391</v>
      </c>
      <c r="P272" s="6">
        <f t="shared" si="27"/>
        <v>57.540983606557376</v>
      </c>
      <c r="Q272" t="s">
        <v>8310</v>
      </c>
      <c r="R272" t="s">
        <v>8315</v>
      </c>
      <c r="S272" s="10">
        <f t="shared" si="24"/>
        <v>40637.866550925923</v>
      </c>
      <c r="T272" s="10">
        <f t="shared" si="25"/>
        <v>40688.166666666664</v>
      </c>
      <c r="V272" s="21"/>
      <c r="W272" t="s">
        <v>8269</v>
      </c>
      <c r="X272" t="str">
        <f t="shared" si="28"/>
        <v>film &amp; video</v>
      </c>
      <c r="Y272" t="str">
        <f t="shared" si="29"/>
        <v>documentary</v>
      </c>
    </row>
    <row r="273" spans="1:25" ht="64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104.67999999999999</v>
      </c>
      <c r="P273" s="6">
        <f t="shared" si="27"/>
        <v>109.42160278745645</v>
      </c>
      <c r="Q273" t="s">
        <v>8310</v>
      </c>
      <c r="R273" t="s">
        <v>8315</v>
      </c>
      <c r="S273" s="10">
        <f t="shared" si="24"/>
        <v>41612.10024305556</v>
      </c>
      <c r="T273" s="10">
        <f t="shared" si="25"/>
        <v>41641.333333333336</v>
      </c>
      <c r="V273" s="21"/>
      <c r="W273" t="s">
        <v>8269</v>
      </c>
      <c r="X273" t="str">
        <f t="shared" si="28"/>
        <v>film &amp; video</v>
      </c>
      <c r="Y273" t="str">
        <f t="shared" si="29"/>
        <v>documentary</v>
      </c>
    </row>
    <row r="274" spans="1:25" ht="64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177.43366666666668</v>
      </c>
      <c r="P274" s="6">
        <f t="shared" si="27"/>
        <v>81.892461538461546</v>
      </c>
      <c r="Q274" t="s">
        <v>8310</v>
      </c>
      <c r="R274" t="s">
        <v>8315</v>
      </c>
      <c r="S274" s="10">
        <f t="shared" si="24"/>
        <v>40235.900358796294</v>
      </c>
      <c r="T274" s="10">
        <f t="shared" si="25"/>
        <v>40296.78402777778</v>
      </c>
      <c r="V274" s="21"/>
      <c r="W274" t="s">
        <v>8269</v>
      </c>
      <c r="X274" t="str">
        <f t="shared" si="28"/>
        <v>film &amp; video</v>
      </c>
      <c r="Y274" t="str">
        <f t="shared" si="29"/>
        <v>documentary</v>
      </c>
    </row>
    <row r="275" spans="1:25" ht="64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107.7758</v>
      </c>
      <c r="P275" s="6">
        <f t="shared" si="27"/>
        <v>45.667711864406776</v>
      </c>
      <c r="Q275" t="s">
        <v>8310</v>
      </c>
      <c r="R275" t="s">
        <v>8315</v>
      </c>
      <c r="S275" s="10">
        <f t="shared" si="24"/>
        <v>40697.498449074075</v>
      </c>
      <c r="T275" s="10">
        <f t="shared" si="25"/>
        <v>40727.498449074075</v>
      </c>
      <c r="V275" s="21"/>
      <c r="W275" t="s">
        <v>8269</v>
      </c>
      <c r="X275" t="str">
        <f t="shared" si="28"/>
        <v>film &amp; video</v>
      </c>
      <c r="Y275" t="str">
        <f t="shared" si="29"/>
        <v>documentary</v>
      </c>
    </row>
    <row r="276" spans="1:25" ht="64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156</v>
      </c>
      <c r="P276" s="6">
        <f t="shared" si="27"/>
        <v>55.221238938053098</v>
      </c>
      <c r="Q276" t="s">
        <v>8310</v>
      </c>
      <c r="R276" t="s">
        <v>8315</v>
      </c>
      <c r="S276" s="10">
        <f t="shared" si="24"/>
        <v>40969.912372685183</v>
      </c>
      <c r="T276" s="10">
        <f t="shared" si="25"/>
        <v>41004.290972222225</v>
      </c>
      <c r="V276" s="21"/>
      <c r="W276" t="s">
        <v>8269</v>
      </c>
      <c r="X276" t="str">
        <f t="shared" si="28"/>
        <v>film &amp; video</v>
      </c>
      <c r="Y276" t="str">
        <f t="shared" si="29"/>
        <v>documentary</v>
      </c>
    </row>
    <row r="277" spans="1:25" ht="64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108.395</v>
      </c>
      <c r="P277" s="6">
        <f t="shared" si="27"/>
        <v>65.298192771084331</v>
      </c>
      <c r="Q277" t="s">
        <v>8310</v>
      </c>
      <c r="R277" t="s">
        <v>8315</v>
      </c>
      <c r="S277" s="10">
        <f t="shared" si="24"/>
        <v>41193.032013888893</v>
      </c>
      <c r="T277" s="10">
        <f t="shared" si="25"/>
        <v>41223.073680555557</v>
      </c>
      <c r="V277" s="21"/>
      <c r="W277" t="s">
        <v>8269</v>
      </c>
      <c r="X277" t="str">
        <f t="shared" si="28"/>
        <v>film &amp; video</v>
      </c>
      <c r="Y277" t="str">
        <f t="shared" si="29"/>
        <v>documentary</v>
      </c>
    </row>
    <row r="278" spans="1:25" ht="64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147.6</v>
      </c>
      <c r="P278" s="6">
        <f t="shared" si="27"/>
        <v>95.225806451612897</v>
      </c>
      <c r="Q278" t="s">
        <v>8310</v>
      </c>
      <c r="R278" t="s">
        <v>8315</v>
      </c>
      <c r="S278" s="10">
        <f t="shared" si="24"/>
        <v>40967.081874999996</v>
      </c>
      <c r="T278" s="10">
        <f t="shared" si="25"/>
        <v>41027.040208333332</v>
      </c>
      <c r="V278" s="21"/>
      <c r="W278" t="s">
        <v>8269</v>
      </c>
      <c r="X278" t="str">
        <f t="shared" si="28"/>
        <v>film &amp; video</v>
      </c>
      <c r="Y278" t="str">
        <f t="shared" si="29"/>
        <v>documentary</v>
      </c>
    </row>
    <row r="279" spans="1:25" ht="64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110.38153846153847</v>
      </c>
      <c r="P279" s="6">
        <f t="shared" si="27"/>
        <v>75.444794952681391</v>
      </c>
      <c r="Q279" t="s">
        <v>8310</v>
      </c>
      <c r="R279" t="s">
        <v>8315</v>
      </c>
      <c r="S279" s="10">
        <f t="shared" si="24"/>
        <v>42117.891423611116</v>
      </c>
      <c r="T279" s="10">
        <f t="shared" si="25"/>
        <v>42147.891423611116</v>
      </c>
      <c r="V279" s="21"/>
      <c r="W279" t="s">
        <v>8269</v>
      </c>
      <c r="X279" t="str">
        <f t="shared" si="28"/>
        <v>film &amp; video</v>
      </c>
      <c r="Y279" t="str">
        <f t="shared" si="29"/>
        <v>documentary</v>
      </c>
    </row>
    <row r="280" spans="1:25" ht="48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150.34814814814814</v>
      </c>
      <c r="P280" s="6">
        <f t="shared" si="27"/>
        <v>97.816867469879512</v>
      </c>
      <c r="Q280" t="s">
        <v>8310</v>
      </c>
      <c r="R280" t="s">
        <v>8315</v>
      </c>
      <c r="S280" s="10">
        <f t="shared" ref="S280:S343" si="30">(((J280/60)/60)/24)+DATE(1970,1,1)</f>
        <v>41164.040960648148</v>
      </c>
      <c r="T280" s="10">
        <f t="shared" ref="T280:T343" si="31">(((I280/60)/60)/24)+DATE(1970,1,1)</f>
        <v>41194.040960648148</v>
      </c>
      <c r="V280" s="21"/>
      <c r="W280" t="s">
        <v>8269</v>
      </c>
      <c r="X280" t="str">
        <f t="shared" si="28"/>
        <v>film &amp; video</v>
      </c>
      <c r="Y280" t="str">
        <f t="shared" si="29"/>
        <v>documentary</v>
      </c>
    </row>
    <row r="281" spans="1:25" ht="64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157.31829411764707</v>
      </c>
      <c r="P281" s="6">
        <f t="shared" si="27"/>
        <v>87.685606557377056</v>
      </c>
      <c r="Q281" t="s">
        <v>8310</v>
      </c>
      <c r="R281" t="s">
        <v>8315</v>
      </c>
      <c r="S281" s="10">
        <f t="shared" si="30"/>
        <v>42759.244166666671</v>
      </c>
      <c r="T281" s="10">
        <f t="shared" si="31"/>
        <v>42793.084027777775</v>
      </c>
      <c r="V281" s="21"/>
      <c r="W281" t="s">
        <v>8269</v>
      </c>
      <c r="X281" t="str">
        <f t="shared" si="28"/>
        <v>film &amp; video</v>
      </c>
      <c r="Y281" t="str">
        <f t="shared" si="29"/>
        <v>documentary</v>
      </c>
    </row>
    <row r="282" spans="1:25" ht="64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156.14400000000001</v>
      </c>
      <c r="P282" s="6">
        <f t="shared" si="27"/>
        <v>54.748948106591868</v>
      </c>
      <c r="Q282" t="s">
        <v>8310</v>
      </c>
      <c r="R282" t="s">
        <v>8315</v>
      </c>
      <c r="S282" s="10">
        <f t="shared" si="30"/>
        <v>41744.590682870366</v>
      </c>
      <c r="T282" s="10">
        <f t="shared" si="31"/>
        <v>41789.590682870366</v>
      </c>
      <c r="V282" s="21"/>
      <c r="W282" t="s">
        <v>8269</v>
      </c>
      <c r="X282" t="str">
        <f t="shared" si="28"/>
        <v>film &amp; video</v>
      </c>
      <c r="Y282" t="str">
        <f t="shared" si="29"/>
        <v>documentary</v>
      </c>
    </row>
    <row r="283" spans="1:25" ht="64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120.58763636363636</v>
      </c>
      <c r="P283" s="6">
        <f t="shared" si="27"/>
        <v>83.953417721518989</v>
      </c>
      <c r="Q283" t="s">
        <v>8310</v>
      </c>
      <c r="R283" t="s">
        <v>8315</v>
      </c>
      <c r="S283" s="10">
        <f t="shared" si="30"/>
        <v>39950.163344907407</v>
      </c>
      <c r="T283" s="10">
        <f t="shared" si="31"/>
        <v>40035.80972222222</v>
      </c>
      <c r="V283" s="21"/>
      <c r="W283" t="s">
        <v>8269</v>
      </c>
      <c r="X283" t="str">
        <f t="shared" si="28"/>
        <v>film &amp; video</v>
      </c>
      <c r="Y283" t="str">
        <f t="shared" si="29"/>
        <v>documentary</v>
      </c>
    </row>
    <row r="284" spans="1:25" ht="64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101.18888888888888</v>
      </c>
      <c r="P284" s="6">
        <f t="shared" si="27"/>
        <v>254.38547486033519</v>
      </c>
      <c r="Q284" t="s">
        <v>8310</v>
      </c>
      <c r="R284" t="s">
        <v>8315</v>
      </c>
      <c r="S284" s="10">
        <f t="shared" si="30"/>
        <v>40194.920046296298</v>
      </c>
      <c r="T284" s="10">
        <f t="shared" si="31"/>
        <v>40231.916666666664</v>
      </c>
      <c r="V284" s="21"/>
      <c r="W284" t="s">
        <v>8269</v>
      </c>
      <c r="X284" t="str">
        <f t="shared" si="28"/>
        <v>film &amp; video</v>
      </c>
      <c r="Y284" t="str">
        <f t="shared" si="29"/>
        <v>documentary</v>
      </c>
    </row>
    <row r="285" spans="1:25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114.27249999999999</v>
      </c>
      <c r="P285" s="6">
        <f t="shared" si="27"/>
        <v>101.8269801980198</v>
      </c>
      <c r="Q285" t="s">
        <v>8310</v>
      </c>
      <c r="R285" t="s">
        <v>8315</v>
      </c>
      <c r="S285" s="10">
        <f t="shared" si="30"/>
        <v>40675.71</v>
      </c>
      <c r="T285" s="10">
        <f t="shared" si="31"/>
        <v>40695.207638888889</v>
      </c>
      <c r="V285" s="21"/>
      <c r="W285" t="s">
        <v>8269</v>
      </c>
      <c r="X285" t="str">
        <f t="shared" si="28"/>
        <v>film &amp; video</v>
      </c>
      <c r="Y285" t="str">
        <f t="shared" si="29"/>
        <v>documentary</v>
      </c>
    </row>
    <row r="286" spans="1:25" ht="64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104.62615</v>
      </c>
      <c r="P286" s="6">
        <f t="shared" si="27"/>
        <v>55.066394736842106</v>
      </c>
      <c r="Q286" t="s">
        <v>8310</v>
      </c>
      <c r="R286" t="s">
        <v>8315</v>
      </c>
      <c r="S286" s="10">
        <f t="shared" si="30"/>
        <v>40904.738194444442</v>
      </c>
      <c r="T286" s="10">
        <f t="shared" si="31"/>
        <v>40929.738194444442</v>
      </c>
      <c r="V286" s="21"/>
      <c r="W286" t="s">
        <v>8269</v>
      </c>
      <c r="X286" t="str">
        <f t="shared" si="28"/>
        <v>film &amp; video</v>
      </c>
      <c r="Y286" t="str">
        <f t="shared" si="29"/>
        <v>documentary</v>
      </c>
    </row>
    <row r="287" spans="1:25" ht="64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228.82507142857142</v>
      </c>
      <c r="P287" s="6">
        <f t="shared" si="27"/>
        <v>56.901438721136763</v>
      </c>
      <c r="Q287" t="s">
        <v>8310</v>
      </c>
      <c r="R287" t="s">
        <v>8315</v>
      </c>
      <c r="S287" s="10">
        <f t="shared" si="30"/>
        <v>41506.756111111114</v>
      </c>
      <c r="T287" s="10">
        <f t="shared" si="31"/>
        <v>41536.756111111114</v>
      </c>
      <c r="V287" s="21"/>
      <c r="W287" t="s">
        <v>8269</v>
      </c>
      <c r="X287" t="str">
        <f t="shared" si="28"/>
        <v>film &amp; video</v>
      </c>
      <c r="Y287" t="str">
        <f t="shared" si="29"/>
        <v>documentary</v>
      </c>
    </row>
    <row r="288" spans="1:25" ht="64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109.15333333333332</v>
      </c>
      <c r="P288" s="6">
        <f t="shared" si="27"/>
        <v>121.28148148148148</v>
      </c>
      <c r="Q288" t="s">
        <v>8310</v>
      </c>
      <c r="R288" t="s">
        <v>8315</v>
      </c>
      <c r="S288" s="10">
        <f t="shared" si="30"/>
        <v>41313.816249999996</v>
      </c>
      <c r="T288" s="10">
        <f t="shared" si="31"/>
        <v>41358.774583333332</v>
      </c>
      <c r="V288" s="21"/>
      <c r="W288" t="s">
        <v>8269</v>
      </c>
      <c r="X288" t="str">
        <f t="shared" si="28"/>
        <v>film &amp; video</v>
      </c>
      <c r="Y288" t="str">
        <f t="shared" si="29"/>
        <v>documentary</v>
      </c>
    </row>
    <row r="289" spans="1:25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176.29999999999998</v>
      </c>
      <c r="P289" s="6">
        <f t="shared" si="27"/>
        <v>91.189655172413794</v>
      </c>
      <c r="Q289" t="s">
        <v>8310</v>
      </c>
      <c r="R289" t="s">
        <v>8315</v>
      </c>
      <c r="S289" s="10">
        <f t="shared" si="30"/>
        <v>41184.277986111112</v>
      </c>
      <c r="T289" s="10">
        <f t="shared" si="31"/>
        <v>41215.166666666664</v>
      </c>
      <c r="V289" s="21"/>
      <c r="W289" t="s">
        <v>8269</v>
      </c>
      <c r="X289" t="str">
        <f t="shared" si="28"/>
        <v>film &amp; video</v>
      </c>
      <c r="Y289" t="str">
        <f t="shared" si="29"/>
        <v>documentary</v>
      </c>
    </row>
    <row r="290" spans="1:25" ht="64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103.21061999999999</v>
      </c>
      <c r="P290" s="6">
        <f t="shared" si="27"/>
        <v>115.44812080536913</v>
      </c>
      <c r="Q290" t="s">
        <v>8310</v>
      </c>
      <c r="R290" t="s">
        <v>8315</v>
      </c>
      <c r="S290" s="10">
        <f t="shared" si="30"/>
        <v>41051.168900462959</v>
      </c>
      <c r="T290" s="10">
        <f t="shared" si="31"/>
        <v>41086.168900462959</v>
      </c>
      <c r="V290" s="21"/>
      <c r="W290" t="s">
        <v>8269</v>
      </c>
      <c r="X290" t="str">
        <f t="shared" si="28"/>
        <v>film &amp; video</v>
      </c>
      <c r="Y290" t="str">
        <f t="shared" si="29"/>
        <v>documentary</v>
      </c>
    </row>
    <row r="291" spans="1:25" ht="64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104.82000000000001</v>
      </c>
      <c r="P291" s="6">
        <f t="shared" si="27"/>
        <v>67.771551724137936</v>
      </c>
      <c r="Q291" t="s">
        <v>8310</v>
      </c>
      <c r="R291" t="s">
        <v>8315</v>
      </c>
      <c r="S291" s="10">
        <f t="shared" si="30"/>
        <v>41550.456412037034</v>
      </c>
      <c r="T291" s="10">
        <f t="shared" si="31"/>
        <v>41580.456412037034</v>
      </c>
      <c r="V291" s="21"/>
      <c r="W291" t="s">
        <v>8269</v>
      </c>
      <c r="X291" t="str">
        <f t="shared" si="28"/>
        <v>film &amp; video</v>
      </c>
      <c r="Y291" t="str">
        <f t="shared" si="29"/>
        <v>documentary</v>
      </c>
    </row>
    <row r="292" spans="1:25" ht="48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106.68444444444445</v>
      </c>
      <c r="P292" s="6">
        <f t="shared" si="27"/>
        <v>28.576190476190476</v>
      </c>
      <c r="Q292" t="s">
        <v>8310</v>
      </c>
      <c r="R292" t="s">
        <v>8315</v>
      </c>
      <c r="S292" s="10">
        <f t="shared" si="30"/>
        <v>40526.36917824074</v>
      </c>
      <c r="T292" s="10">
        <f t="shared" si="31"/>
        <v>40576.332638888889</v>
      </c>
      <c r="V292" s="21"/>
      <c r="W292" t="s">
        <v>8269</v>
      </c>
      <c r="X292" t="str">
        <f t="shared" si="28"/>
        <v>film &amp; video</v>
      </c>
      <c r="Y292" t="str">
        <f t="shared" si="29"/>
        <v>documentary</v>
      </c>
    </row>
    <row r="293" spans="1:25" ht="64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120.02</v>
      </c>
      <c r="P293" s="6">
        <f t="shared" si="27"/>
        <v>46.8828125</v>
      </c>
      <c r="Q293" t="s">
        <v>8310</v>
      </c>
      <c r="R293" t="s">
        <v>8315</v>
      </c>
      <c r="S293" s="10">
        <f t="shared" si="30"/>
        <v>41376.769050925926</v>
      </c>
      <c r="T293" s="10">
        <f t="shared" si="31"/>
        <v>41395.000694444447</v>
      </c>
      <c r="V293" s="21"/>
      <c r="W293" t="s">
        <v>8269</v>
      </c>
      <c r="X293" t="str">
        <f t="shared" si="28"/>
        <v>film &amp; video</v>
      </c>
      <c r="Y293" t="str">
        <f t="shared" si="29"/>
        <v>documentary</v>
      </c>
    </row>
    <row r="294" spans="1:25" ht="64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101.50693333333334</v>
      </c>
      <c r="P294" s="6">
        <f t="shared" si="27"/>
        <v>154.42231237322514</v>
      </c>
      <c r="Q294" t="s">
        <v>8310</v>
      </c>
      <c r="R294" t="s">
        <v>8315</v>
      </c>
      <c r="S294" s="10">
        <f t="shared" si="30"/>
        <v>40812.803229166668</v>
      </c>
      <c r="T294" s="10">
        <f t="shared" si="31"/>
        <v>40845.165972222225</v>
      </c>
      <c r="V294" s="21"/>
      <c r="W294" t="s">
        <v>8269</v>
      </c>
      <c r="X294" t="str">
        <f t="shared" si="28"/>
        <v>film &amp; video</v>
      </c>
      <c r="Y294" t="str">
        <f t="shared" si="29"/>
        <v>documentary</v>
      </c>
    </row>
    <row r="295" spans="1:25" ht="64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101.38461538461539</v>
      </c>
      <c r="P295" s="6">
        <f t="shared" si="27"/>
        <v>201.22137404580153</v>
      </c>
      <c r="Q295" t="s">
        <v>8310</v>
      </c>
      <c r="R295" t="s">
        <v>8315</v>
      </c>
      <c r="S295" s="10">
        <f t="shared" si="30"/>
        <v>41719.667986111112</v>
      </c>
      <c r="T295" s="10">
        <f t="shared" si="31"/>
        <v>41749.667986111112</v>
      </c>
      <c r="V295" s="21"/>
      <c r="W295" t="s">
        <v>8269</v>
      </c>
      <c r="X295" t="str">
        <f t="shared" si="28"/>
        <v>film &amp; video</v>
      </c>
      <c r="Y295" t="str">
        <f t="shared" si="29"/>
        <v>documentary</v>
      </c>
    </row>
    <row r="296" spans="1:25" ht="96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100</v>
      </c>
      <c r="P296" s="6">
        <f t="shared" si="27"/>
        <v>100</v>
      </c>
      <c r="Q296" t="s">
        <v>8310</v>
      </c>
      <c r="R296" t="s">
        <v>8315</v>
      </c>
      <c r="S296" s="10">
        <f t="shared" si="30"/>
        <v>40343.084421296298</v>
      </c>
      <c r="T296" s="10">
        <f t="shared" si="31"/>
        <v>40378.666666666664</v>
      </c>
      <c r="V296" s="21"/>
      <c r="W296" t="s">
        <v>8269</v>
      </c>
      <c r="X296" t="str">
        <f t="shared" si="28"/>
        <v>film &amp; video</v>
      </c>
      <c r="Y296" t="str">
        <f t="shared" si="29"/>
        <v>documentary</v>
      </c>
    </row>
    <row r="297" spans="1:25" ht="64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133.10911999999999</v>
      </c>
      <c r="P297" s="6">
        <f t="shared" si="27"/>
        <v>100.08204511278196</v>
      </c>
      <c r="Q297" t="s">
        <v>8310</v>
      </c>
      <c r="R297" t="s">
        <v>8315</v>
      </c>
      <c r="S297" s="10">
        <f t="shared" si="30"/>
        <v>41519.004733796297</v>
      </c>
      <c r="T297" s="10">
        <f t="shared" si="31"/>
        <v>41579</v>
      </c>
      <c r="V297" s="21"/>
      <c r="W297" t="s">
        <v>8269</v>
      </c>
      <c r="X297" t="str">
        <f t="shared" si="28"/>
        <v>film &amp; video</v>
      </c>
      <c r="Y297" t="str">
        <f t="shared" si="29"/>
        <v>documentary</v>
      </c>
    </row>
    <row r="298" spans="1:25" ht="64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118.72620000000001</v>
      </c>
      <c r="P298" s="6">
        <f t="shared" si="27"/>
        <v>230.08953488372092</v>
      </c>
      <c r="Q298" t="s">
        <v>8310</v>
      </c>
      <c r="R298" t="s">
        <v>8315</v>
      </c>
      <c r="S298" s="10">
        <f t="shared" si="30"/>
        <v>41134.475497685184</v>
      </c>
      <c r="T298" s="10">
        <f t="shared" si="31"/>
        <v>41159.475497685184</v>
      </c>
      <c r="V298" s="21"/>
      <c r="W298" t="s">
        <v>8269</v>
      </c>
      <c r="X298" t="str">
        <f t="shared" si="28"/>
        <v>film &amp; video</v>
      </c>
      <c r="Y298" t="str">
        <f t="shared" si="29"/>
        <v>documentary</v>
      </c>
    </row>
    <row r="299" spans="1:25" ht="64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100.64</v>
      </c>
      <c r="P299" s="6">
        <f t="shared" si="27"/>
        <v>141.74647887323943</v>
      </c>
      <c r="Q299" t="s">
        <v>8310</v>
      </c>
      <c r="R299" t="s">
        <v>8315</v>
      </c>
      <c r="S299" s="10">
        <f t="shared" si="30"/>
        <v>42089.72802083334</v>
      </c>
      <c r="T299" s="10">
        <f t="shared" si="31"/>
        <v>42125.165972222225</v>
      </c>
      <c r="V299" s="21"/>
      <c r="W299" t="s">
        <v>8269</v>
      </c>
      <c r="X299" t="str">
        <f t="shared" si="28"/>
        <v>film &amp; video</v>
      </c>
      <c r="Y299" t="str">
        <f t="shared" si="29"/>
        <v>documentary</v>
      </c>
    </row>
    <row r="300" spans="1:25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108.93241269841269</v>
      </c>
      <c r="P300" s="6">
        <f t="shared" si="27"/>
        <v>56.344351395730705</v>
      </c>
      <c r="Q300" t="s">
        <v>8310</v>
      </c>
      <c r="R300" t="s">
        <v>8315</v>
      </c>
      <c r="S300" s="10">
        <f t="shared" si="30"/>
        <v>41709.463518518518</v>
      </c>
      <c r="T300" s="10">
        <f t="shared" si="31"/>
        <v>41768.875</v>
      </c>
      <c r="V300" s="21"/>
      <c r="W300" t="s">
        <v>8269</v>
      </c>
      <c r="X300" t="str">
        <f t="shared" si="28"/>
        <v>film &amp; video</v>
      </c>
      <c r="Y300" t="str">
        <f t="shared" si="29"/>
        <v>documentary</v>
      </c>
    </row>
    <row r="301" spans="1:25" ht="80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178.95250000000001</v>
      </c>
      <c r="P301" s="6">
        <f t="shared" si="27"/>
        <v>73.341188524590166</v>
      </c>
      <c r="Q301" t="s">
        <v>8310</v>
      </c>
      <c r="R301" t="s">
        <v>8315</v>
      </c>
      <c r="S301" s="10">
        <f t="shared" si="30"/>
        <v>40469.225231481483</v>
      </c>
      <c r="T301" s="10">
        <f t="shared" si="31"/>
        <v>40499.266898148147</v>
      </c>
      <c r="V301" s="21"/>
      <c r="W301" t="s">
        <v>8269</v>
      </c>
      <c r="X301" t="str">
        <f t="shared" si="28"/>
        <v>film &amp; video</v>
      </c>
      <c r="Y301" t="str">
        <f t="shared" si="29"/>
        <v>documentary</v>
      </c>
    </row>
    <row r="302" spans="1:25" ht="64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101.72264</v>
      </c>
      <c r="P302" s="6">
        <f t="shared" si="27"/>
        <v>85.337785234899329</v>
      </c>
      <c r="Q302" t="s">
        <v>8310</v>
      </c>
      <c r="R302" t="s">
        <v>8315</v>
      </c>
      <c r="S302" s="10">
        <f t="shared" si="30"/>
        <v>40626.959930555553</v>
      </c>
      <c r="T302" s="10">
        <f t="shared" si="31"/>
        <v>40657.959930555553</v>
      </c>
      <c r="V302" s="21"/>
      <c r="W302" t="s">
        <v>8269</v>
      </c>
      <c r="X302" t="str">
        <f t="shared" si="28"/>
        <v>film &amp; video</v>
      </c>
      <c r="Y302" t="str">
        <f t="shared" si="29"/>
        <v>documentary</v>
      </c>
    </row>
    <row r="303" spans="1:25" ht="64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118.73499999999999</v>
      </c>
      <c r="P303" s="6">
        <f t="shared" si="27"/>
        <v>61.496215139442228</v>
      </c>
      <c r="Q303" t="s">
        <v>8310</v>
      </c>
      <c r="R303" t="s">
        <v>8315</v>
      </c>
      <c r="S303" s="10">
        <f t="shared" si="30"/>
        <v>41312.737673611111</v>
      </c>
      <c r="T303" s="10">
        <f t="shared" si="31"/>
        <v>41352.696006944447</v>
      </c>
      <c r="V303" s="21"/>
      <c r="W303" t="s">
        <v>8269</v>
      </c>
      <c r="X303" t="str">
        <f t="shared" si="28"/>
        <v>film &amp; video</v>
      </c>
      <c r="Y303" t="str">
        <f t="shared" si="29"/>
        <v>documentary</v>
      </c>
    </row>
    <row r="304" spans="1:25" ht="8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100.46</v>
      </c>
      <c r="P304" s="6">
        <f t="shared" si="27"/>
        <v>93.018518518518519</v>
      </c>
      <c r="Q304" t="s">
        <v>8310</v>
      </c>
      <c r="R304" t="s">
        <v>8315</v>
      </c>
      <c r="S304" s="10">
        <f t="shared" si="30"/>
        <v>40933.856921296298</v>
      </c>
      <c r="T304" s="10">
        <f t="shared" si="31"/>
        <v>40963.856921296298</v>
      </c>
      <c r="V304" s="21"/>
      <c r="W304" t="s">
        <v>8269</v>
      </c>
      <c r="X304" t="str">
        <f t="shared" si="28"/>
        <v>film &amp; video</v>
      </c>
      <c r="Y304" t="str">
        <f t="shared" si="29"/>
        <v>documentary</v>
      </c>
    </row>
    <row r="305" spans="1:25" ht="64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137.46666666666667</v>
      </c>
      <c r="P305" s="6">
        <f t="shared" si="27"/>
        <v>50.292682926829265</v>
      </c>
      <c r="Q305" t="s">
        <v>8310</v>
      </c>
      <c r="R305" t="s">
        <v>8315</v>
      </c>
      <c r="S305" s="10">
        <f t="shared" si="30"/>
        <v>41032.071134259262</v>
      </c>
      <c r="T305" s="10">
        <f t="shared" si="31"/>
        <v>41062.071134259262</v>
      </c>
      <c r="V305" s="21"/>
      <c r="W305" t="s">
        <v>8269</v>
      </c>
      <c r="X305" t="str">
        <f t="shared" si="28"/>
        <v>film &amp; video</v>
      </c>
      <c r="Y305" t="str">
        <f t="shared" si="29"/>
        <v>documentary</v>
      </c>
    </row>
    <row r="306" spans="1:25" ht="48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231.64705882352939</v>
      </c>
      <c r="P306" s="6">
        <f t="shared" si="27"/>
        <v>106.43243243243244</v>
      </c>
      <c r="Q306" t="s">
        <v>8310</v>
      </c>
      <c r="R306" t="s">
        <v>8315</v>
      </c>
      <c r="S306" s="10">
        <f t="shared" si="30"/>
        <v>41114.094872685186</v>
      </c>
      <c r="T306" s="10">
        <f t="shared" si="31"/>
        <v>41153.083333333336</v>
      </c>
      <c r="V306" s="21"/>
      <c r="W306" t="s">
        <v>8269</v>
      </c>
      <c r="X306" t="str">
        <f t="shared" si="28"/>
        <v>film &amp; video</v>
      </c>
      <c r="Y306" t="str">
        <f t="shared" si="29"/>
        <v>documentary</v>
      </c>
    </row>
    <row r="307" spans="1:25" ht="48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130.33333333333331</v>
      </c>
      <c r="P307" s="6">
        <f t="shared" si="27"/>
        <v>51.719576719576722</v>
      </c>
      <c r="Q307" t="s">
        <v>8310</v>
      </c>
      <c r="R307" t="s">
        <v>8315</v>
      </c>
      <c r="S307" s="10">
        <f t="shared" si="30"/>
        <v>40948.630196759259</v>
      </c>
      <c r="T307" s="10">
        <f t="shared" si="31"/>
        <v>40978.630196759259</v>
      </c>
      <c r="V307" s="21"/>
      <c r="W307" t="s">
        <v>8269</v>
      </c>
      <c r="X307" t="str">
        <f t="shared" si="28"/>
        <v>film &amp; video</v>
      </c>
      <c r="Y307" t="str">
        <f t="shared" si="29"/>
        <v>documentary</v>
      </c>
    </row>
    <row r="308" spans="1:25" ht="48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292.89999999999998</v>
      </c>
      <c r="P308" s="6">
        <f t="shared" si="27"/>
        <v>36.612499999999997</v>
      </c>
      <c r="Q308" t="s">
        <v>8310</v>
      </c>
      <c r="R308" t="s">
        <v>8315</v>
      </c>
      <c r="S308" s="10">
        <f t="shared" si="30"/>
        <v>41333.837187500001</v>
      </c>
      <c r="T308" s="10">
        <f t="shared" si="31"/>
        <v>41353.795520833337</v>
      </c>
      <c r="V308" s="21"/>
      <c r="W308" t="s">
        <v>8269</v>
      </c>
      <c r="X308" t="str">
        <f t="shared" si="28"/>
        <v>film &amp; video</v>
      </c>
      <c r="Y308" t="str">
        <f t="shared" si="29"/>
        <v>documentary</v>
      </c>
    </row>
    <row r="309" spans="1:25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111.31818181818183</v>
      </c>
      <c r="P309" s="6">
        <f t="shared" si="27"/>
        <v>42.517361111111114</v>
      </c>
      <c r="Q309" t="s">
        <v>8310</v>
      </c>
      <c r="R309" t="s">
        <v>8315</v>
      </c>
      <c r="S309" s="10">
        <f t="shared" si="30"/>
        <v>41282.944456018515</v>
      </c>
      <c r="T309" s="10">
        <f t="shared" si="31"/>
        <v>41312.944456018515</v>
      </c>
      <c r="V309" s="21"/>
      <c r="W309" t="s">
        <v>8269</v>
      </c>
      <c r="X309" t="str">
        <f t="shared" si="28"/>
        <v>film &amp; video</v>
      </c>
      <c r="Y309" t="str">
        <f t="shared" si="29"/>
        <v>documentary</v>
      </c>
    </row>
    <row r="310" spans="1:25" ht="64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105.56666666666668</v>
      </c>
      <c r="P310" s="6">
        <f t="shared" si="27"/>
        <v>62.712871287128714</v>
      </c>
      <c r="Q310" t="s">
        <v>8310</v>
      </c>
      <c r="R310" t="s">
        <v>8315</v>
      </c>
      <c r="S310" s="10">
        <f t="shared" si="30"/>
        <v>40567.694560185184</v>
      </c>
      <c r="T310" s="10">
        <f t="shared" si="31"/>
        <v>40612.694560185184</v>
      </c>
      <c r="V310" s="21"/>
      <c r="W310" t="s">
        <v>8269</v>
      </c>
      <c r="X310" t="str">
        <f t="shared" si="28"/>
        <v>film &amp; video</v>
      </c>
      <c r="Y310" t="str">
        <f t="shared" si="29"/>
        <v>documentary</v>
      </c>
    </row>
    <row r="311" spans="1:25" ht="64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118.94444444444446</v>
      </c>
      <c r="P311" s="6">
        <f t="shared" si="27"/>
        <v>89.957983193277315</v>
      </c>
      <c r="Q311" t="s">
        <v>8310</v>
      </c>
      <c r="R311" t="s">
        <v>8315</v>
      </c>
      <c r="S311" s="10">
        <f t="shared" si="30"/>
        <v>41134.751550925925</v>
      </c>
      <c r="T311" s="10">
        <f t="shared" si="31"/>
        <v>41155.751550925925</v>
      </c>
      <c r="V311" s="21"/>
      <c r="W311" t="s">
        <v>8269</v>
      </c>
      <c r="X311" t="str">
        <f t="shared" si="28"/>
        <v>film &amp; video</v>
      </c>
      <c r="Y311" t="str">
        <f t="shared" si="29"/>
        <v>documentary</v>
      </c>
    </row>
    <row r="312" spans="1:25" ht="64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104.129</v>
      </c>
      <c r="P312" s="6">
        <f t="shared" si="27"/>
        <v>28.924722222222222</v>
      </c>
      <c r="Q312" t="s">
        <v>8310</v>
      </c>
      <c r="R312" t="s">
        <v>8315</v>
      </c>
      <c r="S312" s="10">
        <f t="shared" si="30"/>
        <v>40821.183136574073</v>
      </c>
      <c r="T312" s="10">
        <f t="shared" si="31"/>
        <v>40836.083333333336</v>
      </c>
      <c r="V312" s="21"/>
      <c r="W312" t="s">
        <v>8269</v>
      </c>
      <c r="X312" t="str">
        <f t="shared" si="28"/>
        <v>film &amp; video</v>
      </c>
      <c r="Y312" t="str">
        <f t="shared" si="29"/>
        <v>documentary</v>
      </c>
    </row>
    <row r="313" spans="1:25" ht="64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104.10165000000001</v>
      </c>
      <c r="P313" s="6">
        <f t="shared" si="27"/>
        <v>138.8022</v>
      </c>
      <c r="Q313" t="s">
        <v>8310</v>
      </c>
      <c r="R313" t="s">
        <v>8315</v>
      </c>
      <c r="S313" s="10">
        <f t="shared" si="30"/>
        <v>40868.219814814816</v>
      </c>
      <c r="T313" s="10">
        <f t="shared" si="31"/>
        <v>40909.332638888889</v>
      </c>
      <c r="V313" s="21"/>
      <c r="W313" t="s">
        <v>8269</v>
      </c>
      <c r="X313" t="str">
        <f t="shared" si="28"/>
        <v>film &amp; video</v>
      </c>
      <c r="Y313" t="str">
        <f t="shared" si="29"/>
        <v>documentary</v>
      </c>
    </row>
    <row r="314" spans="1:25" ht="80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111.87499999999999</v>
      </c>
      <c r="P314" s="6">
        <f t="shared" si="27"/>
        <v>61.301369863013697</v>
      </c>
      <c r="Q314" t="s">
        <v>8310</v>
      </c>
      <c r="R314" t="s">
        <v>8315</v>
      </c>
      <c r="S314" s="10">
        <f t="shared" si="30"/>
        <v>41348.877685185187</v>
      </c>
      <c r="T314" s="10">
        <f t="shared" si="31"/>
        <v>41378.877685185187</v>
      </c>
      <c r="V314" s="21"/>
      <c r="W314" t="s">
        <v>8269</v>
      </c>
      <c r="X314" t="str">
        <f t="shared" si="28"/>
        <v>film &amp; video</v>
      </c>
      <c r="Y314" t="str">
        <f t="shared" si="29"/>
        <v>documentary</v>
      </c>
    </row>
    <row r="315" spans="1:25" ht="80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104.73529411764706</v>
      </c>
      <c r="P315" s="6">
        <f t="shared" si="27"/>
        <v>80.202702702702709</v>
      </c>
      <c r="Q315" t="s">
        <v>8310</v>
      </c>
      <c r="R315" t="s">
        <v>8315</v>
      </c>
      <c r="S315" s="10">
        <f t="shared" si="30"/>
        <v>40357.227939814817</v>
      </c>
      <c r="T315" s="10">
        <f t="shared" si="31"/>
        <v>40401.665972222225</v>
      </c>
      <c r="V315" s="21"/>
      <c r="W315" t="s">
        <v>8269</v>
      </c>
      <c r="X315" t="str">
        <f t="shared" si="28"/>
        <v>film &amp; video</v>
      </c>
      <c r="Y315" t="str">
        <f t="shared" si="29"/>
        <v>documentary</v>
      </c>
    </row>
    <row r="316" spans="1:25" ht="64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385.15000000000003</v>
      </c>
      <c r="P316" s="6">
        <f t="shared" si="27"/>
        <v>32.095833333333331</v>
      </c>
      <c r="Q316" t="s">
        <v>8310</v>
      </c>
      <c r="R316" t="s">
        <v>8315</v>
      </c>
      <c r="S316" s="10">
        <f t="shared" si="30"/>
        <v>41304.833194444444</v>
      </c>
      <c r="T316" s="10">
        <f t="shared" si="31"/>
        <v>41334.833194444444</v>
      </c>
      <c r="V316" s="21"/>
      <c r="W316" t="s">
        <v>8269</v>
      </c>
      <c r="X316" t="str">
        <f t="shared" si="28"/>
        <v>film &amp; video</v>
      </c>
      <c r="Y316" t="str">
        <f t="shared" si="29"/>
        <v>documentary</v>
      </c>
    </row>
    <row r="317" spans="1:25" ht="64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101.248</v>
      </c>
      <c r="P317" s="6">
        <f t="shared" si="27"/>
        <v>200.88888888888889</v>
      </c>
      <c r="Q317" t="s">
        <v>8310</v>
      </c>
      <c r="R317" t="s">
        <v>8315</v>
      </c>
      <c r="S317" s="10">
        <f t="shared" si="30"/>
        <v>41113.77238425926</v>
      </c>
      <c r="T317" s="10">
        <f t="shared" si="31"/>
        <v>41143.77238425926</v>
      </c>
      <c r="V317" s="21"/>
      <c r="W317" t="s">
        <v>8269</v>
      </c>
      <c r="X317" t="str">
        <f t="shared" si="28"/>
        <v>film &amp; video</v>
      </c>
      <c r="Y317" t="str">
        <f t="shared" si="29"/>
        <v>documentary</v>
      </c>
    </row>
    <row r="318" spans="1:25" ht="48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113.77333333333333</v>
      </c>
      <c r="P318" s="6">
        <f t="shared" si="27"/>
        <v>108.01265822784811</v>
      </c>
      <c r="Q318" t="s">
        <v>8310</v>
      </c>
      <c r="R318" t="s">
        <v>8315</v>
      </c>
      <c r="S318" s="10">
        <f t="shared" si="30"/>
        <v>41950.923576388886</v>
      </c>
      <c r="T318" s="10">
        <f t="shared" si="31"/>
        <v>41984.207638888889</v>
      </c>
      <c r="V318" s="21"/>
      <c r="W318" t="s">
        <v>8269</v>
      </c>
      <c r="X318" t="str">
        <f t="shared" si="28"/>
        <v>film &amp; video</v>
      </c>
      <c r="Y318" t="str">
        <f t="shared" si="29"/>
        <v>documentary</v>
      </c>
    </row>
    <row r="319" spans="1:25" ht="48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100.80333333333333</v>
      </c>
      <c r="P319" s="6">
        <f t="shared" si="27"/>
        <v>95.699367088607602</v>
      </c>
      <c r="Q319" t="s">
        <v>8310</v>
      </c>
      <c r="R319" t="s">
        <v>8315</v>
      </c>
      <c r="S319" s="10">
        <f t="shared" si="30"/>
        <v>41589.676886574074</v>
      </c>
      <c r="T319" s="10">
        <f t="shared" si="31"/>
        <v>41619.676886574074</v>
      </c>
      <c r="V319" s="21"/>
      <c r="W319" t="s">
        <v>8269</v>
      </c>
      <c r="X319" t="str">
        <f t="shared" si="28"/>
        <v>film &amp; video</v>
      </c>
      <c r="Y319" t="str">
        <f t="shared" si="29"/>
        <v>documentary</v>
      </c>
    </row>
    <row r="320" spans="1:25" ht="64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283.32</v>
      </c>
      <c r="P320" s="6">
        <f t="shared" si="27"/>
        <v>49.880281690140848</v>
      </c>
      <c r="Q320" t="s">
        <v>8310</v>
      </c>
      <c r="R320" t="s">
        <v>8315</v>
      </c>
      <c r="S320" s="10">
        <f t="shared" si="30"/>
        <v>41330.038784722223</v>
      </c>
      <c r="T320" s="10">
        <f t="shared" si="31"/>
        <v>41359.997118055559</v>
      </c>
      <c r="V320" s="21"/>
      <c r="W320" t="s">
        <v>8269</v>
      </c>
      <c r="X320" t="str">
        <f t="shared" si="28"/>
        <v>film &amp; video</v>
      </c>
      <c r="Y320" t="str">
        <f t="shared" si="29"/>
        <v>documentary</v>
      </c>
    </row>
    <row r="321" spans="1:25" ht="8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112.68</v>
      </c>
      <c r="P321" s="6">
        <f t="shared" si="27"/>
        <v>110.47058823529412</v>
      </c>
      <c r="Q321" t="s">
        <v>8310</v>
      </c>
      <c r="R321" t="s">
        <v>8315</v>
      </c>
      <c r="S321" s="10">
        <f t="shared" si="30"/>
        <v>40123.83829861111</v>
      </c>
      <c r="T321" s="10">
        <f t="shared" si="31"/>
        <v>40211.332638888889</v>
      </c>
      <c r="V321" s="21"/>
      <c r="W321" t="s">
        <v>8269</v>
      </c>
      <c r="X321" t="str">
        <f t="shared" si="28"/>
        <v>film &amp; video</v>
      </c>
      <c r="Y321" t="str">
        <f t="shared" si="29"/>
        <v>documentary</v>
      </c>
    </row>
    <row r="322" spans="1:25" ht="64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106.58000000000001</v>
      </c>
      <c r="P322" s="6">
        <f t="shared" si="27"/>
        <v>134.91139240506328</v>
      </c>
      <c r="Q322" t="s">
        <v>8310</v>
      </c>
      <c r="R322" t="s">
        <v>8315</v>
      </c>
      <c r="S322" s="10">
        <f t="shared" si="30"/>
        <v>42331.551307870366</v>
      </c>
      <c r="T322" s="10">
        <f t="shared" si="31"/>
        <v>42360.958333333328</v>
      </c>
      <c r="V322" s="21"/>
      <c r="W322" t="s">
        <v>8269</v>
      </c>
      <c r="X322" t="str">
        <f t="shared" si="28"/>
        <v>film &amp; video</v>
      </c>
      <c r="Y322" t="str">
        <f t="shared" si="29"/>
        <v>documentary</v>
      </c>
    </row>
    <row r="323" spans="1:25" ht="64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((E323/D323)*100)</f>
        <v>102.66285714285715</v>
      </c>
      <c r="P323" s="6">
        <f t="shared" ref="P323:P386" si="33">IFERROR(E323/L323,0)</f>
        <v>106.62314540059347</v>
      </c>
      <c r="Q323" t="s">
        <v>8310</v>
      </c>
      <c r="R323" t="s">
        <v>8315</v>
      </c>
      <c r="S323" s="10">
        <f t="shared" si="30"/>
        <v>42647.446597222224</v>
      </c>
      <c r="T323" s="10">
        <f t="shared" si="31"/>
        <v>42682.488263888896</v>
      </c>
      <c r="V323" s="21"/>
      <c r="W323" t="s">
        <v>8269</v>
      </c>
      <c r="X323" t="str">
        <f t="shared" ref="X323:X386" si="34">LEFT(W323,FIND("/",W323)-1)</f>
        <v>film &amp; video</v>
      </c>
      <c r="Y323" t="str">
        <f t="shared" ref="Y323:Y386" si="35">RIGHT(W323,LEN(W323)-FIND("/",W323))</f>
        <v>documentary</v>
      </c>
    </row>
    <row r="324" spans="1:25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107.91200000000001</v>
      </c>
      <c r="P324" s="6">
        <f t="shared" si="33"/>
        <v>145.04301075268816</v>
      </c>
      <c r="Q324" t="s">
        <v>8310</v>
      </c>
      <c r="R324" t="s">
        <v>8315</v>
      </c>
      <c r="S324" s="10">
        <f t="shared" si="30"/>
        <v>42473.57</v>
      </c>
      <c r="T324" s="10">
        <f t="shared" si="31"/>
        <v>42503.57</v>
      </c>
      <c r="V324" s="21"/>
      <c r="W324" t="s">
        <v>8269</v>
      </c>
      <c r="X324" t="str">
        <f t="shared" si="34"/>
        <v>film &amp; video</v>
      </c>
      <c r="Y324" t="str">
        <f t="shared" si="35"/>
        <v>documentary</v>
      </c>
    </row>
    <row r="325" spans="1:25" ht="64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123.07407407407408</v>
      </c>
      <c r="P325" s="6">
        <f t="shared" si="33"/>
        <v>114.58620689655173</v>
      </c>
      <c r="Q325" t="s">
        <v>8310</v>
      </c>
      <c r="R325" t="s">
        <v>8315</v>
      </c>
      <c r="S325" s="10">
        <f t="shared" si="30"/>
        <v>42697.32136574074</v>
      </c>
      <c r="T325" s="10">
        <f t="shared" si="31"/>
        <v>42725.332638888889</v>
      </c>
      <c r="V325" s="21"/>
      <c r="W325" t="s">
        <v>8269</v>
      </c>
      <c r="X325" t="str">
        <f t="shared" si="34"/>
        <v>film &amp; video</v>
      </c>
      <c r="Y325" t="str">
        <f t="shared" si="35"/>
        <v>documentary</v>
      </c>
    </row>
    <row r="326" spans="1:25" ht="64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101.6</v>
      </c>
      <c r="P326" s="6">
        <f t="shared" si="33"/>
        <v>105.3170731707317</v>
      </c>
      <c r="Q326" t="s">
        <v>8310</v>
      </c>
      <c r="R326" t="s">
        <v>8315</v>
      </c>
      <c r="S326" s="10">
        <f t="shared" si="30"/>
        <v>42184.626250000001</v>
      </c>
      <c r="T326" s="10">
        <f t="shared" si="31"/>
        <v>42217.626250000001</v>
      </c>
      <c r="V326" s="21"/>
      <c r="W326" t="s">
        <v>8269</v>
      </c>
      <c r="X326" t="str">
        <f t="shared" si="34"/>
        <v>film &amp; video</v>
      </c>
      <c r="Y326" t="str">
        <f t="shared" si="35"/>
        <v>documentary</v>
      </c>
    </row>
    <row r="327" spans="1:25" ht="64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104.396</v>
      </c>
      <c r="P327" s="6">
        <f t="shared" si="33"/>
        <v>70.921195652173907</v>
      </c>
      <c r="Q327" t="s">
        <v>8310</v>
      </c>
      <c r="R327" t="s">
        <v>8315</v>
      </c>
      <c r="S327" s="10">
        <f t="shared" si="30"/>
        <v>42689.187881944439</v>
      </c>
      <c r="T327" s="10">
        <f t="shared" si="31"/>
        <v>42724.187881944439</v>
      </c>
      <c r="V327" s="21"/>
      <c r="W327" t="s">
        <v>8269</v>
      </c>
      <c r="X327" t="str">
        <f t="shared" si="34"/>
        <v>film &amp; video</v>
      </c>
      <c r="Y327" t="str">
        <f t="shared" si="35"/>
        <v>documentary</v>
      </c>
    </row>
    <row r="328" spans="1:25" ht="64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112.92973333333333</v>
      </c>
      <c r="P328" s="6">
        <f t="shared" si="33"/>
        <v>147.17167680278018</v>
      </c>
      <c r="Q328" t="s">
        <v>8310</v>
      </c>
      <c r="R328" t="s">
        <v>8315</v>
      </c>
      <c r="S328" s="10">
        <f t="shared" si="30"/>
        <v>42775.314884259264</v>
      </c>
      <c r="T328" s="10">
        <f t="shared" si="31"/>
        <v>42808.956250000003</v>
      </c>
      <c r="V328" s="21"/>
      <c r="W328" t="s">
        <v>8269</v>
      </c>
      <c r="X328" t="str">
        <f t="shared" si="34"/>
        <v>film &amp; video</v>
      </c>
      <c r="Y328" t="str">
        <f t="shared" si="35"/>
        <v>documentary</v>
      </c>
    </row>
    <row r="329" spans="1:25" ht="64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136.4</v>
      </c>
      <c r="P329" s="6">
        <f t="shared" si="33"/>
        <v>160.47058823529412</v>
      </c>
      <c r="Q329" t="s">
        <v>8310</v>
      </c>
      <c r="R329" t="s">
        <v>8315</v>
      </c>
      <c r="S329" s="10">
        <f t="shared" si="30"/>
        <v>42058.235289351855</v>
      </c>
      <c r="T329" s="10">
        <f t="shared" si="31"/>
        <v>42085.333333333328</v>
      </c>
      <c r="V329" s="21"/>
      <c r="W329" t="s">
        <v>8269</v>
      </c>
      <c r="X329" t="str">
        <f t="shared" si="34"/>
        <v>film &amp; video</v>
      </c>
      <c r="Y329" t="str">
        <f t="shared" si="35"/>
        <v>documentary</v>
      </c>
    </row>
    <row r="330" spans="1:25" ht="64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103.61439999999999</v>
      </c>
      <c r="P330" s="6">
        <f t="shared" si="33"/>
        <v>156.04578313253012</v>
      </c>
      <c r="Q330" t="s">
        <v>8310</v>
      </c>
      <c r="R330" t="s">
        <v>8315</v>
      </c>
      <c r="S330" s="10">
        <f t="shared" si="30"/>
        <v>42278.946620370371</v>
      </c>
      <c r="T330" s="10">
        <f t="shared" si="31"/>
        <v>42309.166666666672</v>
      </c>
      <c r="V330" s="21"/>
      <c r="W330" t="s">
        <v>8269</v>
      </c>
      <c r="X330" t="str">
        <f t="shared" si="34"/>
        <v>film &amp; video</v>
      </c>
      <c r="Y330" t="str">
        <f t="shared" si="35"/>
        <v>documentary</v>
      </c>
    </row>
    <row r="331" spans="1:25" ht="64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105.5</v>
      </c>
      <c r="P331" s="6">
        <f t="shared" si="33"/>
        <v>63.17365269461078</v>
      </c>
      <c r="Q331" t="s">
        <v>8310</v>
      </c>
      <c r="R331" t="s">
        <v>8315</v>
      </c>
      <c r="S331" s="10">
        <f t="shared" si="30"/>
        <v>42291.46674768519</v>
      </c>
      <c r="T331" s="10">
        <f t="shared" si="31"/>
        <v>42315.166666666672</v>
      </c>
      <c r="V331" s="21"/>
      <c r="W331" t="s">
        <v>8269</v>
      </c>
      <c r="X331" t="str">
        <f t="shared" si="34"/>
        <v>film &amp; video</v>
      </c>
      <c r="Y331" t="str">
        <f t="shared" si="35"/>
        <v>documentary</v>
      </c>
    </row>
    <row r="332" spans="1:25" ht="64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101.82857142857142</v>
      </c>
      <c r="P332" s="6">
        <f t="shared" si="33"/>
        <v>104.82352941176471</v>
      </c>
      <c r="Q332" t="s">
        <v>8310</v>
      </c>
      <c r="R332" t="s">
        <v>8315</v>
      </c>
      <c r="S332" s="10">
        <f t="shared" si="30"/>
        <v>41379.515775462962</v>
      </c>
      <c r="T332" s="10">
        <f t="shared" si="31"/>
        <v>41411.165972222225</v>
      </c>
      <c r="V332" s="21"/>
      <c r="W332" t="s">
        <v>8269</v>
      </c>
      <c r="X332" t="str">
        <f t="shared" si="34"/>
        <v>film &amp; video</v>
      </c>
      <c r="Y332" t="str">
        <f t="shared" si="35"/>
        <v>documentary</v>
      </c>
    </row>
    <row r="333" spans="1:25" ht="80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106.60499999999999</v>
      </c>
      <c r="P333" s="6">
        <f t="shared" si="33"/>
        <v>97.356164383561648</v>
      </c>
      <c r="Q333" t="s">
        <v>8310</v>
      </c>
      <c r="R333" t="s">
        <v>8315</v>
      </c>
      <c r="S333" s="10">
        <f t="shared" si="30"/>
        <v>42507.581412037034</v>
      </c>
      <c r="T333" s="10">
        <f t="shared" si="31"/>
        <v>42538.581412037034</v>
      </c>
      <c r="V333" s="21"/>
      <c r="W333" t="s">
        <v>8269</v>
      </c>
      <c r="X333" t="str">
        <f t="shared" si="34"/>
        <v>film &amp; video</v>
      </c>
      <c r="Y333" t="str">
        <f t="shared" si="35"/>
        <v>documentary</v>
      </c>
    </row>
    <row r="334" spans="1:25" ht="64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113.015</v>
      </c>
      <c r="P334" s="6">
        <f t="shared" si="33"/>
        <v>203.63063063063063</v>
      </c>
      <c r="Q334" t="s">
        <v>8310</v>
      </c>
      <c r="R334" t="s">
        <v>8315</v>
      </c>
      <c r="S334" s="10">
        <f t="shared" si="30"/>
        <v>42263.680289351847</v>
      </c>
      <c r="T334" s="10">
        <f t="shared" si="31"/>
        <v>42305.333333333328</v>
      </c>
      <c r="V334" s="21"/>
      <c r="W334" t="s">
        <v>8269</v>
      </c>
      <c r="X334" t="str">
        <f t="shared" si="34"/>
        <v>film &amp; video</v>
      </c>
      <c r="Y334" t="str">
        <f t="shared" si="35"/>
        <v>documentary</v>
      </c>
    </row>
    <row r="335" spans="1:25" ht="64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125.22750000000001</v>
      </c>
      <c r="P335" s="6">
        <f t="shared" si="33"/>
        <v>188.31203007518798</v>
      </c>
      <c r="Q335" t="s">
        <v>8310</v>
      </c>
      <c r="R335" t="s">
        <v>8315</v>
      </c>
      <c r="S335" s="10">
        <f t="shared" si="30"/>
        <v>42437.636469907404</v>
      </c>
      <c r="T335" s="10">
        <f t="shared" si="31"/>
        <v>42467.59480324074</v>
      </c>
      <c r="V335" s="21"/>
      <c r="W335" t="s">
        <v>8269</v>
      </c>
      <c r="X335" t="str">
        <f t="shared" si="34"/>
        <v>film &amp; video</v>
      </c>
      <c r="Y335" t="str">
        <f t="shared" si="35"/>
        <v>documentary</v>
      </c>
    </row>
    <row r="336" spans="1:25" ht="80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101.19</v>
      </c>
      <c r="P336" s="6">
        <f t="shared" si="33"/>
        <v>146.65217391304347</v>
      </c>
      <c r="Q336" t="s">
        <v>8310</v>
      </c>
      <c r="R336" t="s">
        <v>8315</v>
      </c>
      <c r="S336" s="10">
        <f t="shared" si="30"/>
        <v>42101.682372685187</v>
      </c>
      <c r="T336" s="10">
        <f t="shared" si="31"/>
        <v>42139.791666666672</v>
      </c>
      <c r="V336" s="21"/>
      <c r="W336" t="s">
        <v>8269</v>
      </c>
      <c r="X336" t="str">
        <f t="shared" si="34"/>
        <v>film &amp; video</v>
      </c>
      <c r="Y336" t="str">
        <f t="shared" si="35"/>
        <v>documentary</v>
      </c>
    </row>
    <row r="337" spans="1:25" ht="64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102.76470588235294</v>
      </c>
      <c r="P337" s="6">
        <f t="shared" si="33"/>
        <v>109.1875</v>
      </c>
      <c r="Q337" t="s">
        <v>8310</v>
      </c>
      <c r="R337" t="s">
        <v>8315</v>
      </c>
      <c r="S337" s="10">
        <f t="shared" si="30"/>
        <v>42101.737442129626</v>
      </c>
      <c r="T337" s="10">
        <f t="shared" si="31"/>
        <v>42132.916666666672</v>
      </c>
      <c r="V337" s="21"/>
      <c r="W337" t="s">
        <v>8269</v>
      </c>
      <c r="X337" t="str">
        <f t="shared" si="34"/>
        <v>film &amp; video</v>
      </c>
      <c r="Y337" t="str">
        <f t="shared" si="35"/>
        <v>documentary</v>
      </c>
    </row>
    <row r="338" spans="1:25" ht="64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116.83911999999998</v>
      </c>
      <c r="P338" s="6">
        <f t="shared" si="33"/>
        <v>59.249046653144013</v>
      </c>
      <c r="Q338" t="s">
        <v>8310</v>
      </c>
      <c r="R338" t="s">
        <v>8315</v>
      </c>
      <c r="S338" s="10">
        <f t="shared" si="30"/>
        <v>42291.596273148149</v>
      </c>
      <c r="T338" s="10">
        <f t="shared" si="31"/>
        <v>42321.637939814813</v>
      </c>
      <c r="V338" s="21"/>
      <c r="W338" t="s">
        <v>8269</v>
      </c>
      <c r="X338" t="str">
        <f t="shared" si="34"/>
        <v>film &amp; video</v>
      </c>
      <c r="Y338" t="str">
        <f t="shared" si="35"/>
        <v>documentary</v>
      </c>
    </row>
    <row r="339" spans="1:25" ht="64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101.16833333333335</v>
      </c>
      <c r="P339" s="6">
        <f t="shared" si="33"/>
        <v>97.904838709677421</v>
      </c>
      <c r="Q339" t="s">
        <v>8310</v>
      </c>
      <c r="R339" t="s">
        <v>8315</v>
      </c>
      <c r="S339" s="10">
        <f t="shared" si="30"/>
        <v>42047.128564814819</v>
      </c>
      <c r="T339" s="10">
        <f t="shared" si="31"/>
        <v>42077.086898148147</v>
      </c>
      <c r="V339" s="21"/>
      <c r="W339" t="s">
        <v>8269</v>
      </c>
      <c r="X339" t="str">
        <f t="shared" si="34"/>
        <v>film &amp; video</v>
      </c>
      <c r="Y339" t="str">
        <f t="shared" si="35"/>
        <v>documentary</v>
      </c>
    </row>
    <row r="340" spans="1:25" ht="64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110.13360000000002</v>
      </c>
      <c r="P340" s="6">
        <f t="shared" si="33"/>
        <v>70.000169491525426</v>
      </c>
      <c r="Q340" t="s">
        <v>8310</v>
      </c>
      <c r="R340" t="s">
        <v>8315</v>
      </c>
      <c r="S340" s="10">
        <f t="shared" si="30"/>
        <v>42559.755671296298</v>
      </c>
      <c r="T340" s="10">
        <f t="shared" si="31"/>
        <v>42616.041666666672</v>
      </c>
      <c r="V340" s="21"/>
      <c r="W340" t="s">
        <v>8269</v>
      </c>
      <c r="X340" t="str">
        <f t="shared" si="34"/>
        <v>film &amp; video</v>
      </c>
      <c r="Y340" t="str">
        <f t="shared" si="35"/>
        <v>documentary</v>
      </c>
    </row>
    <row r="341" spans="1:25" ht="64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108.08333333333333</v>
      </c>
      <c r="P341" s="6">
        <f t="shared" si="33"/>
        <v>72.865168539325836</v>
      </c>
      <c r="Q341" t="s">
        <v>8310</v>
      </c>
      <c r="R341" t="s">
        <v>8315</v>
      </c>
      <c r="S341" s="10">
        <f t="shared" si="30"/>
        <v>42093.760046296295</v>
      </c>
      <c r="T341" s="10">
        <f t="shared" si="31"/>
        <v>42123.760046296295</v>
      </c>
      <c r="V341" s="21"/>
      <c r="W341" t="s">
        <v>8269</v>
      </c>
      <c r="X341" t="str">
        <f t="shared" si="34"/>
        <v>film &amp; video</v>
      </c>
      <c r="Y341" t="str">
        <f t="shared" si="35"/>
        <v>documentary</v>
      </c>
    </row>
    <row r="342" spans="1:25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125.02285714285715</v>
      </c>
      <c r="P342" s="6">
        <f t="shared" si="33"/>
        <v>146.34782608695653</v>
      </c>
      <c r="Q342" t="s">
        <v>8310</v>
      </c>
      <c r="R342" t="s">
        <v>8315</v>
      </c>
      <c r="S342" s="10">
        <f t="shared" si="30"/>
        <v>42772.669062500005</v>
      </c>
      <c r="T342" s="10">
        <f t="shared" si="31"/>
        <v>42802.875</v>
      </c>
      <c r="V342" s="21"/>
      <c r="W342" t="s">
        <v>8269</v>
      </c>
      <c r="X342" t="str">
        <f t="shared" si="34"/>
        <v>film &amp; video</v>
      </c>
      <c r="Y342" t="str">
        <f t="shared" si="35"/>
        <v>documentary</v>
      </c>
    </row>
    <row r="343" spans="1:25" ht="64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106.71428571428572</v>
      </c>
      <c r="P343" s="6">
        <f t="shared" si="33"/>
        <v>67.909090909090907</v>
      </c>
      <c r="Q343" t="s">
        <v>8310</v>
      </c>
      <c r="R343" t="s">
        <v>8315</v>
      </c>
      <c r="S343" s="10">
        <f t="shared" si="30"/>
        <v>41894.879606481481</v>
      </c>
      <c r="T343" s="10">
        <f t="shared" si="31"/>
        <v>41913.165972222225</v>
      </c>
      <c r="V343" s="21"/>
      <c r="W343" t="s">
        <v>8269</v>
      </c>
      <c r="X343" t="str">
        <f t="shared" si="34"/>
        <v>film &amp; video</v>
      </c>
      <c r="Y343" t="str">
        <f t="shared" si="35"/>
        <v>documentary</v>
      </c>
    </row>
    <row r="344" spans="1:25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100.36639999999998</v>
      </c>
      <c r="P344" s="6">
        <f t="shared" si="33"/>
        <v>169.85083076923075</v>
      </c>
      <c r="Q344" t="s">
        <v>8310</v>
      </c>
      <c r="R344" t="s">
        <v>8315</v>
      </c>
      <c r="S344" s="10">
        <f t="shared" ref="S344:S407" si="36">(((J344/60)/60)/24)+DATE(1970,1,1)</f>
        <v>42459.780844907407</v>
      </c>
      <c r="T344" s="10">
        <f t="shared" ref="T344:T407" si="37">(((I344/60)/60)/24)+DATE(1970,1,1)</f>
        <v>42489.780844907407</v>
      </c>
      <c r="V344" s="21"/>
      <c r="W344" t="s">
        <v>8269</v>
      </c>
      <c r="X344" t="str">
        <f t="shared" si="34"/>
        <v>film &amp; video</v>
      </c>
      <c r="Y344" t="str">
        <f t="shared" si="35"/>
        <v>documentary</v>
      </c>
    </row>
    <row r="345" spans="1:25" ht="64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102.02863333333335</v>
      </c>
      <c r="P345" s="6">
        <f t="shared" si="33"/>
        <v>58.413339694656486</v>
      </c>
      <c r="Q345" t="s">
        <v>8310</v>
      </c>
      <c r="R345" t="s">
        <v>8315</v>
      </c>
      <c r="S345" s="10">
        <f t="shared" si="36"/>
        <v>41926.73778935185</v>
      </c>
      <c r="T345" s="10">
        <f t="shared" si="37"/>
        <v>41957.125</v>
      </c>
      <c r="V345" s="21"/>
      <c r="W345" t="s">
        <v>8269</v>
      </c>
      <c r="X345" t="str">
        <f t="shared" si="34"/>
        <v>film &amp; video</v>
      </c>
      <c r="Y345" t="str">
        <f t="shared" si="35"/>
        <v>documentary</v>
      </c>
    </row>
    <row r="346" spans="1:25" ht="64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102.08358208955224</v>
      </c>
      <c r="P346" s="6">
        <f t="shared" si="33"/>
        <v>119.99298245614035</v>
      </c>
      <c r="Q346" t="s">
        <v>8310</v>
      </c>
      <c r="R346" t="s">
        <v>8315</v>
      </c>
      <c r="S346" s="10">
        <f t="shared" si="36"/>
        <v>42111.970995370371</v>
      </c>
      <c r="T346" s="10">
        <f t="shared" si="37"/>
        <v>42156.097222222219</v>
      </c>
      <c r="V346" s="21"/>
      <c r="W346" t="s">
        <v>8269</v>
      </c>
      <c r="X346" t="str">
        <f t="shared" si="34"/>
        <v>film &amp; video</v>
      </c>
      <c r="Y346" t="str">
        <f t="shared" si="35"/>
        <v>documentary</v>
      </c>
    </row>
    <row r="347" spans="1:25" ht="64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123.27586206896552</v>
      </c>
      <c r="P347" s="6">
        <f t="shared" si="33"/>
        <v>99.860335195530723</v>
      </c>
      <c r="Q347" t="s">
        <v>8310</v>
      </c>
      <c r="R347" t="s">
        <v>8315</v>
      </c>
      <c r="S347" s="10">
        <f t="shared" si="36"/>
        <v>42114.944328703699</v>
      </c>
      <c r="T347" s="10">
        <f t="shared" si="37"/>
        <v>42144.944328703699</v>
      </c>
      <c r="V347" s="21"/>
      <c r="W347" t="s">
        <v>8269</v>
      </c>
      <c r="X347" t="str">
        <f t="shared" si="34"/>
        <v>film &amp; video</v>
      </c>
      <c r="Y347" t="str">
        <f t="shared" si="35"/>
        <v>documentary</v>
      </c>
    </row>
    <row r="348" spans="1:25" ht="64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170.28880000000001</v>
      </c>
      <c r="P348" s="6">
        <f t="shared" si="33"/>
        <v>90.579148936170213</v>
      </c>
      <c r="Q348" t="s">
        <v>8310</v>
      </c>
      <c r="R348" t="s">
        <v>8315</v>
      </c>
      <c r="S348" s="10">
        <f t="shared" si="36"/>
        <v>42261.500243055561</v>
      </c>
      <c r="T348" s="10">
        <f t="shared" si="37"/>
        <v>42291.500243055561</v>
      </c>
      <c r="V348" s="21"/>
      <c r="W348" t="s">
        <v>8269</v>
      </c>
      <c r="X348" t="str">
        <f t="shared" si="34"/>
        <v>film &amp; video</v>
      </c>
      <c r="Y348" t="str">
        <f t="shared" si="35"/>
        <v>documentary</v>
      </c>
    </row>
    <row r="349" spans="1:25" ht="64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111.59049999999999</v>
      </c>
      <c r="P349" s="6">
        <f t="shared" si="33"/>
        <v>117.77361477572559</v>
      </c>
      <c r="Q349" t="s">
        <v>8310</v>
      </c>
      <c r="R349" t="s">
        <v>8315</v>
      </c>
      <c r="S349" s="10">
        <f t="shared" si="36"/>
        <v>42292.495474537034</v>
      </c>
      <c r="T349" s="10">
        <f t="shared" si="37"/>
        <v>42322.537141203706</v>
      </c>
      <c r="V349" s="21"/>
      <c r="W349" t="s">
        <v>8269</v>
      </c>
      <c r="X349" t="str">
        <f t="shared" si="34"/>
        <v>film &amp; video</v>
      </c>
      <c r="Y349" t="str">
        <f t="shared" si="35"/>
        <v>documentary</v>
      </c>
    </row>
    <row r="350" spans="1:25" ht="64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103</v>
      </c>
      <c r="P350" s="6">
        <f t="shared" si="33"/>
        <v>86.554621848739501</v>
      </c>
      <c r="Q350" t="s">
        <v>8310</v>
      </c>
      <c r="R350" t="s">
        <v>8315</v>
      </c>
      <c r="S350" s="10">
        <f t="shared" si="36"/>
        <v>42207.58699074074</v>
      </c>
      <c r="T350" s="10">
        <f t="shared" si="37"/>
        <v>42237.58699074074</v>
      </c>
      <c r="V350" s="21"/>
      <c r="W350" t="s">
        <v>8269</v>
      </c>
      <c r="X350" t="str">
        <f t="shared" si="34"/>
        <v>film &amp; video</v>
      </c>
      <c r="Y350" t="str">
        <f t="shared" si="35"/>
        <v>documentary</v>
      </c>
    </row>
    <row r="351" spans="1:25" ht="48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106.63570159857905</v>
      </c>
      <c r="P351" s="6">
        <f t="shared" si="33"/>
        <v>71.899281437125751</v>
      </c>
      <c r="Q351" t="s">
        <v>8310</v>
      </c>
      <c r="R351" t="s">
        <v>8315</v>
      </c>
      <c r="S351" s="10">
        <f t="shared" si="36"/>
        <v>42760.498935185184</v>
      </c>
      <c r="T351" s="10">
        <f t="shared" si="37"/>
        <v>42790.498935185184</v>
      </c>
      <c r="V351" s="21"/>
      <c r="W351" t="s">
        <v>8269</v>
      </c>
      <c r="X351" t="str">
        <f t="shared" si="34"/>
        <v>film &amp; video</v>
      </c>
      <c r="Y351" t="str">
        <f t="shared" si="35"/>
        <v>documentary</v>
      </c>
    </row>
    <row r="352" spans="1:25" ht="64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114.75999999999999</v>
      </c>
      <c r="P352" s="6">
        <f t="shared" si="33"/>
        <v>129.81900452488688</v>
      </c>
      <c r="Q352" t="s">
        <v>8310</v>
      </c>
      <c r="R352" t="s">
        <v>8315</v>
      </c>
      <c r="S352" s="10">
        <f t="shared" si="36"/>
        <v>42586.066076388888</v>
      </c>
      <c r="T352" s="10">
        <f t="shared" si="37"/>
        <v>42624.165972222225</v>
      </c>
      <c r="V352" s="21"/>
      <c r="W352" t="s">
        <v>8269</v>
      </c>
      <c r="X352" t="str">
        <f t="shared" si="34"/>
        <v>film &amp; video</v>
      </c>
      <c r="Y352" t="str">
        <f t="shared" si="35"/>
        <v>documentary</v>
      </c>
    </row>
    <row r="353" spans="1:25" ht="64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127.34117647058822</v>
      </c>
      <c r="P353" s="6">
        <f t="shared" si="33"/>
        <v>44.912863070539416</v>
      </c>
      <c r="Q353" t="s">
        <v>8310</v>
      </c>
      <c r="R353" t="s">
        <v>8315</v>
      </c>
      <c r="S353" s="10">
        <f t="shared" si="36"/>
        <v>42427.964745370366</v>
      </c>
      <c r="T353" s="10">
        <f t="shared" si="37"/>
        <v>42467.923078703709</v>
      </c>
      <c r="V353" s="21"/>
      <c r="W353" t="s">
        <v>8269</v>
      </c>
      <c r="X353" t="str">
        <f t="shared" si="34"/>
        <v>film &amp; video</v>
      </c>
      <c r="Y353" t="str">
        <f t="shared" si="35"/>
        <v>documentary</v>
      </c>
    </row>
    <row r="354" spans="1:25" ht="64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116.56</v>
      </c>
      <c r="P354" s="6">
        <f t="shared" si="33"/>
        <v>40.755244755244753</v>
      </c>
      <c r="Q354" t="s">
        <v>8310</v>
      </c>
      <c r="R354" t="s">
        <v>8315</v>
      </c>
      <c r="S354" s="10">
        <f t="shared" si="36"/>
        <v>41890.167453703703</v>
      </c>
      <c r="T354" s="10">
        <f t="shared" si="37"/>
        <v>41920.167453703703</v>
      </c>
      <c r="V354" s="21"/>
      <c r="W354" t="s">
        <v>8269</v>
      </c>
      <c r="X354" t="str">
        <f t="shared" si="34"/>
        <v>film &amp; video</v>
      </c>
      <c r="Y354" t="str">
        <f t="shared" si="35"/>
        <v>documentary</v>
      </c>
    </row>
    <row r="355" spans="1:25" ht="64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108.61819426615318</v>
      </c>
      <c r="P355" s="6">
        <f t="shared" si="33"/>
        <v>103.52394779771615</v>
      </c>
      <c r="Q355" t="s">
        <v>8310</v>
      </c>
      <c r="R355" t="s">
        <v>8315</v>
      </c>
      <c r="S355" s="10">
        <f t="shared" si="36"/>
        <v>42297.791886574079</v>
      </c>
      <c r="T355" s="10">
        <f t="shared" si="37"/>
        <v>42327.833553240736</v>
      </c>
      <c r="V355" s="21"/>
      <c r="W355" t="s">
        <v>8269</v>
      </c>
      <c r="X355" t="str">
        <f t="shared" si="34"/>
        <v>film &amp; video</v>
      </c>
      <c r="Y355" t="str">
        <f t="shared" si="35"/>
        <v>documentary</v>
      </c>
    </row>
    <row r="356" spans="1:25" ht="64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103.94285714285714</v>
      </c>
      <c r="P356" s="6">
        <f t="shared" si="33"/>
        <v>125.44827586206897</v>
      </c>
      <c r="Q356" t="s">
        <v>8310</v>
      </c>
      <c r="R356" t="s">
        <v>8315</v>
      </c>
      <c r="S356" s="10">
        <f t="shared" si="36"/>
        <v>42438.827789351853</v>
      </c>
      <c r="T356" s="10">
        <f t="shared" si="37"/>
        <v>42468.786122685182</v>
      </c>
      <c r="V356" s="21"/>
      <c r="W356" t="s">
        <v>8269</v>
      </c>
      <c r="X356" t="str">
        <f t="shared" si="34"/>
        <v>film &amp; video</v>
      </c>
      <c r="Y356" t="str">
        <f t="shared" si="35"/>
        <v>documentary</v>
      </c>
    </row>
    <row r="357" spans="1:25" ht="48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116.25714285714285</v>
      </c>
      <c r="P357" s="6">
        <f t="shared" si="33"/>
        <v>246.60606060606059</v>
      </c>
      <c r="Q357" t="s">
        <v>8310</v>
      </c>
      <c r="R357" t="s">
        <v>8315</v>
      </c>
      <c r="S357" s="10">
        <f t="shared" si="36"/>
        <v>41943.293912037036</v>
      </c>
      <c r="T357" s="10">
        <f t="shared" si="37"/>
        <v>41974.3355787037</v>
      </c>
      <c r="V357" s="21"/>
      <c r="W357" t="s">
        <v>8269</v>
      </c>
      <c r="X357" t="str">
        <f t="shared" si="34"/>
        <v>film &amp; video</v>
      </c>
      <c r="Y357" t="str">
        <f t="shared" si="35"/>
        <v>documentary</v>
      </c>
    </row>
    <row r="358" spans="1:25" ht="48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102.69239999999999</v>
      </c>
      <c r="P358" s="6">
        <f t="shared" si="33"/>
        <v>79.401340206185566</v>
      </c>
      <c r="Q358" t="s">
        <v>8310</v>
      </c>
      <c r="R358" t="s">
        <v>8315</v>
      </c>
      <c r="S358" s="10">
        <f t="shared" si="36"/>
        <v>42415.803159722222</v>
      </c>
      <c r="T358" s="10">
        <f t="shared" si="37"/>
        <v>42445.761493055557</v>
      </c>
      <c r="V358" s="21"/>
      <c r="W358" t="s">
        <v>8269</v>
      </c>
      <c r="X358" t="str">
        <f t="shared" si="34"/>
        <v>film &amp; video</v>
      </c>
      <c r="Y358" t="str">
        <f t="shared" si="35"/>
        <v>documentary</v>
      </c>
    </row>
    <row r="359" spans="1:25" ht="64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174</v>
      </c>
      <c r="P359" s="6">
        <f t="shared" si="33"/>
        <v>86.138613861386133</v>
      </c>
      <c r="Q359" t="s">
        <v>8310</v>
      </c>
      <c r="R359" t="s">
        <v>8315</v>
      </c>
      <c r="S359" s="10">
        <f t="shared" si="36"/>
        <v>42078.222187499996</v>
      </c>
      <c r="T359" s="10">
        <f t="shared" si="37"/>
        <v>42118.222187499996</v>
      </c>
      <c r="V359" s="21"/>
      <c r="W359" t="s">
        <v>8269</v>
      </c>
      <c r="X359" t="str">
        <f t="shared" si="34"/>
        <v>film &amp; video</v>
      </c>
      <c r="Y359" t="str">
        <f t="shared" si="35"/>
        <v>documentary</v>
      </c>
    </row>
    <row r="360" spans="1:25" ht="64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103.08800000000001</v>
      </c>
      <c r="P360" s="6">
        <f t="shared" si="33"/>
        <v>193.04868913857678</v>
      </c>
      <c r="Q360" t="s">
        <v>8310</v>
      </c>
      <c r="R360" t="s">
        <v>8315</v>
      </c>
      <c r="S360" s="10">
        <f t="shared" si="36"/>
        <v>42507.860196759255</v>
      </c>
      <c r="T360" s="10">
        <f t="shared" si="37"/>
        <v>42536.625</v>
      </c>
      <c r="V360" s="21"/>
      <c r="W360" t="s">
        <v>8269</v>
      </c>
      <c r="X360" t="str">
        <f t="shared" si="34"/>
        <v>film &amp; video</v>
      </c>
      <c r="Y360" t="str">
        <f t="shared" si="35"/>
        <v>documentary</v>
      </c>
    </row>
    <row r="361" spans="1:25" ht="64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104.85537190082646</v>
      </c>
      <c r="P361" s="6">
        <f t="shared" si="33"/>
        <v>84.023178807947019</v>
      </c>
      <c r="Q361" t="s">
        <v>8310</v>
      </c>
      <c r="R361" t="s">
        <v>8315</v>
      </c>
      <c r="S361" s="10">
        <f t="shared" si="36"/>
        <v>41935.070486111108</v>
      </c>
      <c r="T361" s="10">
        <f t="shared" si="37"/>
        <v>41957.216666666667</v>
      </c>
      <c r="V361" s="21"/>
      <c r="W361" t="s">
        <v>8269</v>
      </c>
      <c r="X361" t="str">
        <f t="shared" si="34"/>
        <v>film &amp; video</v>
      </c>
      <c r="Y361" t="str">
        <f t="shared" si="35"/>
        <v>documentary</v>
      </c>
    </row>
    <row r="362" spans="1:25" ht="64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101.375</v>
      </c>
      <c r="P362" s="6">
        <f t="shared" si="33"/>
        <v>139.82758620689654</v>
      </c>
      <c r="Q362" t="s">
        <v>8310</v>
      </c>
      <c r="R362" t="s">
        <v>8315</v>
      </c>
      <c r="S362" s="10">
        <f t="shared" si="36"/>
        <v>42163.897916666669</v>
      </c>
      <c r="T362" s="10">
        <f t="shared" si="37"/>
        <v>42208.132638888885</v>
      </c>
      <c r="V362" s="21"/>
      <c r="W362" t="s">
        <v>8269</v>
      </c>
      <c r="X362" t="str">
        <f t="shared" si="34"/>
        <v>film &amp; video</v>
      </c>
      <c r="Y362" t="str">
        <f t="shared" si="35"/>
        <v>documentary</v>
      </c>
    </row>
    <row r="363" spans="1:25" ht="64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111.07699999999998</v>
      </c>
      <c r="P363" s="6">
        <f t="shared" si="33"/>
        <v>109.82189265536722</v>
      </c>
      <c r="Q363" t="s">
        <v>8310</v>
      </c>
      <c r="R363" t="s">
        <v>8315</v>
      </c>
      <c r="S363" s="10">
        <f t="shared" si="36"/>
        <v>41936.001226851848</v>
      </c>
      <c r="T363" s="10">
        <f t="shared" si="37"/>
        <v>41966.042893518519</v>
      </c>
      <c r="V363" s="21"/>
      <c r="W363" t="s">
        <v>8269</v>
      </c>
      <c r="X363" t="str">
        <f t="shared" si="34"/>
        <v>film &amp; video</v>
      </c>
      <c r="Y363" t="str">
        <f t="shared" si="35"/>
        <v>documentary</v>
      </c>
    </row>
    <row r="364" spans="1:25" ht="64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124.15933781686496</v>
      </c>
      <c r="P364" s="6">
        <f t="shared" si="33"/>
        <v>139.53488372093022</v>
      </c>
      <c r="Q364" t="s">
        <v>8310</v>
      </c>
      <c r="R364" t="s">
        <v>8315</v>
      </c>
      <c r="S364" s="10">
        <f t="shared" si="36"/>
        <v>41837.210543981484</v>
      </c>
      <c r="T364" s="10">
        <f t="shared" si="37"/>
        <v>41859</v>
      </c>
      <c r="V364" s="21"/>
      <c r="W364" t="s">
        <v>8269</v>
      </c>
      <c r="X364" t="str">
        <f t="shared" si="34"/>
        <v>film &amp; video</v>
      </c>
      <c r="Y364" t="str">
        <f t="shared" si="35"/>
        <v>documentary</v>
      </c>
    </row>
    <row r="365" spans="1:25" ht="64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101.33333333333334</v>
      </c>
      <c r="P365" s="6">
        <f t="shared" si="33"/>
        <v>347.84615384615387</v>
      </c>
      <c r="Q365" t="s">
        <v>8310</v>
      </c>
      <c r="R365" t="s">
        <v>8315</v>
      </c>
      <c r="S365" s="10">
        <f t="shared" si="36"/>
        <v>40255.744629629626</v>
      </c>
      <c r="T365" s="10">
        <f t="shared" si="37"/>
        <v>40300.806944444441</v>
      </c>
      <c r="V365" s="21"/>
      <c r="W365" t="s">
        <v>8269</v>
      </c>
      <c r="X365" t="str">
        <f t="shared" si="34"/>
        <v>film &amp; video</v>
      </c>
      <c r="Y365" t="str">
        <f t="shared" si="35"/>
        <v>documentary</v>
      </c>
    </row>
    <row r="366" spans="1:25" ht="64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110.16142857142856</v>
      </c>
      <c r="P366" s="6">
        <f t="shared" si="33"/>
        <v>68.24159292035398</v>
      </c>
      <c r="Q366" t="s">
        <v>8310</v>
      </c>
      <c r="R366" t="s">
        <v>8315</v>
      </c>
      <c r="S366" s="10">
        <f t="shared" si="36"/>
        <v>41780.859629629631</v>
      </c>
      <c r="T366" s="10">
        <f t="shared" si="37"/>
        <v>41811.165972222225</v>
      </c>
      <c r="V366" s="21"/>
      <c r="W366" t="s">
        <v>8269</v>
      </c>
      <c r="X366" t="str">
        <f t="shared" si="34"/>
        <v>film &amp; video</v>
      </c>
      <c r="Y366" t="str">
        <f t="shared" si="35"/>
        <v>documentary</v>
      </c>
    </row>
    <row r="367" spans="1:25" ht="64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103.97333333333334</v>
      </c>
      <c r="P367" s="6">
        <f t="shared" si="33"/>
        <v>239.93846153846152</v>
      </c>
      <c r="Q367" t="s">
        <v>8310</v>
      </c>
      <c r="R367" t="s">
        <v>8315</v>
      </c>
      <c r="S367" s="10">
        <f t="shared" si="36"/>
        <v>41668.606469907405</v>
      </c>
      <c r="T367" s="10">
        <f t="shared" si="37"/>
        <v>41698.606469907405</v>
      </c>
      <c r="V367" s="21"/>
      <c r="W367" t="s">
        <v>8269</v>
      </c>
      <c r="X367" t="str">
        <f t="shared" si="34"/>
        <v>film &amp; video</v>
      </c>
      <c r="Y367" t="str">
        <f t="shared" si="35"/>
        <v>documentary</v>
      </c>
    </row>
    <row r="368" spans="1:25" ht="64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101.31578947368421</v>
      </c>
      <c r="P368" s="6">
        <f t="shared" si="33"/>
        <v>287.31343283582089</v>
      </c>
      <c r="Q368" t="s">
        <v>8310</v>
      </c>
      <c r="R368" t="s">
        <v>8315</v>
      </c>
      <c r="S368" s="10">
        <f t="shared" si="36"/>
        <v>41019.793032407404</v>
      </c>
      <c r="T368" s="10">
        <f t="shared" si="37"/>
        <v>41049.793032407404</v>
      </c>
      <c r="V368" s="21"/>
      <c r="W368" t="s">
        <v>8269</v>
      </c>
      <c r="X368" t="str">
        <f t="shared" si="34"/>
        <v>film &amp; video</v>
      </c>
      <c r="Y368" t="str">
        <f t="shared" si="35"/>
        <v>documentary</v>
      </c>
    </row>
    <row r="369" spans="1:25" ht="64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103.3501</v>
      </c>
      <c r="P369" s="6">
        <f t="shared" si="33"/>
        <v>86.84882352941176</v>
      </c>
      <c r="Q369" t="s">
        <v>8310</v>
      </c>
      <c r="R369" t="s">
        <v>8315</v>
      </c>
      <c r="S369" s="10">
        <f t="shared" si="36"/>
        <v>41355.577291666668</v>
      </c>
      <c r="T369" s="10">
        <f t="shared" si="37"/>
        <v>41395.207638888889</v>
      </c>
      <c r="V369" s="21"/>
      <c r="W369" t="s">
        <v>8269</v>
      </c>
      <c r="X369" t="str">
        <f t="shared" si="34"/>
        <v>film &amp; video</v>
      </c>
      <c r="Y369" t="str">
        <f t="shared" si="35"/>
        <v>documentary</v>
      </c>
    </row>
    <row r="370" spans="1:25" ht="64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104.11200000000001</v>
      </c>
      <c r="P370" s="6">
        <f t="shared" si="33"/>
        <v>81.84905660377359</v>
      </c>
      <c r="Q370" t="s">
        <v>8310</v>
      </c>
      <c r="R370" t="s">
        <v>8315</v>
      </c>
      <c r="S370" s="10">
        <f t="shared" si="36"/>
        <v>42043.605578703704</v>
      </c>
      <c r="T370" s="10">
        <f t="shared" si="37"/>
        <v>42078.563912037032</v>
      </c>
      <c r="V370" s="21"/>
      <c r="W370" t="s">
        <v>8269</v>
      </c>
      <c r="X370" t="str">
        <f t="shared" si="34"/>
        <v>film &amp; video</v>
      </c>
      <c r="Y370" t="str">
        <f t="shared" si="35"/>
        <v>documentary</v>
      </c>
    </row>
    <row r="371" spans="1:25" ht="64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110.15569230769231</v>
      </c>
      <c r="P371" s="6">
        <f t="shared" si="33"/>
        <v>42.874970059880241</v>
      </c>
      <c r="Q371" t="s">
        <v>8310</v>
      </c>
      <c r="R371" t="s">
        <v>8315</v>
      </c>
      <c r="S371" s="10">
        <f t="shared" si="36"/>
        <v>40893.551724537036</v>
      </c>
      <c r="T371" s="10">
        <f t="shared" si="37"/>
        <v>40923.551724537036</v>
      </c>
      <c r="V371" s="21"/>
      <c r="W371" t="s">
        <v>8269</v>
      </c>
      <c r="X371" t="str">
        <f t="shared" si="34"/>
        <v>film &amp; video</v>
      </c>
      <c r="Y371" t="str">
        <f t="shared" si="35"/>
        <v>documentary</v>
      </c>
    </row>
    <row r="372" spans="1:25" ht="64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122.02</v>
      </c>
      <c r="P372" s="6">
        <f t="shared" si="33"/>
        <v>709.41860465116281</v>
      </c>
      <c r="Q372" t="s">
        <v>8310</v>
      </c>
      <c r="R372" t="s">
        <v>8315</v>
      </c>
      <c r="S372" s="10">
        <f t="shared" si="36"/>
        <v>42711.795138888891</v>
      </c>
      <c r="T372" s="10">
        <f t="shared" si="37"/>
        <v>42741.795138888891</v>
      </c>
      <c r="V372" s="21"/>
      <c r="W372" t="s">
        <v>8269</v>
      </c>
      <c r="X372" t="str">
        <f t="shared" si="34"/>
        <v>film &amp; video</v>
      </c>
      <c r="Y372" t="str">
        <f t="shared" si="35"/>
        <v>documentary</v>
      </c>
    </row>
    <row r="373" spans="1:25" ht="64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114.16866666666667</v>
      </c>
      <c r="P373" s="6">
        <f t="shared" si="33"/>
        <v>161.25517890772127</v>
      </c>
      <c r="Q373" t="s">
        <v>8310</v>
      </c>
      <c r="R373" t="s">
        <v>8315</v>
      </c>
      <c r="S373" s="10">
        <f t="shared" si="36"/>
        <v>41261.767812500002</v>
      </c>
      <c r="T373" s="10">
        <f t="shared" si="37"/>
        <v>41306.767812500002</v>
      </c>
      <c r="V373" s="21"/>
      <c r="W373" t="s">
        <v>8269</v>
      </c>
      <c r="X373" t="str">
        <f t="shared" si="34"/>
        <v>film &amp; video</v>
      </c>
      <c r="Y373" t="str">
        <f t="shared" si="35"/>
        <v>documentary</v>
      </c>
    </row>
    <row r="374" spans="1:25" ht="48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125.33333333333334</v>
      </c>
      <c r="P374" s="6">
        <f t="shared" si="33"/>
        <v>41.777777777777779</v>
      </c>
      <c r="Q374" t="s">
        <v>8310</v>
      </c>
      <c r="R374" t="s">
        <v>8315</v>
      </c>
      <c r="S374" s="10">
        <f t="shared" si="36"/>
        <v>42425.576898148152</v>
      </c>
      <c r="T374" s="10">
        <f t="shared" si="37"/>
        <v>42465.666666666672</v>
      </c>
      <c r="V374" s="21"/>
      <c r="W374" t="s">
        <v>8269</v>
      </c>
      <c r="X374" t="str">
        <f t="shared" si="34"/>
        <v>film &amp; video</v>
      </c>
      <c r="Y374" t="str">
        <f t="shared" si="35"/>
        <v>documentary</v>
      </c>
    </row>
    <row r="375" spans="1:25" ht="64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106.66666666666667</v>
      </c>
      <c r="P375" s="6">
        <f t="shared" si="33"/>
        <v>89.887640449438209</v>
      </c>
      <c r="Q375" t="s">
        <v>8310</v>
      </c>
      <c r="R375" t="s">
        <v>8315</v>
      </c>
      <c r="S375" s="10">
        <f t="shared" si="36"/>
        <v>41078.91201388889</v>
      </c>
      <c r="T375" s="10">
        <f t="shared" si="37"/>
        <v>41108.91201388889</v>
      </c>
      <c r="V375" s="21"/>
      <c r="W375" t="s">
        <v>8269</v>
      </c>
      <c r="X375" t="str">
        <f t="shared" si="34"/>
        <v>film &amp; video</v>
      </c>
      <c r="Y375" t="str">
        <f t="shared" si="35"/>
        <v>documentary</v>
      </c>
    </row>
    <row r="376" spans="1:25" ht="64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130.65</v>
      </c>
      <c r="P376" s="6">
        <f t="shared" si="33"/>
        <v>45.051724137931032</v>
      </c>
      <c r="Q376" t="s">
        <v>8310</v>
      </c>
      <c r="R376" t="s">
        <v>8315</v>
      </c>
      <c r="S376" s="10">
        <f t="shared" si="36"/>
        <v>40757.889247685183</v>
      </c>
      <c r="T376" s="10">
        <f t="shared" si="37"/>
        <v>40802.889247685183</v>
      </c>
      <c r="V376" s="21"/>
      <c r="W376" t="s">
        <v>8269</v>
      </c>
      <c r="X376" t="str">
        <f t="shared" si="34"/>
        <v>film &amp; video</v>
      </c>
      <c r="Y376" t="str">
        <f t="shared" si="35"/>
        <v>documentary</v>
      </c>
    </row>
    <row r="377" spans="1:25" ht="64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120</v>
      </c>
      <c r="P377" s="6">
        <f t="shared" si="33"/>
        <v>42.857142857142854</v>
      </c>
      <c r="Q377" t="s">
        <v>8310</v>
      </c>
      <c r="R377" t="s">
        <v>8315</v>
      </c>
      <c r="S377" s="10">
        <f t="shared" si="36"/>
        <v>41657.985081018516</v>
      </c>
      <c r="T377" s="10">
        <f t="shared" si="37"/>
        <v>41699.720833333333</v>
      </c>
      <c r="V377" s="21"/>
      <c r="W377" t="s">
        <v>8269</v>
      </c>
      <c r="X377" t="str">
        <f t="shared" si="34"/>
        <v>film &amp; video</v>
      </c>
      <c r="Y377" t="str">
        <f t="shared" si="35"/>
        <v>documentary</v>
      </c>
    </row>
    <row r="378" spans="1:25" ht="64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105.9591836734694</v>
      </c>
      <c r="P378" s="6">
        <f t="shared" si="33"/>
        <v>54.083333333333336</v>
      </c>
      <c r="Q378" t="s">
        <v>8310</v>
      </c>
      <c r="R378" t="s">
        <v>8315</v>
      </c>
      <c r="S378" s="10">
        <f t="shared" si="36"/>
        <v>42576.452731481477</v>
      </c>
      <c r="T378" s="10">
        <f t="shared" si="37"/>
        <v>42607.452731481477</v>
      </c>
      <c r="V378" s="21"/>
      <c r="W378" t="s">
        <v>8269</v>
      </c>
      <c r="X378" t="str">
        <f t="shared" si="34"/>
        <v>film &amp; video</v>
      </c>
      <c r="Y378" t="str">
        <f t="shared" si="35"/>
        <v>documentary</v>
      </c>
    </row>
    <row r="379" spans="1:25" ht="64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114.39999999999999</v>
      </c>
      <c r="P379" s="6">
        <f t="shared" si="33"/>
        <v>103.21804511278195</v>
      </c>
      <c r="Q379" t="s">
        <v>8310</v>
      </c>
      <c r="R379" t="s">
        <v>8315</v>
      </c>
      <c r="S379" s="10">
        <f t="shared" si="36"/>
        <v>42292.250787037032</v>
      </c>
      <c r="T379" s="10">
        <f t="shared" si="37"/>
        <v>42322.292361111111</v>
      </c>
      <c r="V379" s="21"/>
      <c r="W379" t="s">
        <v>8269</v>
      </c>
      <c r="X379" t="str">
        <f t="shared" si="34"/>
        <v>film &amp; video</v>
      </c>
      <c r="Y379" t="str">
        <f t="shared" si="35"/>
        <v>documentary</v>
      </c>
    </row>
    <row r="380" spans="1:25" ht="80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111.76666666666665</v>
      </c>
      <c r="P380" s="6">
        <f t="shared" si="33"/>
        <v>40.397590361445786</v>
      </c>
      <c r="Q380" t="s">
        <v>8310</v>
      </c>
      <c r="R380" t="s">
        <v>8315</v>
      </c>
      <c r="S380" s="10">
        <f t="shared" si="36"/>
        <v>42370.571851851855</v>
      </c>
      <c r="T380" s="10">
        <f t="shared" si="37"/>
        <v>42394.994444444441</v>
      </c>
      <c r="V380" s="21"/>
      <c r="W380" t="s">
        <v>8269</v>
      </c>
      <c r="X380" t="str">
        <f t="shared" si="34"/>
        <v>film &amp; video</v>
      </c>
      <c r="Y380" t="str">
        <f t="shared" si="35"/>
        <v>documentary</v>
      </c>
    </row>
    <row r="381" spans="1:25" ht="64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116.08000000000001</v>
      </c>
      <c r="P381" s="6">
        <f t="shared" si="33"/>
        <v>116.85906040268456</v>
      </c>
      <c r="Q381" t="s">
        <v>8310</v>
      </c>
      <c r="R381" t="s">
        <v>8315</v>
      </c>
      <c r="S381" s="10">
        <f t="shared" si="36"/>
        <v>40987.688333333332</v>
      </c>
      <c r="T381" s="10">
        <f t="shared" si="37"/>
        <v>41032.688333333332</v>
      </c>
      <c r="V381" s="21"/>
      <c r="W381" t="s">
        <v>8269</v>
      </c>
      <c r="X381" t="str">
        <f t="shared" si="34"/>
        <v>film &amp; video</v>
      </c>
      <c r="Y381" t="str">
        <f t="shared" si="35"/>
        <v>documentary</v>
      </c>
    </row>
    <row r="382" spans="1:25" ht="80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141.5</v>
      </c>
      <c r="P382" s="6">
        <f t="shared" si="33"/>
        <v>115.51020408163265</v>
      </c>
      <c r="Q382" t="s">
        <v>8310</v>
      </c>
      <c r="R382" t="s">
        <v>8315</v>
      </c>
      <c r="S382" s="10">
        <f t="shared" si="36"/>
        <v>42367.719814814816</v>
      </c>
      <c r="T382" s="10">
        <f t="shared" si="37"/>
        <v>42392.719814814816</v>
      </c>
      <c r="V382" s="21"/>
      <c r="W382" t="s">
        <v>8269</v>
      </c>
      <c r="X382" t="str">
        <f t="shared" si="34"/>
        <v>film &amp; video</v>
      </c>
      <c r="Y382" t="str">
        <f t="shared" si="35"/>
        <v>documentary</v>
      </c>
    </row>
    <row r="383" spans="1:25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104.72999999999999</v>
      </c>
      <c r="P383" s="6">
        <f t="shared" si="33"/>
        <v>104.31274900398407</v>
      </c>
      <c r="Q383" t="s">
        <v>8310</v>
      </c>
      <c r="R383" t="s">
        <v>8315</v>
      </c>
      <c r="S383" s="10">
        <f t="shared" si="36"/>
        <v>41085.698113425926</v>
      </c>
      <c r="T383" s="10">
        <f t="shared" si="37"/>
        <v>41120.208333333336</v>
      </c>
      <c r="V383" s="21"/>
      <c r="W383" t="s">
        <v>8269</v>
      </c>
      <c r="X383" t="str">
        <f t="shared" si="34"/>
        <v>film &amp; video</v>
      </c>
      <c r="Y383" t="str">
        <f t="shared" si="35"/>
        <v>documentary</v>
      </c>
    </row>
    <row r="384" spans="1:25" ht="64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255.83333333333331</v>
      </c>
      <c r="P384" s="6">
        <f t="shared" si="33"/>
        <v>69.772727272727266</v>
      </c>
      <c r="Q384" t="s">
        <v>8310</v>
      </c>
      <c r="R384" t="s">
        <v>8315</v>
      </c>
      <c r="S384" s="10">
        <f t="shared" si="36"/>
        <v>41144.709490740745</v>
      </c>
      <c r="T384" s="10">
        <f t="shared" si="37"/>
        <v>41158.709490740745</v>
      </c>
      <c r="V384" s="21"/>
      <c r="W384" t="s">
        <v>8269</v>
      </c>
      <c r="X384" t="str">
        <f t="shared" si="34"/>
        <v>film &amp; video</v>
      </c>
      <c r="Y384" t="str">
        <f t="shared" si="35"/>
        <v>documentary</v>
      </c>
    </row>
    <row r="385" spans="1:25" ht="64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206.70670670670671</v>
      </c>
      <c r="P385" s="6">
        <f t="shared" si="33"/>
        <v>43.020833333333336</v>
      </c>
      <c r="Q385" t="s">
        <v>8310</v>
      </c>
      <c r="R385" t="s">
        <v>8315</v>
      </c>
      <c r="S385" s="10">
        <f t="shared" si="36"/>
        <v>41755.117581018516</v>
      </c>
      <c r="T385" s="10">
        <f t="shared" si="37"/>
        <v>41778.117581018516</v>
      </c>
      <c r="V385" s="21"/>
      <c r="W385" t="s">
        <v>8269</v>
      </c>
      <c r="X385" t="str">
        <f t="shared" si="34"/>
        <v>film &amp; video</v>
      </c>
      <c r="Y385" t="str">
        <f t="shared" si="35"/>
        <v>documentary</v>
      </c>
    </row>
    <row r="386" spans="1:25" ht="64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112.105</v>
      </c>
      <c r="P386" s="6">
        <f t="shared" si="33"/>
        <v>58.540469973890339</v>
      </c>
      <c r="Q386" t="s">
        <v>8310</v>
      </c>
      <c r="R386" t="s">
        <v>8315</v>
      </c>
      <c r="S386" s="10">
        <f t="shared" si="36"/>
        <v>41980.781793981485</v>
      </c>
      <c r="T386" s="10">
        <f t="shared" si="37"/>
        <v>42010.781793981485</v>
      </c>
      <c r="V386" s="21"/>
      <c r="W386" t="s">
        <v>8269</v>
      </c>
      <c r="X386" t="str">
        <f t="shared" si="34"/>
        <v>film &amp; video</v>
      </c>
      <c r="Y386" t="str">
        <f t="shared" si="35"/>
        <v>documentary</v>
      </c>
    </row>
    <row r="387" spans="1:25" ht="64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((E387/D387)*100)</f>
        <v>105.982</v>
      </c>
      <c r="P387" s="6">
        <f t="shared" ref="P387:P450" si="39">IFERROR(E387/L387,0)</f>
        <v>111.79535864978902</v>
      </c>
      <c r="Q387" t="s">
        <v>8310</v>
      </c>
      <c r="R387" t="s">
        <v>8315</v>
      </c>
      <c r="S387" s="10">
        <f t="shared" si="36"/>
        <v>41934.584502314814</v>
      </c>
      <c r="T387" s="10">
        <f t="shared" si="37"/>
        <v>41964.626168981486</v>
      </c>
      <c r="V387" s="21"/>
      <c r="W387" t="s">
        <v>8269</v>
      </c>
      <c r="X387" t="str">
        <f t="shared" ref="X387:X450" si="40">LEFT(W387,FIND("/",W387)-1)</f>
        <v>film &amp; video</v>
      </c>
      <c r="Y387" t="str">
        <f t="shared" ref="Y387:Y450" si="41">RIGHT(W387,LEN(W387)-FIND("/",W387))</f>
        <v>documentary</v>
      </c>
    </row>
    <row r="388" spans="1:25" ht="64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100.16666666666667</v>
      </c>
      <c r="P388" s="6">
        <f t="shared" si="39"/>
        <v>46.230769230769234</v>
      </c>
      <c r="Q388" t="s">
        <v>8310</v>
      </c>
      <c r="R388" t="s">
        <v>8315</v>
      </c>
      <c r="S388" s="10">
        <f t="shared" si="36"/>
        <v>42211.951284722221</v>
      </c>
      <c r="T388" s="10">
        <f t="shared" si="37"/>
        <v>42226.951284722221</v>
      </c>
      <c r="V388" s="21"/>
      <c r="W388" t="s">
        <v>8269</v>
      </c>
      <c r="X388" t="str">
        <f t="shared" si="40"/>
        <v>film &amp; video</v>
      </c>
      <c r="Y388" t="str">
        <f t="shared" si="41"/>
        <v>documentary</v>
      </c>
    </row>
    <row r="389" spans="1:25" ht="64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213.98947368421051</v>
      </c>
      <c r="P389" s="6">
        <f t="shared" si="39"/>
        <v>144.69039145907473</v>
      </c>
      <c r="Q389" t="s">
        <v>8310</v>
      </c>
      <c r="R389" t="s">
        <v>8315</v>
      </c>
      <c r="S389" s="10">
        <f t="shared" si="36"/>
        <v>42200.67659722222</v>
      </c>
      <c r="T389" s="10">
        <f t="shared" si="37"/>
        <v>42231.25</v>
      </c>
      <c r="V389" s="21"/>
      <c r="W389" t="s">
        <v>8269</v>
      </c>
      <c r="X389" t="str">
        <f t="shared" si="40"/>
        <v>film &amp; video</v>
      </c>
      <c r="Y389" t="str">
        <f t="shared" si="41"/>
        <v>documentary</v>
      </c>
    </row>
    <row r="390" spans="1:25" ht="64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126.16000000000001</v>
      </c>
      <c r="P390" s="6">
        <f t="shared" si="39"/>
        <v>88.845070422535215</v>
      </c>
      <c r="Q390" t="s">
        <v>8310</v>
      </c>
      <c r="R390" t="s">
        <v>8315</v>
      </c>
      <c r="S390" s="10">
        <f t="shared" si="36"/>
        <v>42549.076157407413</v>
      </c>
      <c r="T390" s="10">
        <f t="shared" si="37"/>
        <v>42579.076157407413</v>
      </c>
      <c r="V390" s="21"/>
      <c r="W390" t="s">
        <v>8269</v>
      </c>
      <c r="X390" t="str">
        <f t="shared" si="40"/>
        <v>film &amp; video</v>
      </c>
      <c r="Y390" t="str">
        <f t="shared" si="41"/>
        <v>documentary</v>
      </c>
    </row>
    <row r="391" spans="1:25" ht="64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181.53547058823528</v>
      </c>
      <c r="P391" s="6">
        <f t="shared" si="39"/>
        <v>81.75107284768211</v>
      </c>
      <c r="Q391" t="s">
        <v>8310</v>
      </c>
      <c r="R391" t="s">
        <v>8315</v>
      </c>
      <c r="S391" s="10">
        <f t="shared" si="36"/>
        <v>41674.063078703701</v>
      </c>
      <c r="T391" s="10">
        <f t="shared" si="37"/>
        <v>41705.957638888889</v>
      </c>
      <c r="V391" s="21"/>
      <c r="W391" t="s">
        <v>8269</v>
      </c>
      <c r="X391" t="str">
        <f t="shared" si="40"/>
        <v>film &amp; video</v>
      </c>
      <c r="Y391" t="str">
        <f t="shared" si="41"/>
        <v>documentary</v>
      </c>
    </row>
    <row r="392" spans="1:25" ht="64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100</v>
      </c>
      <c r="P392" s="6">
        <f t="shared" si="39"/>
        <v>71.428571428571431</v>
      </c>
      <c r="Q392" t="s">
        <v>8310</v>
      </c>
      <c r="R392" t="s">
        <v>8315</v>
      </c>
      <c r="S392" s="10">
        <f t="shared" si="36"/>
        <v>42112.036712962959</v>
      </c>
      <c r="T392" s="10">
        <f t="shared" si="37"/>
        <v>42132.036712962959</v>
      </c>
      <c r="V392" s="21"/>
      <c r="W392" t="s">
        <v>8269</v>
      </c>
      <c r="X392" t="str">
        <f t="shared" si="40"/>
        <v>film &amp; video</v>
      </c>
      <c r="Y392" t="str">
        <f t="shared" si="41"/>
        <v>documentary</v>
      </c>
    </row>
    <row r="393" spans="1:25" ht="64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100.61</v>
      </c>
      <c r="P393" s="6">
        <f t="shared" si="39"/>
        <v>104.25906735751295</v>
      </c>
      <c r="Q393" t="s">
        <v>8310</v>
      </c>
      <c r="R393" t="s">
        <v>8315</v>
      </c>
      <c r="S393" s="10">
        <f t="shared" si="36"/>
        <v>40865.042256944449</v>
      </c>
      <c r="T393" s="10">
        <f t="shared" si="37"/>
        <v>40895.040972222225</v>
      </c>
      <c r="V393" s="21"/>
      <c r="W393" t="s">
        <v>8269</v>
      </c>
      <c r="X393" t="str">
        <f t="shared" si="40"/>
        <v>film &amp; video</v>
      </c>
      <c r="Y393" t="str">
        <f t="shared" si="41"/>
        <v>documentary</v>
      </c>
    </row>
    <row r="394" spans="1:25" ht="64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100.9027027027027</v>
      </c>
      <c r="P394" s="6">
        <f t="shared" si="39"/>
        <v>90.616504854368927</v>
      </c>
      <c r="Q394" t="s">
        <v>8310</v>
      </c>
      <c r="R394" t="s">
        <v>8315</v>
      </c>
      <c r="S394" s="10">
        <f t="shared" si="36"/>
        <v>40763.717256944445</v>
      </c>
      <c r="T394" s="10">
        <f t="shared" si="37"/>
        <v>40794.125</v>
      </c>
      <c r="V394" s="21"/>
      <c r="W394" t="s">
        <v>8269</v>
      </c>
      <c r="X394" t="str">
        <f t="shared" si="40"/>
        <v>film &amp; video</v>
      </c>
      <c r="Y394" t="str">
        <f t="shared" si="41"/>
        <v>documentary</v>
      </c>
    </row>
    <row r="395" spans="1:25" ht="48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110.446</v>
      </c>
      <c r="P395" s="6">
        <f t="shared" si="39"/>
        <v>157.33048433048432</v>
      </c>
      <c r="Q395" t="s">
        <v>8310</v>
      </c>
      <c r="R395" t="s">
        <v>8315</v>
      </c>
      <c r="S395" s="10">
        <f t="shared" si="36"/>
        <v>41526.708935185183</v>
      </c>
      <c r="T395" s="10">
        <f t="shared" si="37"/>
        <v>41557.708935185183</v>
      </c>
      <c r="V395" s="21"/>
      <c r="W395" t="s">
        <v>8269</v>
      </c>
      <c r="X395" t="str">
        <f t="shared" si="40"/>
        <v>film &amp; video</v>
      </c>
      <c r="Y395" t="str">
        <f t="shared" si="41"/>
        <v>documentary</v>
      </c>
    </row>
    <row r="396" spans="1:25" ht="64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111.8936170212766</v>
      </c>
      <c r="P396" s="6">
        <f t="shared" si="39"/>
        <v>105.18</v>
      </c>
      <c r="Q396" t="s">
        <v>8310</v>
      </c>
      <c r="R396" t="s">
        <v>8315</v>
      </c>
      <c r="S396" s="10">
        <f t="shared" si="36"/>
        <v>42417.818078703705</v>
      </c>
      <c r="T396" s="10">
        <f t="shared" si="37"/>
        <v>42477.776412037041</v>
      </c>
      <c r="V396" s="21"/>
      <c r="W396" t="s">
        <v>8269</v>
      </c>
      <c r="X396" t="str">
        <f t="shared" si="40"/>
        <v>film &amp; video</v>
      </c>
      <c r="Y396" t="str">
        <f t="shared" si="41"/>
        <v>documentary</v>
      </c>
    </row>
    <row r="397" spans="1:25" ht="64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108.04450000000001</v>
      </c>
      <c r="P397" s="6">
        <f t="shared" si="39"/>
        <v>58.719836956521746</v>
      </c>
      <c r="Q397" t="s">
        <v>8310</v>
      </c>
      <c r="R397" t="s">
        <v>8315</v>
      </c>
      <c r="S397" s="10">
        <f t="shared" si="36"/>
        <v>40990.909259259257</v>
      </c>
      <c r="T397" s="10">
        <f t="shared" si="37"/>
        <v>41026.897222222222</v>
      </c>
      <c r="V397" s="21"/>
      <c r="W397" t="s">
        <v>8269</v>
      </c>
      <c r="X397" t="str">
        <f t="shared" si="40"/>
        <v>film &amp; video</v>
      </c>
      <c r="Y397" t="str">
        <f t="shared" si="41"/>
        <v>documentary</v>
      </c>
    </row>
    <row r="398" spans="1:25" ht="64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106.66666666666667</v>
      </c>
      <c r="P398" s="6">
        <f t="shared" si="39"/>
        <v>81.632653061224488</v>
      </c>
      <c r="Q398" t="s">
        <v>8310</v>
      </c>
      <c r="R398" t="s">
        <v>8315</v>
      </c>
      <c r="S398" s="10">
        <f t="shared" si="36"/>
        <v>41082.564884259256</v>
      </c>
      <c r="T398" s="10">
        <f t="shared" si="37"/>
        <v>41097.564884259256</v>
      </c>
      <c r="V398" s="21"/>
      <c r="W398" t="s">
        <v>8269</v>
      </c>
      <c r="X398" t="str">
        <f t="shared" si="40"/>
        <v>film &amp; video</v>
      </c>
      <c r="Y398" t="str">
        <f t="shared" si="41"/>
        <v>documentary</v>
      </c>
    </row>
    <row r="399" spans="1:25" ht="8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103.90027322404372</v>
      </c>
      <c r="P399" s="6">
        <f t="shared" si="39"/>
        <v>56.460043668122275</v>
      </c>
      <c r="Q399" t="s">
        <v>8310</v>
      </c>
      <c r="R399" t="s">
        <v>8315</v>
      </c>
      <c r="S399" s="10">
        <f t="shared" si="36"/>
        <v>40379.776435185187</v>
      </c>
      <c r="T399" s="10">
        <f t="shared" si="37"/>
        <v>40422.155555555553</v>
      </c>
      <c r="V399" s="21"/>
      <c r="W399" t="s">
        <v>8269</v>
      </c>
      <c r="X399" t="str">
        <f t="shared" si="40"/>
        <v>film &amp; video</v>
      </c>
      <c r="Y399" t="str">
        <f t="shared" si="41"/>
        <v>documentary</v>
      </c>
    </row>
    <row r="400" spans="1:25" ht="64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125.16000000000001</v>
      </c>
      <c r="P400" s="6">
        <f t="shared" si="39"/>
        <v>140.1044776119403</v>
      </c>
      <c r="Q400" t="s">
        <v>8310</v>
      </c>
      <c r="R400" t="s">
        <v>8315</v>
      </c>
      <c r="S400" s="10">
        <f t="shared" si="36"/>
        <v>42078.793124999997</v>
      </c>
      <c r="T400" s="10">
        <f t="shared" si="37"/>
        <v>42123.793124999997</v>
      </c>
      <c r="V400" s="21"/>
      <c r="W400" t="s">
        <v>8269</v>
      </c>
      <c r="X400" t="str">
        <f t="shared" si="40"/>
        <v>film &amp; video</v>
      </c>
      <c r="Y400" t="str">
        <f t="shared" si="41"/>
        <v>documentary</v>
      </c>
    </row>
    <row r="401" spans="1:25" ht="64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106.80499999999999</v>
      </c>
      <c r="P401" s="6">
        <f t="shared" si="39"/>
        <v>224.85263157894738</v>
      </c>
      <c r="Q401" t="s">
        <v>8310</v>
      </c>
      <c r="R401" t="s">
        <v>8315</v>
      </c>
      <c r="S401" s="10">
        <f t="shared" si="36"/>
        <v>42687.875775462962</v>
      </c>
      <c r="T401" s="10">
        <f t="shared" si="37"/>
        <v>42718.5</v>
      </c>
      <c r="V401" s="21"/>
      <c r="W401" t="s">
        <v>8269</v>
      </c>
      <c r="X401" t="str">
        <f t="shared" si="40"/>
        <v>film &amp; video</v>
      </c>
      <c r="Y401" t="str">
        <f t="shared" si="41"/>
        <v>documentary</v>
      </c>
    </row>
    <row r="402" spans="1:25" ht="64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112.30249999999999</v>
      </c>
      <c r="P402" s="6">
        <f t="shared" si="39"/>
        <v>181.13306451612902</v>
      </c>
      <c r="Q402" t="s">
        <v>8310</v>
      </c>
      <c r="R402" t="s">
        <v>8315</v>
      </c>
      <c r="S402" s="10">
        <f t="shared" si="36"/>
        <v>41745.635960648149</v>
      </c>
      <c r="T402" s="10">
        <f t="shared" si="37"/>
        <v>41776.145833333336</v>
      </c>
      <c r="V402" s="21"/>
      <c r="W402" t="s">
        <v>8269</v>
      </c>
      <c r="X402" t="str">
        <f t="shared" si="40"/>
        <v>film &amp; video</v>
      </c>
      <c r="Y402" t="str">
        <f t="shared" si="41"/>
        <v>documentary</v>
      </c>
    </row>
    <row r="403" spans="1:25" ht="64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103.812</v>
      </c>
      <c r="P403" s="6">
        <f t="shared" si="39"/>
        <v>711.04109589041093</v>
      </c>
      <c r="Q403" t="s">
        <v>8310</v>
      </c>
      <c r="R403" t="s">
        <v>8315</v>
      </c>
      <c r="S403" s="10">
        <f t="shared" si="36"/>
        <v>40732.842245370368</v>
      </c>
      <c r="T403" s="10">
        <f t="shared" si="37"/>
        <v>40762.842245370368</v>
      </c>
      <c r="V403" s="21"/>
      <c r="W403" t="s">
        <v>8269</v>
      </c>
      <c r="X403" t="str">
        <f t="shared" si="40"/>
        <v>film &amp; video</v>
      </c>
      <c r="Y403" t="str">
        <f t="shared" si="41"/>
        <v>documentary</v>
      </c>
    </row>
    <row r="404" spans="1:25" ht="64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141.65</v>
      </c>
      <c r="P404" s="6">
        <f t="shared" si="39"/>
        <v>65.883720930232556</v>
      </c>
      <c r="Q404" t="s">
        <v>8310</v>
      </c>
      <c r="R404" t="s">
        <v>8315</v>
      </c>
      <c r="S404" s="10">
        <f t="shared" si="36"/>
        <v>42292.539548611108</v>
      </c>
      <c r="T404" s="10">
        <f t="shared" si="37"/>
        <v>42313.58121527778</v>
      </c>
      <c r="V404" s="21"/>
      <c r="W404" t="s">
        <v>8269</v>
      </c>
      <c r="X404" t="str">
        <f t="shared" si="40"/>
        <v>film &amp; video</v>
      </c>
      <c r="Y404" t="str">
        <f t="shared" si="41"/>
        <v>documentary</v>
      </c>
    </row>
    <row r="405" spans="1:25" ht="64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105.25999999999999</v>
      </c>
      <c r="P405" s="6">
        <f t="shared" si="39"/>
        <v>75.185714285714283</v>
      </c>
      <c r="Q405" t="s">
        <v>8310</v>
      </c>
      <c r="R405" t="s">
        <v>8315</v>
      </c>
      <c r="S405" s="10">
        <f t="shared" si="36"/>
        <v>40718.310659722221</v>
      </c>
      <c r="T405" s="10">
        <f t="shared" si="37"/>
        <v>40765.297222222223</v>
      </c>
      <c r="V405" s="21"/>
      <c r="W405" t="s">
        <v>8269</v>
      </c>
      <c r="X405" t="str">
        <f t="shared" si="40"/>
        <v>film &amp; video</v>
      </c>
      <c r="Y405" t="str">
        <f t="shared" si="41"/>
        <v>documentary</v>
      </c>
    </row>
    <row r="406" spans="1:25" ht="64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103.09142857142857</v>
      </c>
      <c r="P406" s="6">
        <f t="shared" si="39"/>
        <v>133.14391143911439</v>
      </c>
      <c r="Q406" t="s">
        <v>8310</v>
      </c>
      <c r="R406" t="s">
        <v>8315</v>
      </c>
      <c r="S406" s="10">
        <f t="shared" si="36"/>
        <v>41646.628032407411</v>
      </c>
      <c r="T406" s="10">
        <f t="shared" si="37"/>
        <v>41675.961111111108</v>
      </c>
      <c r="V406" s="21"/>
      <c r="W406" t="s">
        <v>8269</v>
      </c>
      <c r="X406" t="str">
        <f t="shared" si="40"/>
        <v>film &amp; video</v>
      </c>
      <c r="Y406" t="str">
        <f t="shared" si="41"/>
        <v>documentary</v>
      </c>
    </row>
    <row r="407" spans="1:25" ht="48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107.65957446808511</v>
      </c>
      <c r="P407" s="6">
        <f t="shared" si="39"/>
        <v>55.2</v>
      </c>
      <c r="Q407" t="s">
        <v>8310</v>
      </c>
      <c r="R407" t="s">
        <v>8315</v>
      </c>
      <c r="S407" s="10">
        <f t="shared" si="36"/>
        <v>41674.08494212963</v>
      </c>
      <c r="T407" s="10">
        <f t="shared" si="37"/>
        <v>41704.08494212963</v>
      </c>
      <c r="V407" s="21"/>
      <c r="W407" t="s">
        <v>8269</v>
      </c>
      <c r="X407" t="str">
        <f t="shared" si="40"/>
        <v>film &amp; video</v>
      </c>
      <c r="Y407" t="str">
        <f t="shared" si="41"/>
        <v>documentary</v>
      </c>
    </row>
    <row r="408" spans="1:25" ht="64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107.70464285714286</v>
      </c>
      <c r="P408" s="6">
        <f t="shared" si="39"/>
        <v>86.163714285714292</v>
      </c>
      <c r="Q408" t="s">
        <v>8310</v>
      </c>
      <c r="R408" t="s">
        <v>8315</v>
      </c>
      <c r="S408" s="10">
        <f t="shared" ref="S408:S471" si="42">(((J408/60)/60)/24)+DATE(1970,1,1)</f>
        <v>40638.162465277775</v>
      </c>
      <c r="T408" s="10">
        <f t="shared" ref="T408:T471" si="43">(((I408/60)/60)/24)+DATE(1970,1,1)</f>
        <v>40672.249305555553</v>
      </c>
      <c r="V408" s="21"/>
      <c r="W408" t="s">
        <v>8269</v>
      </c>
      <c r="X408" t="str">
        <f t="shared" si="40"/>
        <v>film &amp; video</v>
      </c>
      <c r="Y408" t="str">
        <f t="shared" si="41"/>
        <v>documentary</v>
      </c>
    </row>
    <row r="409" spans="1:25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101.55000000000001</v>
      </c>
      <c r="P409" s="6">
        <f t="shared" si="39"/>
        <v>92.318181818181813</v>
      </c>
      <c r="Q409" t="s">
        <v>8310</v>
      </c>
      <c r="R409" t="s">
        <v>8315</v>
      </c>
      <c r="S409" s="10">
        <f t="shared" si="42"/>
        <v>40806.870949074073</v>
      </c>
      <c r="T409" s="10">
        <f t="shared" si="43"/>
        <v>40866.912615740745</v>
      </c>
      <c r="V409" s="21"/>
      <c r="W409" t="s">
        <v>8269</v>
      </c>
      <c r="X409" t="str">
        <f t="shared" si="40"/>
        <v>film &amp; video</v>
      </c>
      <c r="Y409" t="str">
        <f t="shared" si="41"/>
        <v>documentary</v>
      </c>
    </row>
    <row r="410" spans="1:25" ht="64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101.43766666666667</v>
      </c>
      <c r="P410" s="6">
        <f t="shared" si="39"/>
        <v>160.16473684210527</v>
      </c>
      <c r="Q410" t="s">
        <v>8310</v>
      </c>
      <c r="R410" t="s">
        <v>8315</v>
      </c>
      <c r="S410" s="10">
        <f t="shared" si="42"/>
        <v>41543.735995370371</v>
      </c>
      <c r="T410" s="10">
        <f t="shared" si="43"/>
        <v>41583.777662037035</v>
      </c>
      <c r="V410" s="21"/>
      <c r="W410" t="s">
        <v>8269</v>
      </c>
      <c r="X410" t="str">
        <f t="shared" si="40"/>
        <v>film &amp; video</v>
      </c>
      <c r="Y410" t="str">
        <f t="shared" si="41"/>
        <v>documentary</v>
      </c>
    </row>
    <row r="411" spans="1:25" ht="64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136.80000000000001</v>
      </c>
      <c r="P411" s="6">
        <f t="shared" si="39"/>
        <v>45.6</v>
      </c>
      <c r="Q411" t="s">
        <v>8310</v>
      </c>
      <c r="R411" t="s">
        <v>8315</v>
      </c>
      <c r="S411" s="10">
        <f t="shared" si="42"/>
        <v>42543.862777777773</v>
      </c>
      <c r="T411" s="10">
        <f t="shared" si="43"/>
        <v>42573.862777777773</v>
      </c>
      <c r="V411" s="21"/>
      <c r="W411" t="s">
        <v>8269</v>
      </c>
      <c r="X411" t="str">
        <f t="shared" si="40"/>
        <v>film &amp; video</v>
      </c>
      <c r="Y411" t="str">
        <f t="shared" si="41"/>
        <v>documentary</v>
      </c>
    </row>
    <row r="412" spans="1:25" ht="64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128.29999999999998</v>
      </c>
      <c r="P412" s="6">
        <f t="shared" si="39"/>
        <v>183.28571428571428</v>
      </c>
      <c r="Q412" t="s">
        <v>8310</v>
      </c>
      <c r="R412" t="s">
        <v>8315</v>
      </c>
      <c r="S412" s="10">
        <f t="shared" si="42"/>
        <v>42113.981446759266</v>
      </c>
      <c r="T412" s="10">
        <f t="shared" si="43"/>
        <v>42173.981446759266</v>
      </c>
      <c r="V412" s="21"/>
      <c r="W412" t="s">
        <v>8269</v>
      </c>
      <c r="X412" t="str">
        <f t="shared" si="40"/>
        <v>film &amp; video</v>
      </c>
      <c r="Y412" t="str">
        <f t="shared" si="41"/>
        <v>documentary</v>
      </c>
    </row>
    <row r="413" spans="1:25" ht="64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101.05</v>
      </c>
      <c r="P413" s="6">
        <f t="shared" si="39"/>
        <v>125.78838174273859</v>
      </c>
      <c r="Q413" t="s">
        <v>8310</v>
      </c>
      <c r="R413" t="s">
        <v>8315</v>
      </c>
      <c r="S413" s="10">
        <f t="shared" si="42"/>
        <v>41598.17597222222</v>
      </c>
      <c r="T413" s="10">
        <f t="shared" si="43"/>
        <v>41630.208333333336</v>
      </c>
      <c r="V413" s="21"/>
      <c r="W413" t="s">
        <v>8269</v>
      </c>
      <c r="X413" t="str">
        <f t="shared" si="40"/>
        <v>film &amp; video</v>
      </c>
      <c r="Y413" t="str">
        <f t="shared" si="41"/>
        <v>documentary</v>
      </c>
    </row>
    <row r="414" spans="1:25" ht="64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126.84</v>
      </c>
      <c r="P414" s="6">
        <f t="shared" si="39"/>
        <v>57.654545454545456</v>
      </c>
      <c r="Q414" t="s">
        <v>8310</v>
      </c>
      <c r="R414" t="s">
        <v>8315</v>
      </c>
      <c r="S414" s="10">
        <f t="shared" si="42"/>
        <v>41099.742800925924</v>
      </c>
      <c r="T414" s="10">
        <f t="shared" si="43"/>
        <v>41115.742800925924</v>
      </c>
      <c r="V414" s="21"/>
      <c r="W414" t="s">
        <v>8269</v>
      </c>
      <c r="X414" t="str">
        <f t="shared" si="40"/>
        <v>film &amp; video</v>
      </c>
      <c r="Y414" t="str">
        <f t="shared" si="41"/>
        <v>documentary</v>
      </c>
    </row>
    <row r="415" spans="1:25" ht="64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105.0859375</v>
      </c>
      <c r="P415" s="6">
        <f t="shared" si="39"/>
        <v>78.660818713450297</v>
      </c>
      <c r="Q415" t="s">
        <v>8310</v>
      </c>
      <c r="R415" t="s">
        <v>8315</v>
      </c>
      <c r="S415" s="10">
        <f t="shared" si="42"/>
        <v>41079.877442129626</v>
      </c>
      <c r="T415" s="10">
        <f t="shared" si="43"/>
        <v>41109.877442129626</v>
      </c>
      <c r="V415" s="21"/>
      <c r="W415" t="s">
        <v>8269</v>
      </c>
      <c r="X415" t="str">
        <f t="shared" si="40"/>
        <v>film &amp; video</v>
      </c>
      <c r="Y415" t="str">
        <f t="shared" si="41"/>
        <v>documentary</v>
      </c>
    </row>
    <row r="416" spans="1:25" ht="64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102.85405405405406</v>
      </c>
      <c r="P416" s="6">
        <f t="shared" si="39"/>
        <v>91.480769230769226</v>
      </c>
      <c r="Q416" t="s">
        <v>8310</v>
      </c>
      <c r="R416" t="s">
        <v>8315</v>
      </c>
      <c r="S416" s="10">
        <f t="shared" si="42"/>
        <v>41529.063252314816</v>
      </c>
      <c r="T416" s="10">
        <f t="shared" si="43"/>
        <v>41559.063252314816</v>
      </c>
      <c r="V416" s="21"/>
      <c r="W416" t="s">
        <v>8269</v>
      </c>
      <c r="X416" t="str">
        <f t="shared" si="40"/>
        <v>film &amp; video</v>
      </c>
      <c r="Y416" t="str">
        <f t="shared" si="41"/>
        <v>documentary</v>
      </c>
    </row>
    <row r="417" spans="1:25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102.14714285714285</v>
      </c>
      <c r="P417" s="6">
        <f t="shared" si="39"/>
        <v>68.09809523809524</v>
      </c>
      <c r="Q417" t="s">
        <v>8310</v>
      </c>
      <c r="R417" t="s">
        <v>8315</v>
      </c>
      <c r="S417" s="10">
        <f t="shared" si="42"/>
        <v>41904.851875</v>
      </c>
      <c r="T417" s="10">
        <f t="shared" si="43"/>
        <v>41929.5</v>
      </c>
      <c r="V417" s="21"/>
      <c r="W417" t="s">
        <v>8269</v>
      </c>
      <c r="X417" t="str">
        <f t="shared" si="40"/>
        <v>film &amp; video</v>
      </c>
      <c r="Y417" t="str">
        <f t="shared" si="41"/>
        <v>documentary</v>
      </c>
    </row>
    <row r="418" spans="1:25" ht="48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120.21700000000001</v>
      </c>
      <c r="P418" s="6">
        <f t="shared" si="39"/>
        <v>48.086800000000004</v>
      </c>
      <c r="Q418" t="s">
        <v>8310</v>
      </c>
      <c r="R418" t="s">
        <v>8315</v>
      </c>
      <c r="S418" s="10">
        <f t="shared" si="42"/>
        <v>41648.396192129629</v>
      </c>
      <c r="T418" s="10">
        <f t="shared" si="43"/>
        <v>41678.396192129629</v>
      </c>
      <c r="V418" s="21"/>
      <c r="W418" t="s">
        <v>8269</v>
      </c>
      <c r="X418" t="str">
        <f t="shared" si="40"/>
        <v>film &amp; video</v>
      </c>
      <c r="Y418" t="str">
        <f t="shared" si="41"/>
        <v>documentary</v>
      </c>
    </row>
    <row r="419" spans="1:25" ht="64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100.24761904761905</v>
      </c>
      <c r="P419" s="6">
        <f t="shared" si="39"/>
        <v>202.42307692307693</v>
      </c>
      <c r="Q419" t="s">
        <v>8310</v>
      </c>
      <c r="R419" t="s">
        <v>8315</v>
      </c>
      <c r="S419" s="10">
        <f t="shared" si="42"/>
        <v>41360.970601851855</v>
      </c>
      <c r="T419" s="10">
        <f t="shared" si="43"/>
        <v>41372.189583333333</v>
      </c>
      <c r="V419" s="21"/>
      <c r="W419" t="s">
        <v>8269</v>
      </c>
      <c r="X419" t="str">
        <f t="shared" si="40"/>
        <v>film &amp; video</v>
      </c>
      <c r="Y419" t="str">
        <f t="shared" si="41"/>
        <v>documentary</v>
      </c>
    </row>
    <row r="420" spans="1:25" ht="64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100.63392857142857</v>
      </c>
      <c r="P420" s="6">
        <f t="shared" si="39"/>
        <v>216.75</v>
      </c>
      <c r="Q420" t="s">
        <v>8310</v>
      </c>
      <c r="R420" t="s">
        <v>8315</v>
      </c>
      <c r="S420" s="10">
        <f t="shared" si="42"/>
        <v>42178.282372685186</v>
      </c>
      <c r="T420" s="10">
        <f t="shared" si="43"/>
        <v>42208.282372685186</v>
      </c>
      <c r="V420" s="21"/>
      <c r="W420" t="s">
        <v>8269</v>
      </c>
      <c r="X420" t="str">
        <f t="shared" si="40"/>
        <v>film &amp; video</v>
      </c>
      <c r="Y420" t="str">
        <f t="shared" si="41"/>
        <v>documentary</v>
      </c>
    </row>
    <row r="421" spans="1:25" ht="64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100.4375</v>
      </c>
      <c r="P421" s="6">
        <f t="shared" si="39"/>
        <v>110.06849315068493</v>
      </c>
      <c r="Q421" t="s">
        <v>8310</v>
      </c>
      <c r="R421" t="s">
        <v>8315</v>
      </c>
      <c r="S421" s="10">
        <f t="shared" si="42"/>
        <v>41394.842442129629</v>
      </c>
      <c r="T421" s="10">
        <f t="shared" si="43"/>
        <v>41454.842442129629</v>
      </c>
      <c r="V421" s="21"/>
      <c r="W421" t="s">
        <v>8269</v>
      </c>
      <c r="X421" t="str">
        <f t="shared" si="40"/>
        <v>film &amp; video</v>
      </c>
      <c r="Y421" t="str">
        <f t="shared" si="41"/>
        <v>documentary</v>
      </c>
    </row>
    <row r="422" spans="1:25" ht="64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0.43939393939393934</v>
      </c>
      <c r="P422" s="6">
        <f t="shared" si="39"/>
        <v>4.833333333333333</v>
      </c>
      <c r="Q422" t="s">
        <v>8310</v>
      </c>
      <c r="R422" t="s">
        <v>8316</v>
      </c>
      <c r="S422" s="10">
        <f t="shared" si="42"/>
        <v>41682.23646990741</v>
      </c>
      <c r="T422" s="10">
        <f t="shared" si="43"/>
        <v>41712.194803240738</v>
      </c>
      <c r="V422" s="21"/>
      <c r="W422" t="s">
        <v>8270</v>
      </c>
      <c r="X422" t="str">
        <f t="shared" si="40"/>
        <v>film &amp; video</v>
      </c>
      <c r="Y422" t="str">
        <f t="shared" si="41"/>
        <v>animation</v>
      </c>
    </row>
    <row r="423" spans="1:25" ht="64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2.0066666666666668</v>
      </c>
      <c r="P423" s="6">
        <f t="shared" si="39"/>
        <v>50.166666666666664</v>
      </c>
      <c r="Q423" t="s">
        <v>8310</v>
      </c>
      <c r="R423" t="s">
        <v>8316</v>
      </c>
      <c r="S423" s="10">
        <f t="shared" si="42"/>
        <v>42177.491388888884</v>
      </c>
      <c r="T423" s="10">
        <f t="shared" si="43"/>
        <v>42237.491388888884</v>
      </c>
      <c r="V423" s="21"/>
      <c r="W423" t="s">
        <v>8270</v>
      </c>
      <c r="X423" t="str">
        <f t="shared" si="40"/>
        <v>film &amp; video</v>
      </c>
      <c r="Y423" t="str">
        <f t="shared" si="41"/>
        <v>animation</v>
      </c>
    </row>
    <row r="424" spans="1:25" ht="64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1.075</v>
      </c>
      <c r="P424" s="6">
        <f t="shared" si="39"/>
        <v>35.833333333333336</v>
      </c>
      <c r="Q424" t="s">
        <v>8310</v>
      </c>
      <c r="R424" t="s">
        <v>8316</v>
      </c>
      <c r="S424" s="10">
        <f t="shared" si="42"/>
        <v>41863.260381944441</v>
      </c>
      <c r="T424" s="10">
        <f t="shared" si="43"/>
        <v>41893.260381944441</v>
      </c>
      <c r="V424" s="21"/>
      <c r="W424" t="s">
        <v>8270</v>
      </c>
      <c r="X424" t="str">
        <f t="shared" si="40"/>
        <v>film &amp; video</v>
      </c>
      <c r="Y424" t="str">
        <f t="shared" si="41"/>
        <v>animation</v>
      </c>
    </row>
    <row r="425" spans="1:25" ht="64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0.76500000000000001</v>
      </c>
      <c r="P425" s="6">
        <f t="shared" si="39"/>
        <v>11.76923076923077</v>
      </c>
      <c r="Q425" t="s">
        <v>8310</v>
      </c>
      <c r="R425" t="s">
        <v>8316</v>
      </c>
      <c r="S425" s="10">
        <f t="shared" si="42"/>
        <v>41400.92627314815</v>
      </c>
      <c r="T425" s="10">
        <f t="shared" si="43"/>
        <v>41430.92627314815</v>
      </c>
      <c r="V425" s="21"/>
      <c r="W425" t="s">
        <v>8270</v>
      </c>
      <c r="X425" t="str">
        <f t="shared" si="40"/>
        <v>film &amp; video</v>
      </c>
      <c r="Y425" t="str">
        <f t="shared" si="41"/>
        <v>animation</v>
      </c>
    </row>
    <row r="426" spans="1:25" ht="64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6.7966666666666677</v>
      </c>
      <c r="P426" s="6">
        <f t="shared" si="39"/>
        <v>40.78</v>
      </c>
      <c r="Q426" t="s">
        <v>8310</v>
      </c>
      <c r="R426" t="s">
        <v>8316</v>
      </c>
      <c r="S426" s="10">
        <f t="shared" si="42"/>
        <v>40934.376145833332</v>
      </c>
      <c r="T426" s="10">
        <f t="shared" si="43"/>
        <v>40994.334479166668</v>
      </c>
      <c r="V426" s="21"/>
      <c r="W426" t="s">
        <v>8270</v>
      </c>
      <c r="X426" t="str">
        <f t="shared" si="40"/>
        <v>film &amp; video</v>
      </c>
      <c r="Y426" t="str">
        <f t="shared" si="41"/>
        <v>animation</v>
      </c>
    </row>
    <row r="427" spans="1:25" ht="64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1.2E-2</v>
      </c>
      <c r="P427" s="6">
        <f t="shared" si="39"/>
        <v>3</v>
      </c>
      <c r="Q427" t="s">
        <v>8310</v>
      </c>
      <c r="R427" t="s">
        <v>8316</v>
      </c>
      <c r="S427" s="10">
        <f t="shared" si="42"/>
        <v>42275.861157407402</v>
      </c>
      <c r="T427" s="10">
        <f t="shared" si="43"/>
        <v>42335.902824074074</v>
      </c>
      <c r="V427" s="21"/>
      <c r="W427" t="s">
        <v>8270</v>
      </c>
      <c r="X427" t="str">
        <f t="shared" si="40"/>
        <v>film &amp; video</v>
      </c>
      <c r="Y427" t="str">
        <f t="shared" si="41"/>
        <v>animation</v>
      </c>
    </row>
    <row r="428" spans="1:25" ht="64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1.3299999999999998</v>
      </c>
      <c r="P428" s="6">
        <f t="shared" si="39"/>
        <v>16.625</v>
      </c>
      <c r="Q428" t="s">
        <v>8310</v>
      </c>
      <c r="R428" t="s">
        <v>8316</v>
      </c>
      <c r="S428" s="10">
        <f t="shared" si="42"/>
        <v>42400.711967592593</v>
      </c>
      <c r="T428" s="10">
        <f t="shared" si="43"/>
        <v>42430.711967592593</v>
      </c>
      <c r="V428" s="21"/>
      <c r="W428" t="s">
        <v>8270</v>
      </c>
      <c r="X428" t="str">
        <f t="shared" si="40"/>
        <v>film &amp; video</v>
      </c>
      <c r="Y428" t="str">
        <f t="shared" si="41"/>
        <v>animation</v>
      </c>
    </row>
    <row r="429" spans="1:25" ht="80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s="6">
        <f t="shared" si="39"/>
        <v>0</v>
      </c>
      <c r="Q429" t="s">
        <v>8310</v>
      </c>
      <c r="R429" t="s">
        <v>8316</v>
      </c>
      <c r="S429" s="10">
        <f t="shared" si="42"/>
        <v>42285.909027777772</v>
      </c>
      <c r="T429" s="10">
        <f t="shared" si="43"/>
        <v>42299.790972222225</v>
      </c>
      <c r="V429" s="21"/>
      <c r="W429" t="s">
        <v>8270</v>
      </c>
      <c r="X429" t="str">
        <f t="shared" si="40"/>
        <v>film &amp; video</v>
      </c>
      <c r="Y429" t="str">
        <f t="shared" si="41"/>
        <v>animation</v>
      </c>
    </row>
    <row r="430" spans="1:25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5.6333333333333329</v>
      </c>
      <c r="P430" s="6">
        <f t="shared" si="39"/>
        <v>52</v>
      </c>
      <c r="Q430" t="s">
        <v>8310</v>
      </c>
      <c r="R430" t="s">
        <v>8316</v>
      </c>
      <c r="S430" s="10">
        <f t="shared" si="42"/>
        <v>41778.766724537039</v>
      </c>
      <c r="T430" s="10">
        <f t="shared" si="43"/>
        <v>41806.916666666664</v>
      </c>
      <c r="V430" s="21"/>
      <c r="W430" t="s">
        <v>8270</v>
      </c>
      <c r="X430" t="str">
        <f t="shared" si="40"/>
        <v>film &amp; video</v>
      </c>
      <c r="Y430" t="str">
        <f t="shared" si="41"/>
        <v>animation</v>
      </c>
    </row>
    <row r="431" spans="1:25" ht="8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s="6">
        <f t="shared" si="39"/>
        <v>0</v>
      </c>
      <c r="Q431" t="s">
        <v>8310</v>
      </c>
      <c r="R431" t="s">
        <v>8316</v>
      </c>
      <c r="S431" s="10">
        <f t="shared" si="42"/>
        <v>40070.901412037041</v>
      </c>
      <c r="T431" s="10">
        <f t="shared" si="43"/>
        <v>40144.207638888889</v>
      </c>
      <c r="V431" s="21"/>
      <c r="W431" t="s">
        <v>8270</v>
      </c>
      <c r="X431" t="str">
        <f t="shared" si="40"/>
        <v>film &amp; video</v>
      </c>
      <c r="Y431" t="str">
        <f t="shared" si="41"/>
        <v>animation</v>
      </c>
    </row>
    <row r="432" spans="1:25" ht="64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</v>
      </c>
      <c r="P432" s="6">
        <f t="shared" si="39"/>
        <v>4.8</v>
      </c>
      <c r="Q432" t="s">
        <v>8310</v>
      </c>
      <c r="R432" t="s">
        <v>8316</v>
      </c>
      <c r="S432" s="10">
        <f t="shared" si="42"/>
        <v>41513.107256944444</v>
      </c>
      <c r="T432" s="10">
        <f t="shared" si="43"/>
        <v>41528.107256944444</v>
      </c>
      <c r="V432" s="21"/>
      <c r="W432" t="s">
        <v>8270</v>
      </c>
      <c r="X432" t="str">
        <f t="shared" si="40"/>
        <v>film &amp; video</v>
      </c>
      <c r="Y432" t="str">
        <f t="shared" si="41"/>
        <v>animation</v>
      </c>
    </row>
    <row r="433" spans="1:25" ht="64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13.833333333333334</v>
      </c>
      <c r="P433" s="6">
        <f t="shared" si="39"/>
        <v>51.875</v>
      </c>
      <c r="Q433" t="s">
        <v>8310</v>
      </c>
      <c r="R433" t="s">
        <v>8316</v>
      </c>
      <c r="S433" s="10">
        <f t="shared" si="42"/>
        <v>42526.871331018512</v>
      </c>
      <c r="T433" s="10">
        <f t="shared" si="43"/>
        <v>42556.871331018512</v>
      </c>
      <c r="V433" s="21"/>
      <c r="W433" t="s">
        <v>8270</v>
      </c>
      <c r="X433" t="str">
        <f t="shared" si="40"/>
        <v>film &amp; video</v>
      </c>
      <c r="Y433" t="str">
        <f t="shared" si="41"/>
        <v>animation</v>
      </c>
    </row>
    <row r="434" spans="1:25" ht="64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</v>
      </c>
      <c r="P434" s="6">
        <f t="shared" si="39"/>
        <v>71.25</v>
      </c>
      <c r="Q434" t="s">
        <v>8310</v>
      </c>
      <c r="R434" t="s">
        <v>8316</v>
      </c>
      <c r="S434" s="10">
        <f t="shared" si="42"/>
        <v>42238.726631944446</v>
      </c>
      <c r="T434" s="10">
        <f t="shared" si="43"/>
        <v>42298.726631944446</v>
      </c>
      <c r="V434" s="21"/>
      <c r="W434" t="s">
        <v>8270</v>
      </c>
      <c r="X434" t="str">
        <f t="shared" si="40"/>
        <v>film &amp; video</v>
      </c>
      <c r="Y434" t="str">
        <f t="shared" si="41"/>
        <v>animation</v>
      </c>
    </row>
    <row r="435" spans="1:25" ht="96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s="6">
        <f t="shared" si="39"/>
        <v>0</v>
      </c>
      <c r="Q435" t="s">
        <v>8310</v>
      </c>
      <c r="R435" t="s">
        <v>8316</v>
      </c>
      <c r="S435" s="10">
        <f t="shared" si="42"/>
        <v>42228.629884259266</v>
      </c>
      <c r="T435" s="10">
        <f t="shared" si="43"/>
        <v>42288.629884259266</v>
      </c>
      <c r="V435" s="21"/>
      <c r="W435" t="s">
        <v>8270</v>
      </c>
      <c r="X435" t="str">
        <f t="shared" si="40"/>
        <v>film &amp; video</v>
      </c>
      <c r="Y435" t="str">
        <f t="shared" si="41"/>
        <v>animation</v>
      </c>
    </row>
    <row r="436" spans="1:25" ht="64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5</v>
      </c>
      <c r="P436" s="6">
        <f t="shared" si="39"/>
        <v>62.5</v>
      </c>
      <c r="Q436" t="s">
        <v>8310</v>
      </c>
      <c r="R436" t="s">
        <v>8316</v>
      </c>
      <c r="S436" s="10">
        <f t="shared" si="42"/>
        <v>41576.834513888891</v>
      </c>
      <c r="T436" s="10">
        <f t="shared" si="43"/>
        <v>41609.876180555555</v>
      </c>
      <c r="V436" s="21"/>
      <c r="W436" t="s">
        <v>8270</v>
      </c>
      <c r="X436" t="str">
        <f t="shared" si="40"/>
        <v>film &amp; video</v>
      </c>
      <c r="Y436" t="str">
        <f t="shared" si="41"/>
        <v>animation</v>
      </c>
    </row>
    <row r="437" spans="1:25" ht="64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2.7272727272727275E-3</v>
      </c>
      <c r="P437" s="6">
        <f t="shared" si="39"/>
        <v>1</v>
      </c>
      <c r="Q437" t="s">
        <v>8310</v>
      </c>
      <c r="R437" t="s">
        <v>8316</v>
      </c>
      <c r="S437" s="10">
        <f t="shared" si="42"/>
        <v>41500.747453703705</v>
      </c>
      <c r="T437" s="10">
        <f t="shared" si="43"/>
        <v>41530.747453703705</v>
      </c>
      <c r="V437" s="21"/>
      <c r="W437" t="s">
        <v>8270</v>
      </c>
      <c r="X437" t="str">
        <f t="shared" si="40"/>
        <v>film &amp; video</v>
      </c>
      <c r="Y437" t="str">
        <f t="shared" si="41"/>
        <v>animation</v>
      </c>
    </row>
    <row r="438" spans="1:25" ht="64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s="6">
        <f t="shared" si="39"/>
        <v>0</v>
      </c>
      <c r="Q438" t="s">
        <v>8310</v>
      </c>
      <c r="R438" t="s">
        <v>8316</v>
      </c>
      <c r="S438" s="10">
        <f t="shared" si="42"/>
        <v>41456.36241898148</v>
      </c>
      <c r="T438" s="10">
        <f t="shared" si="43"/>
        <v>41486.36241898148</v>
      </c>
      <c r="V438" s="21"/>
      <c r="W438" t="s">
        <v>8270</v>
      </c>
      <c r="X438" t="str">
        <f t="shared" si="40"/>
        <v>film &amp; video</v>
      </c>
      <c r="Y438" t="str">
        <f t="shared" si="41"/>
        <v>animation</v>
      </c>
    </row>
    <row r="439" spans="1:25" ht="64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s="6">
        <f t="shared" si="39"/>
        <v>0</v>
      </c>
      <c r="Q439" t="s">
        <v>8310</v>
      </c>
      <c r="R439" t="s">
        <v>8316</v>
      </c>
      <c r="S439" s="10">
        <f t="shared" si="42"/>
        <v>42591.31858796296</v>
      </c>
      <c r="T439" s="10">
        <f t="shared" si="43"/>
        <v>42651.31858796296</v>
      </c>
      <c r="V439" s="21"/>
      <c r="W439" t="s">
        <v>8270</v>
      </c>
      <c r="X439" t="str">
        <f t="shared" si="40"/>
        <v>film &amp; video</v>
      </c>
      <c r="Y439" t="str">
        <f t="shared" si="41"/>
        <v>animation</v>
      </c>
    </row>
    <row r="440" spans="1:25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</v>
      </c>
      <c r="P440" s="6">
        <f t="shared" si="39"/>
        <v>170.54545454545453</v>
      </c>
      <c r="Q440" t="s">
        <v>8310</v>
      </c>
      <c r="R440" t="s">
        <v>8316</v>
      </c>
      <c r="S440" s="10">
        <f t="shared" si="42"/>
        <v>42296.261087962965</v>
      </c>
      <c r="T440" s="10">
        <f t="shared" si="43"/>
        <v>42326.302754629629</v>
      </c>
      <c r="V440" s="21"/>
      <c r="W440" t="s">
        <v>8270</v>
      </c>
      <c r="X440" t="str">
        <f t="shared" si="40"/>
        <v>film &amp; video</v>
      </c>
      <c r="Y440" t="str">
        <f t="shared" si="41"/>
        <v>animation</v>
      </c>
    </row>
    <row r="441" spans="1:25" ht="64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s="6">
        <f t="shared" si="39"/>
        <v>0</v>
      </c>
      <c r="Q441" t="s">
        <v>8310</v>
      </c>
      <c r="R441" t="s">
        <v>8316</v>
      </c>
      <c r="S441" s="10">
        <f t="shared" si="42"/>
        <v>41919.761782407404</v>
      </c>
      <c r="T441" s="10">
        <f t="shared" si="43"/>
        <v>41929.761782407404</v>
      </c>
      <c r="V441" s="21"/>
      <c r="W441" t="s">
        <v>8270</v>
      </c>
      <c r="X441" t="str">
        <f t="shared" si="40"/>
        <v>film &amp; video</v>
      </c>
      <c r="Y441" t="str">
        <f t="shared" si="41"/>
        <v>animation</v>
      </c>
    </row>
    <row r="442" spans="1:25" ht="64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0.1</v>
      </c>
      <c r="P442" s="6">
        <f t="shared" si="39"/>
        <v>5</v>
      </c>
      <c r="Q442" t="s">
        <v>8310</v>
      </c>
      <c r="R442" t="s">
        <v>8316</v>
      </c>
      <c r="S442" s="10">
        <f t="shared" si="42"/>
        <v>42423.985567129625</v>
      </c>
      <c r="T442" s="10">
        <f t="shared" si="43"/>
        <v>42453.943900462968</v>
      </c>
      <c r="V442" s="21"/>
      <c r="W442" t="s">
        <v>8270</v>
      </c>
      <c r="X442" t="str">
        <f t="shared" si="40"/>
        <v>film &amp; video</v>
      </c>
      <c r="Y442" t="str">
        <f t="shared" si="41"/>
        <v>animation</v>
      </c>
    </row>
    <row r="443" spans="1:25" ht="64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s="6">
        <f t="shared" si="39"/>
        <v>0</v>
      </c>
      <c r="Q443" t="s">
        <v>8310</v>
      </c>
      <c r="R443" t="s">
        <v>8316</v>
      </c>
      <c r="S443" s="10">
        <f t="shared" si="42"/>
        <v>41550.793935185182</v>
      </c>
      <c r="T443" s="10">
        <f t="shared" si="43"/>
        <v>41580.793935185182</v>
      </c>
      <c r="V443" s="21"/>
      <c r="W443" t="s">
        <v>8270</v>
      </c>
      <c r="X443" t="str">
        <f t="shared" si="40"/>
        <v>film &amp; video</v>
      </c>
      <c r="Y443" t="str">
        <f t="shared" si="41"/>
        <v>animation</v>
      </c>
    </row>
    <row r="444" spans="1:25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39.358823529411765</v>
      </c>
      <c r="P444" s="6">
        <f t="shared" si="39"/>
        <v>393.58823529411762</v>
      </c>
      <c r="Q444" t="s">
        <v>8310</v>
      </c>
      <c r="R444" t="s">
        <v>8316</v>
      </c>
      <c r="S444" s="10">
        <f t="shared" si="42"/>
        <v>42024.888692129629</v>
      </c>
      <c r="T444" s="10">
        <f t="shared" si="43"/>
        <v>42054.888692129629</v>
      </c>
      <c r="V444" s="21"/>
      <c r="W444" t="s">
        <v>8270</v>
      </c>
      <c r="X444" t="str">
        <f t="shared" si="40"/>
        <v>film &amp; video</v>
      </c>
      <c r="Y444" t="str">
        <f t="shared" si="41"/>
        <v>animation</v>
      </c>
    </row>
    <row r="445" spans="1:25" ht="64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0.1</v>
      </c>
      <c r="P445" s="6">
        <f t="shared" si="39"/>
        <v>5</v>
      </c>
      <c r="Q445" t="s">
        <v>8310</v>
      </c>
      <c r="R445" t="s">
        <v>8316</v>
      </c>
      <c r="S445" s="10">
        <f t="shared" si="42"/>
        <v>41650.015057870369</v>
      </c>
      <c r="T445" s="10">
        <f t="shared" si="43"/>
        <v>41680.015057870369</v>
      </c>
      <c r="V445" s="21"/>
      <c r="W445" t="s">
        <v>8270</v>
      </c>
      <c r="X445" t="str">
        <f t="shared" si="40"/>
        <v>film &amp; video</v>
      </c>
      <c r="Y445" t="str">
        <f t="shared" si="41"/>
        <v>animation</v>
      </c>
    </row>
    <row r="446" spans="1:25" ht="48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5</v>
      </c>
      <c r="P446" s="6">
        <f t="shared" si="39"/>
        <v>50</v>
      </c>
      <c r="Q446" t="s">
        <v>8310</v>
      </c>
      <c r="R446" t="s">
        <v>8316</v>
      </c>
      <c r="S446" s="10">
        <f t="shared" si="42"/>
        <v>40894.906956018516</v>
      </c>
      <c r="T446" s="10">
        <f t="shared" si="43"/>
        <v>40954.906956018516</v>
      </c>
      <c r="V446" s="21"/>
      <c r="W446" t="s">
        <v>8270</v>
      </c>
      <c r="X446" t="str">
        <f t="shared" si="40"/>
        <v>film &amp; video</v>
      </c>
      <c r="Y446" t="str">
        <f t="shared" si="41"/>
        <v>animation</v>
      </c>
    </row>
    <row r="447" spans="1:25" ht="64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3.3333333333333335E-3</v>
      </c>
      <c r="P447" s="6">
        <f t="shared" si="39"/>
        <v>1</v>
      </c>
      <c r="Q447" t="s">
        <v>8310</v>
      </c>
      <c r="R447" t="s">
        <v>8316</v>
      </c>
      <c r="S447" s="10">
        <f t="shared" si="42"/>
        <v>42130.335358796292</v>
      </c>
      <c r="T447" s="10">
        <f t="shared" si="43"/>
        <v>42145.335358796292</v>
      </c>
      <c r="V447" s="21"/>
      <c r="W447" t="s">
        <v>8270</v>
      </c>
      <c r="X447" t="str">
        <f t="shared" si="40"/>
        <v>film &amp; video</v>
      </c>
      <c r="Y447" t="str">
        <f t="shared" si="41"/>
        <v>animation</v>
      </c>
    </row>
    <row r="448" spans="1:25" ht="64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7.2952380952380951</v>
      </c>
      <c r="P448" s="6">
        <f t="shared" si="39"/>
        <v>47.875</v>
      </c>
      <c r="Q448" t="s">
        <v>8310</v>
      </c>
      <c r="R448" t="s">
        <v>8316</v>
      </c>
      <c r="S448" s="10">
        <f t="shared" si="42"/>
        <v>42037.083564814813</v>
      </c>
      <c r="T448" s="10">
        <f t="shared" si="43"/>
        <v>42067.083564814813</v>
      </c>
      <c r="V448" s="21"/>
      <c r="W448" t="s">
        <v>8270</v>
      </c>
      <c r="X448" t="str">
        <f t="shared" si="40"/>
        <v>film &amp; video</v>
      </c>
      <c r="Y448" t="str">
        <f t="shared" si="41"/>
        <v>animation</v>
      </c>
    </row>
    <row r="449" spans="1:25" ht="64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1.6666666666666666E-2</v>
      </c>
      <c r="P449" s="6">
        <f t="shared" si="39"/>
        <v>5</v>
      </c>
      <c r="Q449" t="s">
        <v>8310</v>
      </c>
      <c r="R449" t="s">
        <v>8316</v>
      </c>
      <c r="S449" s="10">
        <f t="shared" si="42"/>
        <v>41331.555127314816</v>
      </c>
      <c r="T449" s="10">
        <f t="shared" si="43"/>
        <v>41356.513460648144</v>
      </c>
      <c r="V449" s="21"/>
      <c r="W449" t="s">
        <v>8270</v>
      </c>
      <c r="X449" t="str">
        <f t="shared" si="40"/>
        <v>film &amp; video</v>
      </c>
      <c r="Y449" t="str">
        <f t="shared" si="41"/>
        <v>animation</v>
      </c>
    </row>
    <row r="450" spans="1:25" ht="64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3.2804000000000002</v>
      </c>
      <c r="P450" s="6">
        <f t="shared" si="39"/>
        <v>20.502500000000001</v>
      </c>
      <c r="Q450" t="s">
        <v>8310</v>
      </c>
      <c r="R450" t="s">
        <v>8316</v>
      </c>
      <c r="S450" s="10">
        <f t="shared" si="42"/>
        <v>41753.758043981477</v>
      </c>
      <c r="T450" s="10">
        <f t="shared" si="43"/>
        <v>41773.758043981477</v>
      </c>
      <c r="V450" s="21"/>
      <c r="W450" t="s">
        <v>8270</v>
      </c>
      <c r="X450" t="str">
        <f t="shared" si="40"/>
        <v>film &amp; video</v>
      </c>
      <c r="Y450" t="str">
        <f t="shared" si="41"/>
        <v>animation</v>
      </c>
    </row>
    <row r="451" spans="1:25" ht="64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((E451/D451)*100)</f>
        <v>2.25</v>
      </c>
      <c r="P451" s="6">
        <f t="shared" ref="P451:P514" si="45">IFERROR(E451/L451,0)</f>
        <v>9</v>
      </c>
      <c r="Q451" t="s">
        <v>8310</v>
      </c>
      <c r="R451" t="s">
        <v>8316</v>
      </c>
      <c r="S451" s="10">
        <f t="shared" si="42"/>
        <v>41534.568113425928</v>
      </c>
      <c r="T451" s="10">
        <f t="shared" si="43"/>
        <v>41564.568113425928</v>
      </c>
      <c r="V451" s="21"/>
      <c r="W451" t="s">
        <v>8270</v>
      </c>
      <c r="X451" t="str">
        <f t="shared" ref="X451:X514" si="46">LEFT(W451,FIND("/",W451)-1)</f>
        <v>film &amp; video</v>
      </c>
      <c r="Y451" t="str">
        <f t="shared" ref="Y451:Y514" si="47">RIGHT(W451,LEN(W451)-FIND("/",W451))</f>
        <v>animation</v>
      </c>
    </row>
    <row r="452" spans="1:25" ht="64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0.79200000000000004</v>
      </c>
      <c r="P452" s="6">
        <f t="shared" si="45"/>
        <v>56.571428571428569</v>
      </c>
      <c r="Q452" t="s">
        <v>8310</v>
      </c>
      <c r="R452" t="s">
        <v>8316</v>
      </c>
      <c r="S452" s="10">
        <f t="shared" si="42"/>
        <v>41654.946759259255</v>
      </c>
      <c r="T452" s="10">
        <f t="shared" si="43"/>
        <v>41684.946759259255</v>
      </c>
      <c r="V452" s="21"/>
      <c r="W452" t="s">
        <v>8270</v>
      </c>
      <c r="X452" t="str">
        <f t="shared" si="46"/>
        <v>film &amp; video</v>
      </c>
      <c r="Y452" t="str">
        <f t="shared" si="47"/>
        <v>animation</v>
      </c>
    </row>
    <row r="453" spans="1:25" ht="80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s="6">
        <f t="shared" si="45"/>
        <v>0</v>
      </c>
      <c r="Q453" t="s">
        <v>8310</v>
      </c>
      <c r="R453" t="s">
        <v>8316</v>
      </c>
      <c r="S453" s="10">
        <f t="shared" si="42"/>
        <v>41634.715173611112</v>
      </c>
      <c r="T453" s="10">
        <f t="shared" si="43"/>
        <v>41664.715173611112</v>
      </c>
      <c r="V453" s="21"/>
      <c r="W453" t="s">
        <v>8270</v>
      </c>
      <c r="X453" t="str">
        <f t="shared" si="46"/>
        <v>film &amp; video</v>
      </c>
      <c r="Y453" t="str">
        <f t="shared" si="47"/>
        <v>animation</v>
      </c>
    </row>
    <row r="454" spans="1:25" ht="48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64</v>
      </c>
      <c r="P454" s="6">
        <f t="shared" si="45"/>
        <v>40</v>
      </c>
      <c r="Q454" t="s">
        <v>8310</v>
      </c>
      <c r="R454" t="s">
        <v>8316</v>
      </c>
      <c r="S454" s="10">
        <f t="shared" si="42"/>
        <v>42107.703877314809</v>
      </c>
      <c r="T454" s="10">
        <f t="shared" si="43"/>
        <v>42137.703877314809</v>
      </c>
      <c r="V454" s="21"/>
      <c r="W454" t="s">
        <v>8270</v>
      </c>
      <c r="X454" t="str">
        <f t="shared" si="46"/>
        <v>film &amp; video</v>
      </c>
      <c r="Y454" t="str">
        <f t="shared" si="47"/>
        <v>animation</v>
      </c>
    </row>
    <row r="455" spans="1:25" ht="64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2.7404479578392621E-2</v>
      </c>
      <c r="P455" s="6">
        <f t="shared" si="45"/>
        <v>13</v>
      </c>
      <c r="Q455" t="s">
        <v>8310</v>
      </c>
      <c r="R455" t="s">
        <v>8316</v>
      </c>
      <c r="S455" s="10">
        <f t="shared" si="42"/>
        <v>42038.824988425928</v>
      </c>
      <c r="T455" s="10">
        <f t="shared" si="43"/>
        <v>42054.824988425928</v>
      </c>
      <c r="V455" s="21"/>
      <c r="W455" t="s">
        <v>8270</v>
      </c>
      <c r="X455" t="str">
        <f t="shared" si="46"/>
        <v>film &amp; video</v>
      </c>
      <c r="Y455" t="str">
        <f t="shared" si="47"/>
        <v>animation</v>
      </c>
    </row>
    <row r="456" spans="1:25" ht="64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0.82000000000000006</v>
      </c>
      <c r="P456" s="6">
        <f t="shared" si="45"/>
        <v>16.399999999999999</v>
      </c>
      <c r="Q456" t="s">
        <v>8310</v>
      </c>
      <c r="R456" t="s">
        <v>8316</v>
      </c>
      <c r="S456" s="10">
        <f t="shared" si="42"/>
        <v>41938.717256944445</v>
      </c>
      <c r="T456" s="10">
        <f t="shared" si="43"/>
        <v>41969.551388888889</v>
      </c>
      <c r="V456" s="21"/>
      <c r="W456" t="s">
        <v>8270</v>
      </c>
      <c r="X456" t="str">
        <f t="shared" si="46"/>
        <v>film &amp; video</v>
      </c>
      <c r="Y456" t="str">
        <f t="shared" si="47"/>
        <v>animation</v>
      </c>
    </row>
    <row r="457" spans="1:25" ht="64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6.9230769230769221E-2</v>
      </c>
      <c r="P457" s="6">
        <f t="shared" si="45"/>
        <v>22.5</v>
      </c>
      <c r="Q457" t="s">
        <v>8310</v>
      </c>
      <c r="R457" t="s">
        <v>8316</v>
      </c>
      <c r="S457" s="10">
        <f t="shared" si="42"/>
        <v>40971.002569444441</v>
      </c>
      <c r="T457" s="10">
        <f t="shared" si="43"/>
        <v>41016.021527777775</v>
      </c>
      <c r="V457" s="21"/>
      <c r="W457" t="s">
        <v>8270</v>
      </c>
      <c r="X457" t="str">
        <f t="shared" si="46"/>
        <v>film &amp; video</v>
      </c>
      <c r="Y457" t="str">
        <f t="shared" si="47"/>
        <v>animation</v>
      </c>
    </row>
    <row r="458" spans="1:25" ht="80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0.68631863186318631</v>
      </c>
      <c r="P458" s="6">
        <f t="shared" si="45"/>
        <v>20.333333333333332</v>
      </c>
      <c r="Q458" t="s">
        <v>8310</v>
      </c>
      <c r="R458" t="s">
        <v>8316</v>
      </c>
      <c r="S458" s="10">
        <f t="shared" si="42"/>
        <v>41547.694456018515</v>
      </c>
      <c r="T458" s="10">
        <f t="shared" si="43"/>
        <v>41569.165972222225</v>
      </c>
      <c r="V458" s="21"/>
      <c r="W458" t="s">
        <v>8270</v>
      </c>
      <c r="X458" t="str">
        <f t="shared" si="46"/>
        <v>film &amp; video</v>
      </c>
      <c r="Y458" t="str">
        <f t="shared" si="47"/>
        <v>animation</v>
      </c>
    </row>
    <row r="459" spans="1:25" ht="80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s="6">
        <f t="shared" si="45"/>
        <v>0</v>
      </c>
      <c r="Q459" t="s">
        <v>8310</v>
      </c>
      <c r="R459" t="s">
        <v>8316</v>
      </c>
      <c r="S459" s="10">
        <f t="shared" si="42"/>
        <v>41837.767500000002</v>
      </c>
      <c r="T459" s="10">
        <f t="shared" si="43"/>
        <v>41867.767500000002</v>
      </c>
      <c r="V459" s="21"/>
      <c r="W459" t="s">
        <v>8270</v>
      </c>
      <c r="X459" t="str">
        <f t="shared" si="46"/>
        <v>film &amp; video</v>
      </c>
      <c r="Y459" t="str">
        <f t="shared" si="47"/>
        <v>animation</v>
      </c>
    </row>
    <row r="460" spans="1:25" ht="64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8.2100000000000009</v>
      </c>
      <c r="P460" s="6">
        <f t="shared" si="45"/>
        <v>16.755102040816325</v>
      </c>
      <c r="Q460" t="s">
        <v>8310</v>
      </c>
      <c r="R460" t="s">
        <v>8316</v>
      </c>
      <c r="S460" s="10">
        <f t="shared" si="42"/>
        <v>41378.69976851852</v>
      </c>
      <c r="T460" s="10">
        <f t="shared" si="43"/>
        <v>41408.69976851852</v>
      </c>
      <c r="V460" s="21"/>
      <c r="W460" t="s">
        <v>8270</v>
      </c>
      <c r="X460" t="str">
        <f t="shared" si="46"/>
        <v>film &amp; video</v>
      </c>
      <c r="Y460" t="str">
        <f t="shared" si="47"/>
        <v>animation</v>
      </c>
    </row>
    <row r="461" spans="1:25" ht="64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6.4102564102564097E-2</v>
      </c>
      <c r="P461" s="6">
        <f t="shared" si="45"/>
        <v>25</v>
      </c>
      <c r="Q461" t="s">
        <v>8310</v>
      </c>
      <c r="R461" t="s">
        <v>8316</v>
      </c>
      <c r="S461" s="10">
        <f t="shared" si="42"/>
        <v>40800.6403587963</v>
      </c>
      <c r="T461" s="10">
        <f t="shared" si="43"/>
        <v>40860.682025462964</v>
      </c>
      <c r="V461" s="21"/>
      <c r="W461" t="s">
        <v>8270</v>
      </c>
      <c r="X461" t="str">
        <f t="shared" si="46"/>
        <v>film &amp; video</v>
      </c>
      <c r="Y461" t="str">
        <f t="shared" si="47"/>
        <v>animation</v>
      </c>
    </row>
    <row r="462" spans="1:25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0.29411764705882354</v>
      </c>
      <c r="P462" s="6">
        <f t="shared" si="45"/>
        <v>12.5</v>
      </c>
      <c r="Q462" t="s">
        <v>8310</v>
      </c>
      <c r="R462" t="s">
        <v>8316</v>
      </c>
      <c r="S462" s="10">
        <f t="shared" si="42"/>
        <v>41759.542534722219</v>
      </c>
      <c r="T462" s="10">
        <f t="shared" si="43"/>
        <v>41791.166666666664</v>
      </c>
      <c r="V462" s="21"/>
      <c r="W462" t="s">
        <v>8270</v>
      </c>
      <c r="X462" t="str">
        <f t="shared" si="46"/>
        <v>film &amp; video</v>
      </c>
      <c r="Y462" t="str">
        <f t="shared" si="47"/>
        <v>animation</v>
      </c>
    </row>
    <row r="463" spans="1:25" ht="64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s="6">
        <f t="shared" si="45"/>
        <v>0</v>
      </c>
      <c r="Q463" t="s">
        <v>8310</v>
      </c>
      <c r="R463" t="s">
        <v>8316</v>
      </c>
      <c r="S463" s="10">
        <f t="shared" si="42"/>
        <v>41407.84684027778</v>
      </c>
      <c r="T463" s="10">
        <f t="shared" si="43"/>
        <v>41427.84684027778</v>
      </c>
      <c r="V463" s="21"/>
      <c r="W463" t="s">
        <v>8270</v>
      </c>
      <c r="X463" t="str">
        <f t="shared" si="46"/>
        <v>film &amp; video</v>
      </c>
      <c r="Y463" t="str">
        <f t="shared" si="47"/>
        <v>animation</v>
      </c>
    </row>
    <row r="464" spans="1:25" ht="64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s="6">
        <f t="shared" si="45"/>
        <v>0</v>
      </c>
      <c r="Q464" t="s">
        <v>8310</v>
      </c>
      <c r="R464" t="s">
        <v>8316</v>
      </c>
      <c r="S464" s="10">
        <f t="shared" si="42"/>
        <v>40705.126631944448</v>
      </c>
      <c r="T464" s="10">
        <f t="shared" si="43"/>
        <v>40765.126631944448</v>
      </c>
      <c r="V464" s="21"/>
      <c r="W464" t="s">
        <v>8270</v>
      </c>
      <c r="X464" t="str">
        <f t="shared" si="46"/>
        <v>film &amp; video</v>
      </c>
      <c r="Y464" t="str">
        <f t="shared" si="47"/>
        <v>animation</v>
      </c>
    </row>
    <row r="465" spans="1:25" ht="64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2.2727272727272729</v>
      </c>
      <c r="P465" s="6">
        <f t="shared" si="45"/>
        <v>113.63636363636364</v>
      </c>
      <c r="Q465" t="s">
        <v>8310</v>
      </c>
      <c r="R465" t="s">
        <v>8316</v>
      </c>
      <c r="S465" s="10">
        <f t="shared" si="42"/>
        <v>40750.710104166668</v>
      </c>
      <c r="T465" s="10">
        <f t="shared" si="43"/>
        <v>40810.710104166668</v>
      </c>
      <c r="V465" s="21"/>
      <c r="W465" t="s">
        <v>8270</v>
      </c>
      <c r="X465" t="str">
        <f t="shared" si="46"/>
        <v>film &amp; video</v>
      </c>
      <c r="Y465" t="str">
        <f t="shared" si="47"/>
        <v>animation</v>
      </c>
    </row>
    <row r="466" spans="1:25" ht="48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9.9009900990099015E-2</v>
      </c>
      <c r="P466" s="6">
        <f t="shared" si="45"/>
        <v>1</v>
      </c>
      <c r="Q466" t="s">
        <v>8310</v>
      </c>
      <c r="R466" t="s">
        <v>8316</v>
      </c>
      <c r="S466" s="10">
        <f t="shared" si="42"/>
        <v>42488.848784722228</v>
      </c>
      <c r="T466" s="10">
        <f t="shared" si="43"/>
        <v>42508.848784722228</v>
      </c>
      <c r="V466" s="21"/>
      <c r="W466" t="s">
        <v>8270</v>
      </c>
      <c r="X466" t="str">
        <f t="shared" si="46"/>
        <v>film &amp; video</v>
      </c>
      <c r="Y466" t="str">
        <f t="shared" si="47"/>
        <v>animation</v>
      </c>
    </row>
    <row r="467" spans="1:25" ht="3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26.953125</v>
      </c>
      <c r="P467" s="6">
        <f t="shared" si="45"/>
        <v>17.25</v>
      </c>
      <c r="Q467" t="s">
        <v>8310</v>
      </c>
      <c r="R467" t="s">
        <v>8316</v>
      </c>
      <c r="S467" s="10">
        <f t="shared" si="42"/>
        <v>41801.120069444441</v>
      </c>
      <c r="T467" s="10">
        <f t="shared" si="43"/>
        <v>41817.120069444441</v>
      </c>
      <c r="V467" s="21"/>
      <c r="W467" t="s">
        <v>8270</v>
      </c>
      <c r="X467" t="str">
        <f t="shared" si="46"/>
        <v>film &amp; video</v>
      </c>
      <c r="Y467" t="str">
        <f t="shared" si="47"/>
        <v>animation</v>
      </c>
    </row>
    <row r="468" spans="1:25" ht="64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0.76</v>
      </c>
      <c r="P468" s="6">
        <f t="shared" si="45"/>
        <v>15.2</v>
      </c>
      <c r="Q468" t="s">
        <v>8310</v>
      </c>
      <c r="R468" t="s">
        <v>8316</v>
      </c>
      <c r="S468" s="10">
        <f t="shared" si="42"/>
        <v>41129.942870370374</v>
      </c>
      <c r="T468" s="10">
        <f t="shared" si="43"/>
        <v>41159.942870370374</v>
      </c>
      <c r="V468" s="21"/>
      <c r="W468" t="s">
        <v>8270</v>
      </c>
      <c r="X468" t="str">
        <f t="shared" si="46"/>
        <v>film &amp; video</v>
      </c>
      <c r="Y468" t="str">
        <f t="shared" si="47"/>
        <v>animation</v>
      </c>
    </row>
    <row r="469" spans="1:25" ht="64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21.574999999999999</v>
      </c>
      <c r="P469" s="6">
        <f t="shared" si="45"/>
        <v>110.64102564102564</v>
      </c>
      <c r="Q469" t="s">
        <v>8310</v>
      </c>
      <c r="R469" t="s">
        <v>8316</v>
      </c>
      <c r="S469" s="10">
        <f t="shared" si="42"/>
        <v>41135.679791666669</v>
      </c>
      <c r="T469" s="10">
        <f t="shared" si="43"/>
        <v>41180.679791666669</v>
      </c>
      <c r="V469" s="21"/>
      <c r="W469" t="s">
        <v>8270</v>
      </c>
      <c r="X469" t="str">
        <f t="shared" si="46"/>
        <v>film &amp; video</v>
      </c>
      <c r="Y469" t="str">
        <f t="shared" si="47"/>
        <v>animation</v>
      </c>
    </row>
    <row r="470" spans="1:25" ht="64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s="6">
        <f t="shared" si="45"/>
        <v>0</v>
      </c>
      <c r="Q470" t="s">
        <v>8310</v>
      </c>
      <c r="R470" t="s">
        <v>8316</v>
      </c>
      <c r="S470" s="10">
        <f t="shared" si="42"/>
        <v>41041.167627314811</v>
      </c>
      <c r="T470" s="10">
        <f t="shared" si="43"/>
        <v>41101.160474537035</v>
      </c>
      <c r="V470" s="21"/>
      <c r="W470" t="s">
        <v>8270</v>
      </c>
      <c r="X470" t="str">
        <f t="shared" si="46"/>
        <v>film &amp; video</v>
      </c>
      <c r="Y470" t="str">
        <f t="shared" si="47"/>
        <v>animation</v>
      </c>
    </row>
    <row r="471" spans="1:25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s="6">
        <f t="shared" si="45"/>
        <v>0</v>
      </c>
      <c r="Q471" t="s">
        <v>8310</v>
      </c>
      <c r="R471" t="s">
        <v>8316</v>
      </c>
      <c r="S471" s="10">
        <f t="shared" si="42"/>
        <v>41827.989861111113</v>
      </c>
      <c r="T471" s="10">
        <f t="shared" si="43"/>
        <v>41887.989861111113</v>
      </c>
      <c r="V471" s="21"/>
      <c r="W471" t="s">
        <v>8270</v>
      </c>
      <c r="X471" t="str">
        <f t="shared" si="46"/>
        <v>film &amp; video</v>
      </c>
      <c r="Y471" t="str">
        <f t="shared" si="47"/>
        <v>animation</v>
      </c>
    </row>
    <row r="472" spans="1:25" ht="64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</v>
      </c>
      <c r="P472" s="6">
        <f t="shared" si="45"/>
        <v>25.5</v>
      </c>
      <c r="Q472" t="s">
        <v>8310</v>
      </c>
      <c r="R472" t="s">
        <v>8316</v>
      </c>
      <c r="S472" s="10">
        <f t="shared" ref="S472:S535" si="48">(((J472/60)/60)/24)+DATE(1970,1,1)</f>
        <v>41605.167696759258</v>
      </c>
      <c r="T472" s="10">
        <f t="shared" ref="T472:T535" si="49">(((I472/60)/60)/24)+DATE(1970,1,1)</f>
        <v>41655.166666666664</v>
      </c>
      <c r="V472" s="21"/>
      <c r="W472" t="s">
        <v>8270</v>
      </c>
      <c r="X472" t="str">
        <f t="shared" si="46"/>
        <v>film &amp; video</v>
      </c>
      <c r="Y472" t="str">
        <f t="shared" si="47"/>
        <v>animation</v>
      </c>
    </row>
    <row r="473" spans="1:25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11.892727272727273</v>
      </c>
      <c r="P473" s="6">
        <f t="shared" si="45"/>
        <v>38.476470588235294</v>
      </c>
      <c r="Q473" t="s">
        <v>8310</v>
      </c>
      <c r="R473" t="s">
        <v>8316</v>
      </c>
      <c r="S473" s="10">
        <f t="shared" si="48"/>
        <v>41703.721979166665</v>
      </c>
      <c r="T473" s="10">
        <f t="shared" si="49"/>
        <v>41748.680312500001</v>
      </c>
      <c r="V473" s="21"/>
      <c r="W473" t="s">
        <v>8270</v>
      </c>
      <c r="X473" t="str">
        <f t="shared" si="46"/>
        <v>film &amp; video</v>
      </c>
      <c r="Y473" t="str">
        <f t="shared" si="47"/>
        <v>animation</v>
      </c>
    </row>
    <row r="474" spans="1:25" ht="64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17.625</v>
      </c>
      <c r="P474" s="6">
        <f t="shared" si="45"/>
        <v>28.2</v>
      </c>
      <c r="Q474" t="s">
        <v>8310</v>
      </c>
      <c r="R474" t="s">
        <v>8316</v>
      </c>
      <c r="S474" s="10">
        <f t="shared" si="48"/>
        <v>41844.922662037039</v>
      </c>
      <c r="T474" s="10">
        <f t="shared" si="49"/>
        <v>41874.922662037039</v>
      </c>
      <c r="V474" s="21"/>
      <c r="W474" t="s">
        <v>8270</v>
      </c>
      <c r="X474" t="str">
        <f t="shared" si="46"/>
        <v>film &amp; video</v>
      </c>
      <c r="Y474" t="str">
        <f t="shared" si="47"/>
        <v>animation</v>
      </c>
    </row>
    <row r="475" spans="1:25" ht="64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</v>
      </c>
      <c r="P475" s="6">
        <f t="shared" si="45"/>
        <v>61.5</v>
      </c>
      <c r="Q475" t="s">
        <v>8310</v>
      </c>
      <c r="R475" t="s">
        <v>8316</v>
      </c>
      <c r="S475" s="10">
        <f t="shared" si="48"/>
        <v>41869.698136574072</v>
      </c>
      <c r="T475" s="10">
        <f t="shared" si="49"/>
        <v>41899.698136574072</v>
      </c>
      <c r="V475" s="21"/>
      <c r="W475" t="s">
        <v>8270</v>
      </c>
      <c r="X475" t="str">
        <f t="shared" si="46"/>
        <v>film &amp; video</v>
      </c>
      <c r="Y475" t="str">
        <f t="shared" si="47"/>
        <v>animation</v>
      </c>
    </row>
    <row r="476" spans="1:25" ht="64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3.0303030303030304E-2</v>
      </c>
      <c r="P476" s="6">
        <f t="shared" si="45"/>
        <v>1</v>
      </c>
      <c r="Q476" t="s">
        <v>8310</v>
      </c>
      <c r="R476" t="s">
        <v>8316</v>
      </c>
      <c r="S476" s="10">
        <f t="shared" si="48"/>
        <v>42753.329039351855</v>
      </c>
      <c r="T476" s="10">
        <f t="shared" si="49"/>
        <v>42783.329039351855</v>
      </c>
      <c r="V476" s="21"/>
      <c r="W476" t="s">
        <v>8270</v>
      </c>
      <c r="X476" t="str">
        <f t="shared" si="46"/>
        <v>film &amp; video</v>
      </c>
      <c r="Y476" t="str">
        <f t="shared" si="47"/>
        <v>animation</v>
      </c>
    </row>
    <row r="477" spans="1:25" ht="64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s="6">
        <f t="shared" si="45"/>
        <v>0</v>
      </c>
      <c r="Q477" t="s">
        <v>8310</v>
      </c>
      <c r="R477" t="s">
        <v>8316</v>
      </c>
      <c r="S477" s="10">
        <f t="shared" si="48"/>
        <v>42100.086145833338</v>
      </c>
      <c r="T477" s="10">
        <f t="shared" si="49"/>
        <v>42130.086145833338</v>
      </c>
      <c r="V477" s="21"/>
      <c r="W477" t="s">
        <v>8270</v>
      </c>
      <c r="X477" t="str">
        <f t="shared" si="46"/>
        <v>film &amp; video</v>
      </c>
      <c r="Y477" t="str">
        <f t="shared" si="47"/>
        <v>animation</v>
      </c>
    </row>
    <row r="478" spans="1:25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2.230268181818182</v>
      </c>
      <c r="P478" s="6">
        <f t="shared" si="45"/>
        <v>39.569274193548388</v>
      </c>
      <c r="Q478" t="s">
        <v>8310</v>
      </c>
      <c r="R478" t="s">
        <v>8316</v>
      </c>
      <c r="S478" s="10">
        <f t="shared" si="48"/>
        <v>41757.975011574075</v>
      </c>
      <c r="T478" s="10">
        <f t="shared" si="49"/>
        <v>41793.165972222225</v>
      </c>
      <c r="V478" s="21"/>
      <c r="W478" t="s">
        <v>8270</v>
      </c>
      <c r="X478" t="str">
        <f t="shared" si="46"/>
        <v>film &amp; video</v>
      </c>
      <c r="Y478" t="str">
        <f t="shared" si="47"/>
        <v>animation</v>
      </c>
    </row>
    <row r="479" spans="1:25" ht="64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s="6">
        <f t="shared" si="45"/>
        <v>0</v>
      </c>
      <c r="Q479" t="s">
        <v>8310</v>
      </c>
      <c r="R479" t="s">
        <v>8316</v>
      </c>
      <c r="S479" s="10">
        <f t="shared" si="48"/>
        <v>40987.83488425926</v>
      </c>
      <c r="T479" s="10">
        <f t="shared" si="49"/>
        <v>41047.83488425926</v>
      </c>
      <c r="V479" s="21"/>
      <c r="W479" t="s">
        <v>8270</v>
      </c>
      <c r="X479" t="str">
        <f t="shared" si="46"/>
        <v>film &amp; video</v>
      </c>
      <c r="Y479" t="str">
        <f t="shared" si="47"/>
        <v>animation</v>
      </c>
    </row>
    <row r="480" spans="1:25" ht="64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s="6">
        <f t="shared" si="45"/>
        <v>0</v>
      </c>
      <c r="Q480" t="s">
        <v>8310</v>
      </c>
      <c r="R480" t="s">
        <v>8316</v>
      </c>
      <c r="S480" s="10">
        <f t="shared" si="48"/>
        <v>42065.910983796297</v>
      </c>
      <c r="T480" s="10">
        <f t="shared" si="49"/>
        <v>42095.869317129633</v>
      </c>
      <c r="V480" s="21"/>
      <c r="W480" t="s">
        <v>8270</v>
      </c>
      <c r="X480" t="str">
        <f t="shared" si="46"/>
        <v>film &amp; video</v>
      </c>
      <c r="Y480" t="str">
        <f t="shared" si="47"/>
        <v>animation</v>
      </c>
    </row>
    <row r="481" spans="1:25" ht="64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32.56</v>
      </c>
      <c r="P481" s="6">
        <f t="shared" si="45"/>
        <v>88.8</v>
      </c>
      <c r="Q481" t="s">
        <v>8310</v>
      </c>
      <c r="R481" t="s">
        <v>8316</v>
      </c>
      <c r="S481" s="10">
        <f t="shared" si="48"/>
        <v>41904.407812500001</v>
      </c>
      <c r="T481" s="10">
        <f t="shared" si="49"/>
        <v>41964.449479166666</v>
      </c>
      <c r="V481" s="21"/>
      <c r="W481" t="s">
        <v>8270</v>
      </c>
      <c r="X481" t="str">
        <f t="shared" si="46"/>
        <v>film &amp; video</v>
      </c>
      <c r="Y481" t="str">
        <f t="shared" si="47"/>
        <v>animation</v>
      </c>
    </row>
    <row r="482" spans="1:25" ht="64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19.41</v>
      </c>
      <c r="P482" s="6">
        <f t="shared" si="45"/>
        <v>55.457142857142856</v>
      </c>
      <c r="Q482" t="s">
        <v>8310</v>
      </c>
      <c r="R482" t="s">
        <v>8316</v>
      </c>
      <c r="S482" s="10">
        <f t="shared" si="48"/>
        <v>41465.500173611108</v>
      </c>
      <c r="T482" s="10">
        <f t="shared" si="49"/>
        <v>41495.500173611108</v>
      </c>
      <c r="V482" s="21"/>
      <c r="W482" t="s">
        <v>8270</v>
      </c>
      <c r="X482" t="str">
        <f t="shared" si="46"/>
        <v>film &amp; video</v>
      </c>
      <c r="Y482" t="str">
        <f t="shared" si="47"/>
        <v>animation</v>
      </c>
    </row>
    <row r="483" spans="1:25" ht="64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6.1</v>
      </c>
      <c r="P483" s="6">
        <f t="shared" si="45"/>
        <v>87.142857142857139</v>
      </c>
      <c r="Q483" t="s">
        <v>8310</v>
      </c>
      <c r="R483" t="s">
        <v>8316</v>
      </c>
      <c r="S483" s="10">
        <f t="shared" si="48"/>
        <v>41162.672326388885</v>
      </c>
      <c r="T483" s="10">
        <f t="shared" si="49"/>
        <v>41192.672326388885</v>
      </c>
      <c r="V483" s="21"/>
      <c r="W483" t="s">
        <v>8270</v>
      </c>
      <c r="X483" t="str">
        <f t="shared" si="46"/>
        <v>film &amp; video</v>
      </c>
      <c r="Y483" t="str">
        <f t="shared" si="47"/>
        <v>animation</v>
      </c>
    </row>
    <row r="484" spans="1:25" ht="64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0.1</v>
      </c>
      <c r="P484" s="6">
        <f t="shared" si="45"/>
        <v>10</v>
      </c>
      <c r="Q484" t="s">
        <v>8310</v>
      </c>
      <c r="R484" t="s">
        <v>8316</v>
      </c>
      <c r="S484" s="10">
        <f t="shared" si="48"/>
        <v>42447.896875000006</v>
      </c>
      <c r="T484" s="10">
        <f t="shared" si="49"/>
        <v>42474.606944444444</v>
      </c>
      <c r="V484" s="21"/>
      <c r="W484" t="s">
        <v>8270</v>
      </c>
      <c r="X484" t="str">
        <f t="shared" si="46"/>
        <v>film &amp; video</v>
      </c>
      <c r="Y484" t="str">
        <f t="shared" si="47"/>
        <v>animation</v>
      </c>
    </row>
    <row r="485" spans="1:25" ht="64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50.2</v>
      </c>
      <c r="P485" s="6">
        <f t="shared" si="45"/>
        <v>51.224489795918366</v>
      </c>
      <c r="Q485" t="s">
        <v>8310</v>
      </c>
      <c r="R485" t="s">
        <v>8316</v>
      </c>
      <c r="S485" s="10">
        <f t="shared" si="48"/>
        <v>41243.197592592594</v>
      </c>
      <c r="T485" s="10">
        <f t="shared" si="49"/>
        <v>41303.197592592594</v>
      </c>
      <c r="V485" s="21"/>
      <c r="W485" t="s">
        <v>8270</v>
      </c>
      <c r="X485" t="str">
        <f t="shared" si="46"/>
        <v>film &amp; video</v>
      </c>
      <c r="Y485" t="str">
        <f t="shared" si="47"/>
        <v>animation</v>
      </c>
    </row>
    <row r="486" spans="1:25" ht="8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0.18625</v>
      </c>
      <c r="P486" s="6">
        <f t="shared" si="45"/>
        <v>13.545454545454545</v>
      </c>
      <c r="Q486" t="s">
        <v>8310</v>
      </c>
      <c r="R486" t="s">
        <v>8316</v>
      </c>
      <c r="S486" s="10">
        <f t="shared" si="48"/>
        <v>42272.93949074074</v>
      </c>
      <c r="T486" s="10">
        <f t="shared" si="49"/>
        <v>42313.981157407412</v>
      </c>
      <c r="V486" s="21"/>
      <c r="W486" t="s">
        <v>8270</v>
      </c>
      <c r="X486" t="str">
        <f t="shared" si="46"/>
        <v>film &amp; video</v>
      </c>
      <c r="Y486" t="str">
        <f t="shared" si="47"/>
        <v>animation</v>
      </c>
    </row>
    <row r="487" spans="1:25" ht="48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21.906971229845084</v>
      </c>
      <c r="P487" s="6">
        <f t="shared" si="45"/>
        <v>66.520080000000007</v>
      </c>
      <c r="Q487" t="s">
        <v>8310</v>
      </c>
      <c r="R487" t="s">
        <v>8316</v>
      </c>
      <c r="S487" s="10">
        <f t="shared" si="48"/>
        <v>41381.50577546296</v>
      </c>
      <c r="T487" s="10">
        <f t="shared" si="49"/>
        <v>41411.50577546296</v>
      </c>
      <c r="V487" s="21"/>
      <c r="W487" t="s">
        <v>8270</v>
      </c>
      <c r="X487" t="str">
        <f t="shared" si="46"/>
        <v>film &amp; video</v>
      </c>
      <c r="Y487" t="str">
        <f t="shared" si="47"/>
        <v>animation</v>
      </c>
    </row>
    <row r="488" spans="1:25" ht="64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9.0909090909090905E-3</v>
      </c>
      <c r="P488" s="6">
        <f t="shared" si="45"/>
        <v>50</v>
      </c>
      <c r="Q488" t="s">
        <v>8310</v>
      </c>
      <c r="R488" t="s">
        <v>8316</v>
      </c>
      <c r="S488" s="10">
        <f t="shared" si="48"/>
        <v>41761.94258101852</v>
      </c>
      <c r="T488" s="10">
        <f t="shared" si="49"/>
        <v>41791.94258101852</v>
      </c>
      <c r="V488" s="21"/>
      <c r="W488" t="s">
        <v>8270</v>
      </c>
      <c r="X488" t="str">
        <f t="shared" si="46"/>
        <v>film &amp; video</v>
      </c>
      <c r="Y488" t="str">
        <f t="shared" si="47"/>
        <v>animation</v>
      </c>
    </row>
    <row r="489" spans="1:25" ht="64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s="6">
        <f t="shared" si="45"/>
        <v>0</v>
      </c>
      <c r="Q489" t="s">
        <v>8310</v>
      </c>
      <c r="R489" t="s">
        <v>8316</v>
      </c>
      <c r="S489" s="10">
        <f t="shared" si="48"/>
        <v>42669.594837962963</v>
      </c>
      <c r="T489" s="10">
        <f t="shared" si="49"/>
        <v>42729.636504629627</v>
      </c>
      <c r="V489" s="21"/>
      <c r="W489" t="s">
        <v>8270</v>
      </c>
      <c r="X489" t="str">
        <f t="shared" si="46"/>
        <v>film &amp; video</v>
      </c>
      <c r="Y489" t="str">
        <f t="shared" si="47"/>
        <v>animation</v>
      </c>
    </row>
    <row r="490" spans="1:25" ht="48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s="6">
        <f t="shared" si="45"/>
        <v>0</v>
      </c>
      <c r="Q490" t="s">
        <v>8310</v>
      </c>
      <c r="R490" t="s">
        <v>8316</v>
      </c>
      <c r="S490" s="10">
        <f t="shared" si="48"/>
        <v>42714.054398148146</v>
      </c>
      <c r="T490" s="10">
        <f t="shared" si="49"/>
        <v>42744.054398148146</v>
      </c>
      <c r="V490" s="21"/>
      <c r="W490" t="s">
        <v>8270</v>
      </c>
      <c r="X490" t="str">
        <f t="shared" si="46"/>
        <v>film &amp; video</v>
      </c>
      <c r="Y490" t="str">
        <f t="shared" si="47"/>
        <v>animation</v>
      </c>
    </row>
    <row r="491" spans="1:25" ht="64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0.28667813379201834</v>
      </c>
      <c r="P491" s="6">
        <f t="shared" si="45"/>
        <v>71.666666666666671</v>
      </c>
      <c r="Q491" t="s">
        <v>8310</v>
      </c>
      <c r="R491" t="s">
        <v>8316</v>
      </c>
      <c r="S491" s="10">
        <f t="shared" si="48"/>
        <v>40882.481666666667</v>
      </c>
      <c r="T491" s="10">
        <f t="shared" si="49"/>
        <v>40913.481249999997</v>
      </c>
      <c r="V491" s="21"/>
      <c r="W491" t="s">
        <v>8270</v>
      </c>
      <c r="X491" t="str">
        <f t="shared" si="46"/>
        <v>film &amp; video</v>
      </c>
      <c r="Y491" t="str">
        <f t="shared" si="47"/>
        <v>animation</v>
      </c>
    </row>
    <row r="492" spans="1:25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s="6">
        <f t="shared" si="45"/>
        <v>0</v>
      </c>
      <c r="Q492" t="s">
        <v>8310</v>
      </c>
      <c r="R492" t="s">
        <v>8316</v>
      </c>
      <c r="S492" s="10">
        <f t="shared" si="48"/>
        <v>41113.968576388892</v>
      </c>
      <c r="T492" s="10">
        <f t="shared" si="49"/>
        <v>41143.968576388892</v>
      </c>
      <c r="V492" s="21"/>
      <c r="W492" t="s">
        <v>8270</v>
      </c>
      <c r="X492" t="str">
        <f t="shared" si="46"/>
        <v>film &amp; video</v>
      </c>
      <c r="Y492" t="str">
        <f t="shared" si="47"/>
        <v>animation</v>
      </c>
    </row>
    <row r="493" spans="1:25" ht="64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s="6">
        <f t="shared" si="45"/>
        <v>0</v>
      </c>
      <c r="Q493" t="s">
        <v>8310</v>
      </c>
      <c r="R493" t="s">
        <v>8316</v>
      </c>
      <c r="S493" s="10">
        <f t="shared" si="48"/>
        <v>42366.982627314821</v>
      </c>
      <c r="T493" s="10">
        <f t="shared" si="49"/>
        <v>42396.982627314821</v>
      </c>
      <c r="V493" s="21"/>
      <c r="W493" t="s">
        <v>8270</v>
      </c>
      <c r="X493" t="str">
        <f t="shared" si="46"/>
        <v>film &amp; video</v>
      </c>
      <c r="Y493" t="str">
        <f t="shared" si="47"/>
        <v>animation</v>
      </c>
    </row>
    <row r="494" spans="1:25" ht="64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s="6">
        <f t="shared" si="45"/>
        <v>0</v>
      </c>
      <c r="Q494" t="s">
        <v>8310</v>
      </c>
      <c r="R494" t="s">
        <v>8316</v>
      </c>
      <c r="S494" s="10">
        <f t="shared" si="48"/>
        <v>42596.03506944445</v>
      </c>
      <c r="T494" s="10">
        <f t="shared" si="49"/>
        <v>42656.03506944445</v>
      </c>
      <c r="V494" s="21"/>
      <c r="W494" t="s">
        <v>8270</v>
      </c>
      <c r="X494" t="str">
        <f t="shared" si="46"/>
        <v>film &amp; video</v>
      </c>
      <c r="Y494" t="str">
        <f t="shared" si="47"/>
        <v>animation</v>
      </c>
    </row>
    <row r="495" spans="1:25" ht="64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s="6">
        <f t="shared" si="45"/>
        <v>0</v>
      </c>
      <c r="Q495" t="s">
        <v>8310</v>
      </c>
      <c r="R495" t="s">
        <v>8316</v>
      </c>
      <c r="S495" s="10">
        <f t="shared" si="48"/>
        <v>42114.726134259254</v>
      </c>
      <c r="T495" s="10">
        <f t="shared" si="49"/>
        <v>42144.726134259254</v>
      </c>
      <c r="V495" s="21"/>
      <c r="W495" t="s">
        <v>8270</v>
      </c>
      <c r="X495" t="str">
        <f t="shared" si="46"/>
        <v>film &amp; video</v>
      </c>
      <c r="Y495" t="str">
        <f t="shared" si="47"/>
        <v>animation</v>
      </c>
    </row>
    <row r="496" spans="1:25" ht="64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0.155</v>
      </c>
      <c r="P496" s="6">
        <f t="shared" si="45"/>
        <v>10.333333333333334</v>
      </c>
      <c r="Q496" t="s">
        <v>8310</v>
      </c>
      <c r="R496" t="s">
        <v>8316</v>
      </c>
      <c r="S496" s="10">
        <f t="shared" si="48"/>
        <v>41799.830613425926</v>
      </c>
      <c r="T496" s="10">
        <f t="shared" si="49"/>
        <v>41823.125</v>
      </c>
      <c r="V496" s="21"/>
      <c r="W496" t="s">
        <v>8270</v>
      </c>
      <c r="X496" t="str">
        <f t="shared" si="46"/>
        <v>film &amp; video</v>
      </c>
      <c r="Y496" t="str">
        <f t="shared" si="47"/>
        <v>animation</v>
      </c>
    </row>
    <row r="497" spans="1:25" ht="64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s="6">
        <f t="shared" si="45"/>
        <v>0</v>
      </c>
      <c r="Q497" t="s">
        <v>8310</v>
      </c>
      <c r="R497" t="s">
        <v>8316</v>
      </c>
      <c r="S497" s="10">
        <f t="shared" si="48"/>
        <v>42171.827604166669</v>
      </c>
      <c r="T497" s="10">
        <f t="shared" si="49"/>
        <v>42201.827604166669</v>
      </c>
      <c r="V497" s="21"/>
      <c r="W497" t="s">
        <v>8270</v>
      </c>
      <c r="X497" t="str">
        <f t="shared" si="46"/>
        <v>film &amp; video</v>
      </c>
      <c r="Y497" t="str">
        <f t="shared" si="47"/>
        <v>animation</v>
      </c>
    </row>
    <row r="498" spans="1:25" ht="48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1.6666666666666668E-3</v>
      </c>
      <c r="P498" s="6">
        <f t="shared" si="45"/>
        <v>1</v>
      </c>
      <c r="Q498" t="s">
        <v>8310</v>
      </c>
      <c r="R498" t="s">
        <v>8316</v>
      </c>
      <c r="S498" s="10">
        <f t="shared" si="48"/>
        <v>41620.93141203704</v>
      </c>
      <c r="T498" s="10">
        <f t="shared" si="49"/>
        <v>41680.93141203704</v>
      </c>
      <c r="V498" s="21"/>
      <c r="W498" t="s">
        <v>8270</v>
      </c>
      <c r="X498" t="str">
        <f t="shared" si="46"/>
        <v>film &amp; video</v>
      </c>
      <c r="Y498" t="str">
        <f t="shared" si="47"/>
        <v>animation</v>
      </c>
    </row>
    <row r="499" spans="1:25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0.6696428571428571</v>
      </c>
      <c r="P499" s="6">
        <f t="shared" si="45"/>
        <v>10</v>
      </c>
      <c r="Q499" t="s">
        <v>8310</v>
      </c>
      <c r="R499" t="s">
        <v>8316</v>
      </c>
      <c r="S499" s="10">
        <f t="shared" si="48"/>
        <v>41945.037789351853</v>
      </c>
      <c r="T499" s="10">
        <f t="shared" si="49"/>
        <v>41998.208333333328</v>
      </c>
      <c r="V499" s="21"/>
      <c r="W499" t="s">
        <v>8270</v>
      </c>
      <c r="X499" t="str">
        <f t="shared" si="46"/>
        <v>film &amp; video</v>
      </c>
      <c r="Y499" t="str">
        <f t="shared" si="47"/>
        <v>animation</v>
      </c>
    </row>
    <row r="500" spans="1:25" ht="64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4.5985132395404564</v>
      </c>
      <c r="P500" s="6">
        <f t="shared" si="45"/>
        <v>136.09090909090909</v>
      </c>
      <c r="Q500" t="s">
        <v>8310</v>
      </c>
      <c r="R500" t="s">
        <v>8316</v>
      </c>
      <c r="S500" s="10">
        <f t="shared" si="48"/>
        <v>40858.762141203704</v>
      </c>
      <c r="T500" s="10">
        <f t="shared" si="49"/>
        <v>40900.762141203704</v>
      </c>
      <c r="V500" s="21"/>
      <c r="W500" t="s">
        <v>8270</v>
      </c>
      <c r="X500" t="str">
        <f t="shared" si="46"/>
        <v>film &amp; video</v>
      </c>
      <c r="Y500" t="str">
        <f t="shared" si="47"/>
        <v>animation</v>
      </c>
    </row>
    <row r="501" spans="1:25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9.5500000000000007</v>
      </c>
      <c r="P501" s="6">
        <f t="shared" si="45"/>
        <v>73.461538461538467</v>
      </c>
      <c r="Q501" t="s">
        <v>8310</v>
      </c>
      <c r="R501" t="s">
        <v>8316</v>
      </c>
      <c r="S501" s="10">
        <f t="shared" si="48"/>
        <v>40043.895462962959</v>
      </c>
      <c r="T501" s="10">
        <f t="shared" si="49"/>
        <v>40098.874305555553</v>
      </c>
      <c r="V501" s="21"/>
      <c r="W501" t="s">
        <v>8270</v>
      </c>
      <c r="X501" t="str">
        <f t="shared" si="46"/>
        <v>film &amp; video</v>
      </c>
      <c r="Y501" t="str">
        <f t="shared" si="47"/>
        <v>animation</v>
      </c>
    </row>
    <row r="502" spans="1:25" ht="8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3.3076923076923079</v>
      </c>
      <c r="P502" s="6">
        <f t="shared" si="45"/>
        <v>53.75</v>
      </c>
      <c r="Q502" t="s">
        <v>8310</v>
      </c>
      <c r="R502" t="s">
        <v>8316</v>
      </c>
      <c r="S502" s="10">
        <f t="shared" si="48"/>
        <v>40247.886006944449</v>
      </c>
      <c r="T502" s="10">
        <f t="shared" si="49"/>
        <v>40306.927777777775</v>
      </c>
      <c r="V502" s="21"/>
      <c r="W502" t="s">
        <v>8270</v>
      </c>
      <c r="X502" t="str">
        <f t="shared" si="46"/>
        <v>film &amp; video</v>
      </c>
      <c r="Y502" t="str">
        <f t="shared" si="47"/>
        <v>animation</v>
      </c>
    </row>
    <row r="503" spans="1:25" ht="64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s="6">
        <f t="shared" si="45"/>
        <v>0</v>
      </c>
      <c r="Q503" t="s">
        <v>8310</v>
      </c>
      <c r="R503" t="s">
        <v>8316</v>
      </c>
      <c r="S503" s="10">
        <f t="shared" si="48"/>
        <v>40703.234386574077</v>
      </c>
      <c r="T503" s="10">
        <f t="shared" si="49"/>
        <v>40733.234386574077</v>
      </c>
      <c r="V503" s="21"/>
      <c r="W503" t="s">
        <v>8270</v>
      </c>
      <c r="X503" t="str">
        <f t="shared" si="46"/>
        <v>film &amp; video</v>
      </c>
      <c r="Y503" t="str">
        <f t="shared" si="47"/>
        <v>animation</v>
      </c>
    </row>
    <row r="504" spans="1:25" ht="64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1.1499999999999999</v>
      </c>
      <c r="P504" s="6">
        <f t="shared" si="45"/>
        <v>57.5</v>
      </c>
      <c r="Q504" t="s">
        <v>8310</v>
      </c>
      <c r="R504" t="s">
        <v>8316</v>
      </c>
      <c r="S504" s="10">
        <f t="shared" si="48"/>
        <v>40956.553530092591</v>
      </c>
      <c r="T504" s="10">
        <f t="shared" si="49"/>
        <v>40986.511863425927</v>
      </c>
      <c r="V504" s="21"/>
      <c r="W504" t="s">
        <v>8270</v>
      </c>
      <c r="X504" t="str">
        <f t="shared" si="46"/>
        <v>film &amp; video</v>
      </c>
      <c r="Y504" t="str">
        <f t="shared" si="47"/>
        <v>animation</v>
      </c>
    </row>
    <row r="505" spans="1:25" ht="64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1.7538461538461538</v>
      </c>
      <c r="P505" s="6">
        <f t="shared" si="45"/>
        <v>12.666666666666666</v>
      </c>
      <c r="Q505" t="s">
        <v>8310</v>
      </c>
      <c r="R505" t="s">
        <v>8316</v>
      </c>
      <c r="S505" s="10">
        <f t="shared" si="48"/>
        <v>41991.526655092588</v>
      </c>
      <c r="T505" s="10">
        <f t="shared" si="49"/>
        <v>42021.526655092588</v>
      </c>
      <c r="V505" s="21"/>
      <c r="W505" t="s">
        <v>8270</v>
      </c>
      <c r="X505" t="str">
        <f t="shared" si="46"/>
        <v>film &amp; video</v>
      </c>
      <c r="Y505" t="str">
        <f t="shared" si="47"/>
        <v>animation</v>
      </c>
    </row>
    <row r="506" spans="1:25" ht="64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1.3673469387755102</v>
      </c>
      <c r="P506" s="6">
        <f t="shared" si="45"/>
        <v>67</v>
      </c>
      <c r="Q506" t="s">
        <v>8310</v>
      </c>
      <c r="R506" t="s">
        <v>8316</v>
      </c>
      <c r="S506" s="10">
        <f t="shared" si="48"/>
        <v>40949.98364583333</v>
      </c>
      <c r="T506" s="10">
        <f t="shared" si="49"/>
        <v>41009.941979166666</v>
      </c>
      <c r="V506" s="21"/>
      <c r="W506" t="s">
        <v>8270</v>
      </c>
      <c r="X506" t="str">
        <f t="shared" si="46"/>
        <v>film &amp; video</v>
      </c>
      <c r="Y506" t="str">
        <f t="shared" si="47"/>
        <v>animation</v>
      </c>
    </row>
    <row r="507" spans="1:25" ht="64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0.43333333333333329</v>
      </c>
      <c r="P507" s="6">
        <f t="shared" si="45"/>
        <v>3.7142857142857144</v>
      </c>
      <c r="Q507" t="s">
        <v>8310</v>
      </c>
      <c r="R507" t="s">
        <v>8316</v>
      </c>
      <c r="S507" s="10">
        <f t="shared" si="48"/>
        <v>42318.098217592589</v>
      </c>
      <c r="T507" s="10">
        <f t="shared" si="49"/>
        <v>42363.098217592589</v>
      </c>
      <c r="V507" s="21"/>
      <c r="W507" t="s">
        <v>8270</v>
      </c>
      <c r="X507" t="str">
        <f t="shared" si="46"/>
        <v>film &amp; video</v>
      </c>
      <c r="Y507" t="str">
        <f t="shared" si="47"/>
        <v>animation</v>
      </c>
    </row>
    <row r="508" spans="1:25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0.125</v>
      </c>
      <c r="P508" s="6">
        <f t="shared" si="45"/>
        <v>250</v>
      </c>
      <c r="Q508" t="s">
        <v>8310</v>
      </c>
      <c r="R508" t="s">
        <v>8316</v>
      </c>
      <c r="S508" s="10">
        <f t="shared" si="48"/>
        <v>41466.552314814813</v>
      </c>
      <c r="T508" s="10">
        <f t="shared" si="49"/>
        <v>41496.552314814813</v>
      </c>
      <c r="V508" s="21"/>
      <c r="W508" t="s">
        <v>8270</v>
      </c>
      <c r="X508" t="str">
        <f t="shared" si="46"/>
        <v>film &amp; video</v>
      </c>
      <c r="Y508" t="str">
        <f t="shared" si="47"/>
        <v>animation</v>
      </c>
    </row>
    <row r="509" spans="1:25" ht="64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</v>
      </c>
      <c r="P509" s="6">
        <f t="shared" si="45"/>
        <v>64</v>
      </c>
      <c r="Q509" t="s">
        <v>8310</v>
      </c>
      <c r="R509" t="s">
        <v>8316</v>
      </c>
      <c r="S509" s="10">
        <f t="shared" si="48"/>
        <v>41156.958993055552</v>
      </c>
      <c r="T509" s="10">
        <f t="shared" si="49"/>
        <v>41201.958993055552</v>
      </c>
      <c r="V509" s="21"/>
      <c r="W509" t="s">
        <v>8270</v>
      </c>
      <c r="X509" t="str">
        <f t="shared" si="46"/>
        <v>film &amp; video</v>
      </c>
      <c r="Y509" t="str">
        <f t="shared" si="47"/>
        <v>animation</v>
      </c>
    </row>
    <row r="510" spans="1:25" ht="64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0.8</v>
      </c>
      <c r="P510" s="6">
        <f t="shared" si="45"/>
        <v>133.33333333333334</v>
      </c>
      <c r="Q510" t="s">
        <v>8310</v>
      </c>
      <c r="R510" t="s">
        <v>8316</v>
      </c>
      <c r="S510" s="10">
        <f t="shared" si="48"/>
        <v>40995.024317129632</v>
      </c>
      <c r="T510" s="10">
        <f t="shared" si="49"/>
        <v>41054.593055555553</v>
      </c>
      <c r="V510" s="21"/>
      <c r="W510" t="s">
        <v>8270</v>
      </c>
      <c r="X510" t="str">
        <f t="shared" si="46"/>
        <v>film &amp; video</v>
      </c>
      <c r="Y510" t="str">
        <f t="shared" si="47"/>
        <v>animation</v>
      </c>
    </row>
    <row r="511" spans="1:25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0.2</v>
      </c>
      <c r="P511" s="6">
        <f t="shared" si="45"/>
        <v>10</v>
      </c>
      <c r="Q511" t="s">
        <v>8310</v>
      </c>
      <c r="R511" t="s">
        <v>8316</v>
      </c>
      <c r="S511" s="10">
        <f t="shared" si="48"/>
        <v>42153.631597222222</v>
      </c>
      <c r="T511" s="10">
        <f t="shared" si="49"/>
        <v>42183.631597222222</v>
      </c>
      <c r="V511" s="21"/>
      <c r="W511" t="s">
        <v>8270</v>
      </c>
      <c r="X511" t="str">
        <f t="shared" si="46"/>
        <v>film &amp; video</v>
      </c>
      <c r="Y511" t="str">
        <f t="shared" si="47"/>
        <v>animation</v>
      </c>
    </row>
    <row r="512" spans="1:25" ht="64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s="6">
        <f t="shared" si="45"/>
        <v>0</v>
      </c>
      <c r="Q512" t="s">
        <v>8310</v>
      </c>
      <c r="R512" t="s">
        <v>8316</v>
      </c>
      <c r="S512" s="10">
        <f t="shared" si="48"/>
        <v>42400.176377314812</v>
      </c>
      <c r="T512" s="10">
        <f t="shared" si="49"/>
        <v>42430.176377314812</v>
      </c>
      <c r="V512" s="21"/>
      <c r="W512" t="s">
        <v>8270</v>
      </c>
      <c r="X512" t="str">
        <f t="shared" si="46"/>
        <v>film &amp; video</v>
      </c>
      <c r="Y512" t="str">
        <f t="shared" si="47"/>
        <v>animation</v>
      </c>
    </row>
    <row r="513" spans="1:25" ht="64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3</v>
      </c>
      <c r="P513" s="6">
        <f t="shared" si="45"/>
        <v>30</v>
      </c>
      <c r="Q513" t="s">
        <v>8310</v>
      </c>
      <c r="R513" t="s">
        <v>8316</v>
      </c>
      <c r="S513" s="10">
        <f t="shared" si="48"/>
        <v>41340.303032407406</v>
      </c>
      <c r="T513" s="10">
        <f t="shared" si="49"/>
        <v>41370.261365740742</v>
      </c>
      <c r="V513" s="21"/>
      <c r="W513" t="s">
        <v>8270</v>
      </c>
      <c r="X513" t="str">
        <f t="shared" si="46"/>
        <v>film &amp; video</v>
      </c>
      <c r="Y513" t="str">
        <f t="shared" si="47"/>
        <v>animation</v>
      </c>
    </row>
    <row r="514" spans="1:25" ht="64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0.13749999999999998</v>
      </c>
      <c r="P514" s="6">
        <f t="shared" si="45"/>
        <v>5.5</v>
      </c>
      <c r="Q514" t="s">
        <v>8310</v>
      </c>
      <c r="R514" t="s">
        <v>8316</v>
      </c>
      <c r="S514" s="10">
        <f t="shared" si="48"/>
        <v>42649.742210648154</v>
      </c>
      <c r="T514" s="10">
        <f t="shared" si="49"/>
        <v>42694.783877314811</v>
      </c>
      <c r="V514" s="21"/>
      <c r="W514" t="s">
        <v>8270</v>
      </c>
      <c r="X514" t="str">
        <f t="shared" si="46"/>
        <v>film &amp; video</v>
      </c>
      <c r="Y514" t="str">
        <f t="shared" si="47"/>
        <v>animation</v>
      </c>
    </row>
    <row r="515" spans="1:25" ht="48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((E515/D515)*100)</f>
        <v>13.923999999999999</v>
      </c>
      <c r="P515" s="6">
        <f t="shared" ref="P515:P578" si="51">IFERROR(E515/L515,0)</f>
        <v>102.38235294117646</v>
      </c>
      <c r="Q515" t="s">
        <v>8310</v>
      </c>
      <c r="R515" t="s">
        <v>8316</v>
      </c>
      <c r="S515" s="10">
        <f t="shared" si="48"/>
        <v>42552.653993055559</v>
      </c>
      <c r="T515" s="10">
        <f t="shared" si="49"/>
        <v>42597.291666666672</v>
      </c>
      <c r="V515" s="21"/>
      <c r="W515" t="s">
        <v>8270</v>
      </c>
      <c r="X515" t="str">
        <f t="shared" ref="X515:X578" si="52">LEFT(W515,FIND("/",W515)-1)</f>
        <v>film &amp; video</v>
      </c>
      <c r="Y515" t="str">
        <f t="shared" ref="Y515:Y578" si="53">RIGHT(W515,LEN(W515)-FIND("/",W515))</f>
        <v>animation</v>
      </c>
    </row>
    <row r="516" spans="1:25" ht="64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3.3333333333333335</v>
      </c>
      <c r="P516" s="6">
        <f t="shared" si="51"/>
        <v>16.666666666666668</v>
      </c>
      <c r="Q516" t="s">
        <v>8310</v>
      </c>
      <c r="R516" t="s">
        <v>8316</v>
      </c>
      <c r="S516" s="10">
        <f t="shared" si="48"/>
        <v>41830.613969907405</v>
      </c>
      <c r="T516" s="10">
        <f t="shared" si="49"/>
        <v>41860.613969907405</v>
      </c>
      <c r="V516" s="21"/>
      <c r="W516" t="s">
        <v>8270</v>
      </c>
      <c r="X516" t="str">
        <f t="shared" si="52"/>
        <v>film &amp; video</v>
      </c>
      <c r="Y516" t="str">
        <f t="shared" si="53"/>
        <v>animation</v>
      </c>
    </row>
    <row r="517" spans="1:25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25.41340206185567</v>
      </c>
      <c r="P517" s="6">
        <f t="shared" si="51"/>
        <v>725.02941176470586</v>
      </c>
      <c r="Q517" t="s">
        <v>8310</v>
      </c>
      <c r="R517" t="s">
        <v>8316</v>
      </c>
      <c r="S517" s="10">
        <f t="shared" si="48"/>
        <v>42327.490752314814</v>
      </c>
      <c r="T517" s="10">
        <f t="shared" si="49"/>
        <v>42367.490752314814</v>
      </c>
      <c r="V517" s="21"/>
      <c r="W517" t="s">
        <v>8270</v>
      </c>
      <c r="X517" t="str">
        <f t="shared" si="52"/>
        <v>film &amp; video</v>
      </c>
      <c r="Y517" t="str">
        <f t="shared" si="53"/>
        <v>animation</v>
      </c>
    </row>
    <row r="518" spans="1:25" ht="48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s="6">
        <f t="shared" si="51"/>
        <v>0</v>
      </c>
      <c r="Q518" t="s">
        <v>8310</v>
      </c>
      <c r="R518" t="s">
        <v>8316</v>
      </c>
      <c r="S518" s="10">
        <f t="shared" si="48"/>
        <v>42091.778703703705</v>
      </c>
      <c r="T518" s="10">
        <f t="shared" si="49"/>
        <v>42151.778703703705</v>
      </c>
      <c r="V518" s="21"/>
      <c r="W518" t="s">
        <v>8270</v>
      </c>
      <c r="X518" t="str">
        <f t="shared" si="52"/>
        <v>film &amp; video</v>
      </c>
      <c r="Y518" t="str">
        <f t="shared" si="53"/>
        <v>animation</v>
      </c>
    </row>
    <row r="519" spans="1:25" ht="64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</v>
      </c>
      <c r="P519" s="6">
        <f t="shared" si="51"/>
        <v>68.333333333333329</v>
      </c>
      <c r="Q519" t="s">
        <v>8310</v>
      </c>
      <c r="R519" t="s">
        <v>8316</v>
      </c>
      <c r="S519" s="10">
        <f t="shared" si="48"/>
        <v>42738.615289351852</v>
      </c>
      <c r="T519" s="10">
        <f t="shared" si="49"/>
        <v>42768.615289351852</v>
      </c>
      <c r="V519" s="21"/>
      <c r="W519" t="s">
        <v>8270</v>
      </c>
      <c r="X519" t="str">
        <f t="shared" si="52"/>
        <v>film &amp; video</v>
      </c>
      <c r="Y519" t="str">
        <f t="shared" si="53"/>
        <v>animation</v>
      </c>
    </row>
    <row r="520" spans="1:25" ht="64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s="6">
        <f t="shared" si="51"/>
        <v>0</v>
      </c>
      <c r="Q520" t="s">
        <v>8310</v>
      </c>
      <c r="R520" t="s">
        <v>8316</v>
      </c>
      <c r="S520" s="10">
        <f t="shared" si="48"/>
        <v>42223.616018518514</v>
      </c>
      <c r="T520" s="10">
        <f t="shared" si="49"/>
        <v>42253.615277777775</v>
      </c>
      <c r="V520" s="21"/>
      <c r="W520" t="s">
        <v>8270</v>
      </c>
      <c r="X520" t="str">
        <f t="shared" si="52"/>
        <v>film &amp; video</v>
      </c>
      <c r="Y520" t="str">
        <f t="shared" si="53"/>
        <v>animation</v>
      </c>
    </row>
    <row r="521" spans="1:25" ht="64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22.881426547787683</v>
      </c>
      <c r="P521" s="6">
        <f t="shared" si="51"/>
        <v>39.228571428571428</v>
      </c>
      <c r="Q521" t="s">
        <v>8310</v>
      </c>
      <c r="R521" t="s">
        <v>8316</v>
      </c>
      <c r="S521" s="10">
        <f t="shared" si="48"/>
        <v>41218.391446759262</v>
      </c>
      <c r="T521" s="10">
        <f t="shared" si="49"/>
        <v>41248.391446759262</v>
      </c>
      <c r="V521" s="21"/>
      <c r="W521" t="s">
        <v>8270</v>
      </c>
      <c r="X521" t="str">
        <f t="shared" si="52"/>
        <v>film &amp; video</v>
      </c>
      <c r="Y521" t="str">
        <f t="shared" si="53"/>
        <v>animation</v>
      </c>
    </row>
    <row r="522" spans="1:25" ht="64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102.1</v>
      </c>
      <c r="P522" s="6">
        <f t="shared" si="51"/>
        <v>150.14705882352942</v>
      </c>
      <c r="Q522" t="s">
        <v>8317</v>
      </c>
      <c r="R522" t="s">
        <v>8318</v>
      </c>
      <c r="S522" s="10">
        <f t="shared" si="48"/>
        <v>42318.702094907407</v>
      </c>
      <c r="T522" s="10">
        <f t="shared" si="49"/>
        <v>42348.702094907407</v>
      </c>
      <c r="V522" s="21"/>
      <c r="W522" t="s">
        <v>8271</v>
      </c>
      <c r="X522" t="str">
        <f t="shared" si="52"/>
        <v>theater</v>
      </c>
      <c r="Y522" t="str">
        <f t="shared" si="53"/>
        <v>plays</v>
      </c>
    </row>
    <row r="523" spans="1:25" ht="64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104.64</v>
      </c>
      <c r="P523" s="6">
        <f t="shared" si="51"/>
        <v>93.428571428571431</v>
      </c>
      <c r="Q523" t="s">
        <v>8317</v>
      </c>
      <c r="R523" t="s">
        <v>8318</v>
      </c>
      <c r="S523" s="10">
        <f t="shared" si="48"/>
        <v>42646.092812499999</v>
      </c>
      <c r="T523" s="10">
        <f t="shared" si="49"/>
        <v>42675.207638888889</v>
      </c>
      <c r="V523" s="21"/>
      <c r="W523" t="s">
        <v>8271</v>
      </c>
      <c r="X523" t="str">
        <f t="shared" si="52"/>
        <v>theater</v>
      </c>
      <c r="Y523" t="str">
        <f t="shared" si="53"/>
        <v>plays</v>
      </c>
    </row>
    <row r="524" spans="1:25" ht="64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114.66666666666667</v>
      </c>
      <c r="P524" s="6">
        <f t="shared" si="51"/>
        <v>110.96774193548387</v>
      </c>
      <c r="Q524" t="s">
        <v>8317</v>
      </c>
      <c r="R524" t="s">
        <v>8318</v>
      </c>
      <c r="S524" s="10">
        <f t="shared" si="48"/>
        <v>42430.040798611109</v>
      </c>
      <c r="T524" s="10">
        <f t="shared" si="49"/>
        <v>42449.999131944445</v>
      </c>
      <c r="V524" s="21"/>
      <c r="W524" t="s">
        <v>8271</v>
      </c>
      <c r="X524" t="str">
        <f t="shared" si="52"/>
        <v>theater</v>
      </c>
      <c r="Y524" t="str">
        <f t="shared" si="53"/>
        <v>plays</v>
      </c>
    </row>
    <row r="525" spans="1:25" ht="64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120.6</v>
      </c>
      <c r="P525" s="6">
        <f t="shared" si="51"/>
        <v>71.785714285714292</v>
      </c>
      <c r="Q525" t="s">
        <v>8317</v>
      </c>
      <c r="R525" t="s">
        <v>8318</v>
      </c>
      <c r="S525" s="10">
        <f t="shared" si="48"/>
        <v>42238.13282407407</v>
      </c>
      <c r="T525" s="10">
        <f t="shared" si="49"/>
        <v>42268.13282407407</v>
      </c>
      <c r="V525" s="21"/>
      <c r="W525" t="s">
        <v>8271</v>
      </c>
      <c r="X525" t="str">
        <f t="shared" si="52"/>
        <v>theater</v>
      </c>
      <c r="Y525" t="str">
        <f t="shared" si="53"/>
        <v>plays</v>
      </c>
    </row>
    <row r="526" spans="1:25" ht="64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108.67285714285715</v>
      </c>
      <c r="P526" s="6">
        <f t="shared" si="51"/>
        <v>29.258076923076924</v>
      </c>
      <c r="Q526" t="s">
        <v>8317</v>
      </c>
      <c r="R526" t="s">
        <v>8318</v>
      </c>
      <c r="S526" s="10">
        <f t="shared" si="48"/>
        <v>42492.717233796298</v>
      </c>
      <c r="T526" s="10">
        <f t="shared" si="49"/>
        <v>42522.717233796298</v>
      </c>
      <c r="V526" s="21"/>
      <c r="W526" t="s">
        <v>8271</v>
      </c>
      <c r="X526" t="str">
        <f t="shared" si="52"/>
        <v>theater</v>
      </c>
      <c r="Y526" t="str">
        <f t="shared" si="53"/>
        <v>plays</v>
      </c>
    </row>
    <row r="527" spans="1:25" ht="64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100</v>
      </c>
      <c r="P527" s="6">
        <f t="shared" si="51"/>
        <v>1000</v>
      </c>
      <c r="Q527" t="s">
        <v>8317</v>
      </c>
      <c r="R527" t="s">
        <v>8318</v>
      </c>
      <c r="S527" s="10">
        <f t="shared" si="48"/>
        <v>41850.400937500002</v>
      </c>
      <c r="T527" s="10">
        <f t="shared" si="49"/>
        <v>41895.400937500002</v>
      </c>
      <c r="V527" s="21"/>
      <c r="W527" t="s">
        <v>8271</v>
      </c>
      <c r="X527" t="str">
        <f t="shared" si="52"/>
        <v>theater</v>
      </c>
      <c r="Y527" t="str">
        <f t="shared" si="53"/>
        <v>plays</v>
      </c>
    </row>
    <row r="528" spans="1:25" ht="64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113.99999999999999</v>
      </c>
      <c r="P528" s="6">
        <f t="shared" si="51"/>
        <v>74.347826086956516</v>
      </c>
      <c r="Q528" t="s">
        <v>8317</v>
      </c>
      <c r="R528" t="s">
        <v>8318</v>
      </c>
      <c r="S528" s="10">
        <f t="shared" si="48"/>
        <v>42192.591944444444</v>
      </c>
      <c r="T528" s="10">
        <f t="shared" si="49"/>
        <v>42223.708333333328</v>
      </c>
      <c r="V528" s="21"/>
      <c r="W528" t="s">
        <v>8271</v>
      </c>
      <c r="X528" t="str">
        <f t="shared" si="52"/>
        <v>theater</v>
      </c>
      <c r="Y528" t="str">
        <f t="shared" si="53"/>
        <v>plays</v>
      </c>
    </row>
    <row r="529" spans="1:25" ht="80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100.85</v>
      </c>
      <c r="P529" s="6">
        <f t="shared" si="51"/>
        <v>63.829113924050631</v>
      </c>
      <c r="Q529" t="s">
        <v>8317</v>
      </c>
      <c r="R529" t="s">
        <v>8318</v>
      </c>
      <c r="S529" s="10">
        <f t="shared" si="48"/>
        <v>42753.205625000002</v>
      </c>
      <c r="T529" s="10">
        <f t="shared" si="49"/>
        <v>42783.670138888891</v>
      </c>
      <c r="V529" s="21"/>
      <c r="W529" t="s">
        <v>8271</v>
      </c>
      <c r="X529" t="str">
        <f t="shared" si="52"/>
        <v>theater</v>
      </c>
      <c r="Y529" t="str">
        <f t="shared" si="53"/>
        <v>plays</v>
      </c>
    </row>
    <row r="530" spans="1:25" ht="3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115.65217391304347</v>
      </c>
      <c r="P530" s="6">
        <f t="shared" si="51"/>
        <v>44.333333333333336</v>
      </c>
      <c r="Q530" t="s">
        <v>8317</v>
      </c>
      <c r="R530" t="s">
        <v>8318</v>
      </c>
      <c r="S530" s="10">
        <f t="shared" si="48"/>
        <v>42155.920219907406</v>
      </c>
      <c r="T530" s="10">
        <f t="shared" si="49"/>
        <v>42176.888888888891</v>
      </c>
      <c r="V530" s="21"/>
      <c r="W530" t="s">
        <v>8271</v>
      </c>
      <c r="X530" t="str">
        <f t="shared" si="52"/>
        <v>theater</v>
      </c>
      <c r="Y530" t="str">
        <f t="shared" si="53"/>
        <v>plays</v>
      </c>
    </row>
    <row r="531" spans="1:25" ht="80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130.41666666666666</v>
      </c>
      <c r="P531" s="6">
        <f t="shared" si="51"/>
        <v>86.944444444444443</v>
      </c>
      <c r="Q531" t="s">
        <v>8317</v>
      </c>
      <c r="R531" t="s">
        <v>8318</v>
      </c>
      <c r="S531" s="10">
        <f t="shared" si="48"/>
        <v>42725.031180555554</v>
      </c>
      <c r="T531" s="10">
        <f t="shared" si="49"/>
        <v>42746.208333333328</v>
      </c>
      <c r="V531" s="21"/>
      <c r="W531" t="s">
        <v>8271</v>
      </c>
      <c r="X531" t="str">
        <f t="shared" si="52"/>
        <v>theater</v>
      </c>
      <c r="Y531" t="str">
        <f t="shared" si="53"/>
        <v>plays</v>
      </c>
    </row>
    <row r="532" spans="1:25" ht="64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107.78267254038178</v>
      </c>
      <c r="P532" s="6">
        <f t="shared" si="51"/>
        <v>126.55172413793103</v>
      </c>
      <c r="Q532" t="s">
        <v>8317</v>
      </c>
      <c r="R532" t="s">
        <v>8318</v>
      </c>
      <c r="S532" s="10">
        <f t="shared" si="48"/>
        <v>42157.591064814813</v>
      </c>
      <c r="T532" s="10">
        <f t="shared" si="49"/>
        <v>42179.083333333328</v>
      </c>
      <c r="V532" s="21"/>
      <c r="W532" t="s">
        <v>8271</v>
      </c>
      <c r="X532" t="str">
        <f t="shared" si="52"/>
        <v>theater</v>
      </c>
      <c r="Y532" t="str">
        <f t="shared" si="53"/>
        <v>plays</v>
      </c>
    </row>
    <row r="533" spans="1:25" ht="64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100</v>
      </c>
      <c r="P533" s="6">
        <f t="shared" si="51"/>
        <v>129.03225806451613</v>
      </c>
      <c r="Q533" t="s">
        <v>8317</v>
      </c>
      <c r="R533" t="s">
        <v>8318</v>
      </c>
      <c r="S533" s="10">
        <f t="shared" si="48"/>
        <v>42676.065150462964</v>
      </c>
      <c r="T533" s="10">
        <f t="shared" si="49"/>
        <v>42721.290972222225</v>
      </c>
      <c r="V533" s="21"/>
      <c r="W533" t="s">
        <v>8271</v>
      </c>
      <c r="X533" t="str">
        <f t="shared" si="52"/>
        <v>theater</v>
      </c>
      <c r="Y533" t="str">
        <f t="shared" si="53"/>
        <v>plays</v>
      </c>
    </row>
    <row r="534" spans="1:25" ht="64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123.25</v>
      </c>
      <c r="P534" s="6">
        <f t="shared" si="51"/>
        <v>71.242774566473983</v>
      </c>
      <c r="Q534" t="s">
        <v>8317</v>
      </c>
      <c r="R534" t="s">
        <v>8318</v>
      </c>
      <c r="S534" s="10">
        <f t="shared" si="48"/>
        <v>42473.007037037038</v>
      </c>
      <c r="T534" s="10">
        <f t="shared" si="49"/>
        <v>42503.007037037038</v>
      </c>
      <c r="V534" s="21"/>
      <c r="W534" t="s">
        <v>8271</v>
      </c>
      <c r="X534" t="str">
        <f t="shared" si="52"/>
        <v>theater</v>
      </c>
      <c r="Y534" t="str">
        <f t="shared" si="53"/>
        <v>plays</v>
      </c>
    </row>
    <row r="535" spans="1:25" ht="64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100.2</v>
      </c>
      <c r="P535" s="6">
        <f t="shared" si="51"/>
        <v>117.88235294117646</v>
      </c>
      <c r="Q535" t="s">
        <v>8317</v>
      </c>
      <c r="R535" t="s">
        <v>8318</v>
      </c>
      <c r="S535" s="10">
        <f t="shared" si="48"/>
        <v>42482.43478009259</v>
      </c>
      <c r="T535" s="10">
        <f t="shared" si="49"/>
        <v>42506.43478009259</v>
      </c>
      <c r="V535" s="21"/>
      <c r="W535" t="s">
        <v>8271</v>
      </c>
      <c r="X535" t="str">
        <f t="shared" si="52"/>
        <v>theater</v>
      </c>
      <c r="Y535" t="str">
        <f t="shared" si="53"/>
        <v>plays</v>
      </c>
    </row>
    <row r="536" spans="1:25" ht="64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104.66666666666666</v>
      </c>
      <c r="P536" s="6">
        <f t="shared" si="51"/>
        <v>327.08333333333331</v>
      </c>
      <c r="Q536" t="s">
        <v>8317</v>
      </c>
      <c r="R536" t="s">
        <v>8318</v>
      </c>
      <c r="S536" s="10">
        <f t="shared" ref="S536:S599" si="54">(((J536/60)/60)/24)+DATE(1970,1,1)</f>
        <v>42270.810995370368</v>
      </c>
      <c r="T536" s="10">
        <f t="shared" ref="T536:T599" si="55">(((I536/60)/60)/24)+DATE(1970,1,1)</f>
        <v>42309.958333333328</v>
      </c>
      <c r="V536" s="21"/>
      <c r="W536" t="s">
        <v>8271</v>
      </c>
      <c r="X536" t="str">
        <f t="shared" si="52"/>
        <v>theater</v>
      </c>
      <c r="Y536" t="str">
        <f t="shared" si="53"/>
        <v>plays</v>
      </c>
    </row>
    <row r="537" spans="1:25" ht="48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102.49999999999999</v>
      </c>
      <c r="P537" s="6">
        <f t="shared" si="51"/>
        <v>34.745762711864408</v>
      </c>
      <c r="Q537" t="s">
        <v>8317</v>
      </c>
      <c r="R537" t="s">
        <v>8318</v>
      </c>
      <c r="S537" s="10">
        <f t="shared" si="54"/>
        <v>42711.545196759253</v>
      </c>
      <c r="T537" s="10">
        <f t="shared" si="55"/>
        <v>42741.545196759253</v>
      </c>
      <c r="V537" s="21"/>
      <c r="W537" t="s">
        <v>8271</v>
      </c>
      <c r="X537" t="str">
        <f t="shared" si="52"/>
        <v>theater</v>
      </c>
      <c r="Y537" t="str">
        <f t="shared" si="53"/>
        <v>plays</v>
      </c>
    </row>
    <row r="538" spans="1:25" ht="64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118.25757575757576</v>
      </c>
      <c r="P538" s="6">
        <f t="shared" si="51"/>
        <v>100.06410256410257</v>
      </c>
      <c r="Q538" t="s">
        <v>8317</v>
      </c>
      <c r="R538" t="s">
        <v>8318</v>
      </c>
      <c r="S538" s="10">
        <f t="shared" si="54"/>
        <v>42179.344988425932</v>
      </c>
      <c r="T538" s="10">
        <f t="shared" si="55"/>
        <v>42219.75</v>
      </c>
      <c r="V538" s="21"/>
      <c r="W538" t="s">
        <v>8271</v>
      </c>
      <c r="X538" t="str">
        <f t="shared" si="52"/>
        <v>theater</v>
      </c>
      <c r="Y538" t="str">
        <f t="shared" si="53"/>
        <v>plays</v>
      </c>
    </row>
    <row r="539" spans="1:25" ht="64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120.5</v>
      </c>
      <c r="P539" s="6">
        <f t="shared" si="51"/>
        <v>40.847457627118644</v>
      </c>
      <c r="Q539" t="s">
        <v>8317</v>
      </c>
      <c r="R539" t="s">
        <v>8318</v>
      </c>
      <c r="S539" s="10">
        <f t="shared" si="54"/>
        <v>42282.768414351856</v>
      </c>
      <c r="T539" s="10">
        <f t="shared" si="55"/>
        <v>42312.810081018513</v>
      </c>
      <c r="V539" s="21"/>
      <c r="W539" t="s">
        <v>8271</v>
      </c>
      <c r="X539" t="str">
        <f t="shared" si="52"/>
        <v>theater</v>
      </c>
      <c r="Y539" t="str">
        <f t="shared" si="53"/>
        <v>plays</v>
      </c>
    </row>
    <row r="540" spans="1:25" ht="64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302.42</v>
      </c>
      <c r="P540" s="6">
        <f t="shared" si="51"/>
        <v>252.01666666666668</v>
      </c>
      <c r="Q540" t="s">
        <v>8317</v>
      </c>
      <c r="R540" t="s">
        <v>8318</v>
      </c>
      <c r="S540" s="10">
        <f t="shared" si="54"/>
        <v>42473.794710648144</v>
      </c>
      <c r="T540" s="10">
        <f t="shared" si="55"/>
        <v>42503.794710648144</v>
      </c>
      <c r="V540" s="21"/>
      <c r="W540" t="s">
        <v>8271</v>
      </c>
      <c r="X540" t="str">
        <f t="shared" si="52"/>
        <v>theater</v>
      </c>
      <c r="Y540" t="str">
        <f t="shared" si="53"/>
        <v>plays</v>
      </c>
    </row>
    <row r="541" spans="1:25" ht="64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100.64400000000001</v>
      </c>
      <c r="P541" s="6">
        <f t="shared" si="51"/>
        <v>25.161000000000001</v>
      </c>
      <c r="Q541" t="s">
        <v>8317</v>
      </c>
      <c r="R541" t="s">
        <v>8318</v>
      </c>
      <c r="S541" s="10">
        <f t="shared" si="54"/>
        <v>42535.049849537041</v>
      </c>
      <c r="T541" s="10">
        <f t="shared" si="55"/>
        <v>42556.049849537041</v>
      </c>
      <c r="V541" s="21"/>
      <c r="W541" t="s">
        <v>8271</v>
      </c>
      <c r="X541" t="str">
        <f t="shared" si="52"/>
        <v>theater</v>
      </c>
      <c r="Y541" t="str">
        <f t="shared" si="53"/>
        <v>plays</v>
      </c>
    </row>
    <row r="542" spans="1:25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6.6666666666666671E-3</v>
      </c>
      <c r="P542" s="6">
        <f t="shared" si="51"/>
        <v>1</v>
      </c>
      <c r="Q542" t="s">
        <v>8319</v>
      </c>
      <c r="R542" t="s">
        <v>8320</v>
      </c>
      <c r="S542" s="10">
        <f t="shared" si="54"/>
        <v>42009.817199074074</v>
      </c>
      <c r="T542" s="10">
        <f t="shared" si="55"/>
        <v>42039.817199074074</v>
      </c>
      <c r="V542" s="21"/>
      <c r="W542" t="s">
        <v>8272</v>
      </c>
      <c r="X542" t="str">
        <f t="shared" si="52"/>
        <v>technology</v>
      </c>
      <c r="Y542" t="str">
        <f t="shared" si="53"/>
        <v>web</v>
      </c>
    </row>
    <row r="543" spans="1:25" ht="64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0.55555555555555558</v>
      </c>
      <c r="P543" s="6">
        <f t="shared" si="51"/>
        <v>25</v>
      </c>
      <c r="Q543" t="s">
        <v>8319</v>
      </c>
      <c r="R543" t="s">
        <v>8320</v>
      </c>
      <c r="S543" s="10">
        <f t="shared" si="54"/>
        <v>42276.046689814815</v>
      </c>
      <c r="T543" s="10">
        <f t="shared" si="55"/>
        <v>42306.046689814815</v>
      </c>
      <c r="V543" s="21"/>
      <c r="W543" t="s">
        <v>8272</v>
      </c>
      <c r="X543" t="str">
        <f t="shared" si="52"/>
        <v>technology</v>
      </c>
      <c r="Y543" t="str">
        <f t="shared" si="53"/>
        <v>web</v>
      </c>
    </row>
    <row r="544" spans="1:25" ht="64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3.9999999999999996E-4</v>
      </c>
      <c r="P544" s="6">
        <f t="shared" si="51"/>
        <v>1</v>
      </c>
      <c r="Q544" t="s">
        <v>8319</v>
      </c>
      <c r="R544" t="s">
        <v>8320</v>
      </c>
      <c r="S544" s="10">
        <f t="shared" si="54"/>
        <v>42433.737453703703</v>
      </c>
      <c r="T544" s="10">
        <f t="shared" si="55"/>
        <v>42493.695787037039</v>
      </c>
      <c r="V544" s="21"/>
      <c r="W544" t="s">
        <v>8272</v>
      </c>
      <c r="X544" t="str">
        <f t="shared" si="52"/>
        <v>technology</v>
      </c>
      <c r="Y544" t="str">
        <f t="shared" si="53"/>
        <v>web</v>
      </c>
    </row>
    <row r="545" spans="1:25" ht="64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0.31818181818181818</v>
      </c>
      <c r="P545" s="6">
        <f t="shared" si="51"/>
        <v>35</v>
      </c>
      <c r="Q545" t="s">
        <v>8319</v>
      </c>
      <c r="R545" t="s">
        <v>8320</v>
      </c>
      <c r="S545" s="10">
        <f t="shared" si="54"/>
        <v>41914.092152777775</v>
      </c>
      <c r="T545" s="10">
        <f t="shared" si="55"/>
        <v>41944.092152777775</v>
      </c>
      <c r="V545" s="21"/>
      <c r="W545" t="s">
        <v>8272</v>
      </c>
      <c r="X545" t="str">
        <f t="shared" si="52"/>
        <v>technology</v>
      </c>
      <c r="Y545" t="str">
        <f t="shared" si="53"/>
        <v>web</v>
      </c>
    </row>
    <row r="546" spans="1:25" ht="64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</v>
      </c>
      <c r="P546" s="6">
        <f t="shared" si="51"/>
        <v>3</v>
      </c>
      <c r="Q546" t="s">
        <v>8319</v>
      </c>
      <c r="R546" t="s">
        <v>8320</v>
      </c>
      <c r="S546" s="10">
        <f t="shared" si="54"/>
        <v>42525.656944444447</v>
      </c>
      <c r="T546" s="10">
        <f t="shared" si="55"/>
        <v>42555.656944444447</v>
      </c>
      <c r="V546" s="21"/>
      <c r="W546" t="s">
        <v>8272</v>
      </c>
      <c r="X546" t="str">
        <f t="shared" si="52"/>
        <v>technology</v>
      </c>
      <c r="Y546" t="str">
        <f t="shared" si="53"/>
        <v>web</v>
      </c>
    </row>
    <row r="547" spans="1:25" ht="64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27.383999999999997</v>
      </c>
      <c r="P547" s="6">
        <f t="shared" si="51"/>
        <v>402.70588235294116</v>
      </c>
      <c r="Q547" t="s">
        <v>8319</v>
      </c>
      <c r="R547" t="s">
        <v>8320</v>
      </c>
      <c r="S547" s="10">
        <f t="shared" si="54"/>
        <v>42283.592465277776</v>
      </c>
      <c r="T547" s="10">
        <f t="shared" si="55"/>
        <v>42323.634131944447</v>
      </c>
      <c r="V547" s="21"/>
      <c r="W547" t="s">
        <v>8272</v>
      </c>
      <c r="X547" t="str">
        <f t="shared" si="52"/>
        <v>technology</v>
      </c>
      <c r="Y547" t="str">
        <f t="shared" si="53"/>
        <v>web</v>
      </c>
    </row>
    <row r="548" spans="1:25" ht="64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8.666666666666667E-2</v>
      </c>
      <c r="P548" s="6">
        <f t="shared" si="51"/>
        <v>26</v>
      </c>
      <c r="Q548" t="s">
        <v>8319</v>
      </c>
      <c r="R548" t="s">
        <v>8320</v>
      </c>
      <c r="S548" s="10">
        <f t="shared" si="54"/>
        <v>42249.667997685188</v>
      </c>
      <c r="T548" s="10">
        <f t="shared" si="55"/>
        <v>42294.667997685188</v>
      </c>
      <c r="V548" s="21"/>
      <c r="W548" t="s">
        <v>8272</v>
      </c>
      <c r="X548" t="str">
        <f t="shared" si="52"/>
        <v>technology</v>
      </c>
      <c r="Y548" t="str">
        <f t="shared" si="53"/>
        <v>web</v>
      </c>
    </row>
    <row r="549" spans="1:25" ht="64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s="6">
        <f t="shared" si="51"/>
        <v>0</v>
      </c>
      <c r="Q549" t="s">
        <v>8319</v>
      </c>
      <c r="R549" t="s">
        <v>8320</v>
      </c>
      <c r="S549" s="10">
        <f t="shared" si="54"/>
        <v>42380.696342592593</v>
      </c>
      <c r="T549" s="10">
        <f t="shared" si="55"/>
        <v>42410.696342592593</v>
      </c>
      <c r="V549" s="21"/>
      <c r="W549" t="s">
        <v>8272</v>
      </c>
      <c r="X549" t="str">
        <f t="shared" si="52"/>
        <v>technology</v>
      </c>
      <c r="Y549" t="str">
        <f t="shared" si="53"/>
        <v>web</v>
      </c>
    </row>
    <row r="550" spans="1:25" ht="64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0.09</v>
      </c>
      <c r="P550" s="6">
        <f t="shared" si="51"/>
        <v>9</v>
      </c>
      <c r="Q550" t="s">
        <v>8319</v>
      </c>
      <c r="R550" t="s">
        <v>8320</v>
      </c>
      <c r="S550" s="10">
        <f t="shared" si="54"/>
        <v>42276.903333333335</v>
      </c>
      <c r="T550" s="10">
        <f t="shared" si="55"/>
        <v>42306.903333333335</v>
      </c>
      <c r="V550" s="21"/>
      <c r="W550" t="s">
        <v>8272</v>
      </c>
      <c r="X550" t="str">
        <f t="shared" si="52"/>
        <v>technology</v>
      </c>
      <c r="Y550" t="str">
        <f t="shared" si="53"/>
        <v>web</v>
      </c>
    </row>
    <row r="551" spans="1:25" ht="64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</v>
      </c>
      <c r="P551" s="6">
        <f t="shared" si="51"/>
        <v>8.5</v>
      </c>
      <c r="Q551" t="s">
        <v>8319</v>
      </c>
      <c r="R551" t="s">
        <v>8320</v>
      </c>
      <c r="S551" s="10">
        <f t="shared" si="54"/>
        <v>42163.636828703704</v>
      </c>
      <c r="T551" s="10">
        <f t="shared" si="55"/>
        <v>42193.636828703704</v>
      </c>
      <c r="V551" s="21"/>
      <c r="W551" t="s">
        <v>8272</v>
      </c>
      <c r="X551" t="str">
        <f t="shared" si="52"/>
        <v>technology</v>
      </c>
      <c r="Y551" t="str">
        <f t="shared" si="53"/>
        <v>web</v>
      </c>
    </row>
    <row r="552" spans="1:25" ht="64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0.70000000000000007</v>
      </c>
      <c r="P552" s="6">
        <f t="shared" si="51"/>
        <v>8.75</v>
      </c>
      <c r="Q552" t="s">
        <v>8319</v>
      </c>
      <c r="R552" t="s">
        <v>8320</v>
      </c>
      <c r="S552" s="10">
        <f t="shared" si="54"/>
        <v>42753.678761574076</v>
      </c>
      <c r="T552" s="10">
        <f t="shared" si="55"/>
        <v>42766.208333333328</v>
      </c>
      <c r="V552" s="21"/>
      <c r="W552" t="s">
        <v>8272</v>
      </c>
      <c r="X552" t="str">
        <f t="shared" si="52"/>
        <v>technology</v>
      </c>
      <c r="Y552" t="str">
        <f t="shared" si="53"/>
        <v>web</v>
      </c>
    </row>
    <row r="553" spans="1:25" ht="64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5.0413333333333332</v>
      </c>
      <c r="P553" s="6">
        <f t="shared" si="51"/>
        <v>135.03571428571428</v>
      </c>
      <c r="Q553" t="s">
        <v>8319</v>
      </c>
      <c r="R553" t="s">
        <v>8320</v>
      </c>
      <c r="S553" s="10">
        <f t="shared" si="54"/>
        <v>42173.275740740741</v>
      </c>
      <c r="T553" s="10">
        <f t="shared" si="55"/>
        <v>42217.745138888888</v>
      </c>
      <c r="V553" s="21"/>
      <c r="W553" t="s">
        <v>8272</v>
      </c>
      <c r="X553" t="str">
        <f t="shared" si="52"/>
        <v>technology</v>
      </c>
      <c r="Y553" t="str">
        <f t="shared" si="53"/>
        <v>web</v>
      </c>
    </row>
    <row r="554" spans="1:25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s="6">
        <f t="shared" si="51"/>
        <v>0</v>
      </c>
      <c r="Q554" t="s">
        <v>8319</v>
      </c>
      <c r="R554" t="s">
        <v>8320</v>
      </c>
      <c r="S554" s="10">
        <f t="shared" si="54"/>
        <v>42318.616851851853</v>
      </c>
      <c r="T554" s="10">
        <f t="shared" si="55"/>
        <v>42378.616851851853</v>
      </c>
      <c r="V554" s="21"/>
      <c r="W554" t="s">
        <v>8272</v>
      </c>
      <c r="X554" t="str">
        <f t="shared" si="52"/>
        <v>technology</v>
      </c>
      <c r="Y554" t="str">
        <f t="shared" si="53"/>
        <v>web</v>
      </c>
    </row>
    <row r="555" spans="1:25" ht="64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0.49199999999999999</v>
      </c>
      <c r="P555" s="6">
        <f t="shared" si="51"/>
        <v>20.5</v>
      </c>
      <c r="Q555" t="s">
        <v>8319</v>
      </c>
      <c r="R555" t="s">
        <v>8320</v>
      </c>
      <c r="S555" s="10">
        <f t="shared" si="54"/>
        <v>41927.71980324074</v>
      </c>
      <c r="T555" s="10">
        <f t="shared" si="55"/>
        <v>41957.761469907404</v>
      </c>
      <c r="V555" s="21"/>
      <c r="W555" t="s">
        <v>8272</v>
      </c>
      <c r="X555" t="str">
        <f t="shared" si="52"/>
        <v>technology</v>
      </c>
      <c r="Y555" t="str">
        <f t="shared" si="53"/>
        <v>web</v>
      </c>
    </row>
    <row r="556" spans="1:25" ht="80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36.589147286821706</v>
      </c>
      <c r="P556" s="6">
        <f t="shared" si="51"/>
        <v>64.36363636363636</v>
      </c>
      <c r="Q556" t="s">
        <v>8319</v>
      </c>
      <c r="R556" t="s">
        <v>8320</v>
      </c>
      <c r="S556" s="10">
        <f t="shared" si="54"/>
        <v>41901.684861111113</v>
      </c>
      <c r="T556" s="10">
        <f t="shared" si="55"/>
        <v>41931.684861111113</v>
      </c>
      <c r="V556" s="21"/>
      <c r="W556" t="s">
        <v>8272</v>
      </c>
      <c r="X556" t="str">
        <f t="shared" si="52"/>
        <v>technology</v>
      </c>
      <c r="Y556" t="str">
        <f t="shared" si="53"/>
        <v>web</v>
      </c>
    </row>
    <row r="557" spans="1:25" ht="64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s="6">
        <f t="shared" si="51"/>
        <v>0</v>
      </c>
      <c r="Q557" t="s">
        <v>8319</v>
      </c>
      <c r="R557" t="s">
        <v>8320</v>
      </c>
      <c r="S557" s="10">
        <f t="shared" si="54"/>
        <v>42503.353506944448</v>
      </c>
      <c r="T557" s="10">
        <f t="shared" si="55"/>
        <v>42533.353506944448</v>
      </c>
      <c r="V557" s="21"/>
      <c r="W557" t="s">
        <v>8272</v>
      </c>
      <c r="X557" t="str">
        <f t="shared" si="52"/>
        <v>technology</v>
      </c>
      <c r="Y557" t="str">
        <f t="shared" si="53"/>
        <v>web</v>
      </c>
    </row>
    <row r="558" spans="1:25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</v>
      </c>
      <c r="P558" s="6">
        <f t="shared" si="51"/>
        <v>200</v>
      </c>
      <c r="Q558" t="s">
        <v>8319</v>
      </c>
      <c r="R558" t="s">
        <v>8320</v>
      </c>
      <c r="S558" s="10">
        <f t="shared" si="54"/>
        <v>42345.860150462962</v>
      </c>
      <c r="T558" s="10">
        <f t="shared" si="55"/>
        <v>42375.860150462962</v>
      </c>
      <c r="V558" s="21"/>
      <c r="W558" t="s">
        <v>8272</v>
      </c>
      <c r="X558" t="str">
        <f t="shared" si="52"/>
        <v>technology</v>
      </c>
      <c r="Y558" t="str">
        <f t="shared" si="53"/>
        <v>web</v>
      </c>
    </row>
    <row r="559" spans="1:25" ht="64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0.91066666666666674</v>
      </c>
      <c r="P559" s="6">
        <f t="shared" si="51"/>
        <v>68.3</v>
      </c>
      <c r="Q559" t="s">
        <v>8319</v>
      </c>
      <c r="R559" t="s">
        <v>8320</v>
      </c>
      <c r="S559" s="10">
        <f t="shared" si="54"/>
        <v>42676.942164351851</v>
      </c>
      <c r="T559" s="10">
        <f t="shared" si="55"/>
        <v>42706.983831018515</v>
      </c>
      <c r="V559" s="21"/>
      <c r="W559" t="s">
        <v>8272</v>
      </c>
      <c r="X559" t="str">
        <f t="shared" si="52"/>
        <v>technology</v>
      </c>
      <c r="Y559" t="str">
        <f t="shared" si="53"/>
        <v>web</v>
      </c>
    </row>
    <row r="560" spans="1:25" ht="64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s="6">
        <f t="shared" si="51"/>
        <v>0</v>
      </c>
      <c r="Q560" t="s">
        <v>8319</v>
      </c>
      <c r="R560" t="s">
        <v>8320</v>
      </c>
      <c r="S560" s="10">
        <f t="shared" si="54"/>
        <v>42057.883159722223</v>
      </c>
      <c r="T560" s="10">
        <f t="shared" si="55"/>
        <v>42087.841493055559</v>
      </c>
      <c r="V560" s="21"/>
      <c r="W560" t="s">
        <v>8272</v>
      </c>
      <c r="X560" t="str">
        <f t="shared" si="52"/>
        <v>technology</v>
      </c>
      <c r="Y560" t="str">
        <f t="shared" si="53"/>
        <v>web</v>
      </c>
    </row>
    <row r="561" spans="1:25" ht="80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2.0833333333333336E-2</v>
      </c>
      <c r="P561" s="6">
        <f t="shared" si="51"/>
        <v>50</v>
      </c>
      <c r="Q561" t="s">
        <v>8319</v>
      </c>
      <c r="R561" t="s">
        <v>8320</v>
      </c>
      <c r="S561" s="10">
        <f t="shared" si="54"/>
        <v>42321.283101851848</v>
      </c>
      <c r="T561" s="10">
        <f t="shared" si="55"/>
        <v>42351.283101851848</v>
      </c>
      <c r="V561" s="21"/>
      <c r="W561" t="s">
        <v>8272</v>
      </c>
      <c r="X561" t="str">
        <f t="shared" si="52"/>
        <v>technology</v>
      </c>
      <c r="Y561" t="str">
        <f t="shared" si="53"/>
        <v>web</v>
      </c>
    </row>
    <row r="562" spans="1:25" ht="64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1.2E-2</v>
      </c>
      <c r="P562" s="6">
        <f t="shared" si="51"/>
        <v>4</v>
      </c>
      <c r="Q562" t="s">
        <v>8319</v>
      </c>
      <c r="R562" t="s">
        <v>8320</v>
      </c>
      <c r="S562" s="10">
        <f t="shared" si="54"/>
        <v>41960.771354166667</v>
      </c>
      <c r="T562" s="10">
        <f t="shared" si="55"/>
        <v>41990.771354166667</v>
      </c>
      <c r="V562" s="21"/>
      <c r="W562" t="s">
        <v>8272</v>
      </c>
      <c r="X562" t="str">
        <f t="shared" si="52"/>
        <v>technology</v>
      </c>
      <c r="Y562" t="str">
        <f t="shared" si="53"/>
        <v>web</v>
      </c>
    </row>
    <row r="563" spans="1:25" ht="64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0.36666666666666664</v>
      </c>
      <c r="P563" s="6">
        <f t="shared" si="51"/>
        <v>27.5</v>
      </c>
      <c r="Q563" t="s">
        <v>8319</v>
      </c>
      <c r="R563" t="s">
        <v>8320</v>
      </c>
      <c r="S563" s="10">
        <f t="shared" si="54"/>
        <v>42268.658715277779</v>
      </c>
      <c r="T563" s="10">
        <f t="shared" si="55"/>
        <v>42303.658715277779</v>
      </c>
      <c r="V563" s="21"/>
      <c r="W563" t="s">
        <v>8272</v>
      </c>
      <c r="X563" t="str">
        <f t="shared" si="52"/>
        <v>technology</v>
      </c>
      <c r="Y563" t="str">
        <f t="shared" si="53"/>
        <v>web</v>
      </c>
    </row>
    <row r="564" spans="1:25" ht="64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s="6">
        <f t="shared" si="51"/>
        <v>0</v>
      </c>
      <c r="Q564" t="s">
        <v>8319</v>
      </c>
      <c r="R564" t="s">
        <v>8320</v>
      </c>
      <c r="S564" s="10">
        <f t="shared" si="54"/>
        <v>42692.389062500006</v>
      </c>
      <c r="T564" s="10">
        <f t="shared" si="55"/>
        <v>42722.389062500006</v>
      </c>
      <c r="V564" s="21"/>
      <c r="W564" t="s">
        <v>8272</v>
      </c>
      <c r="X564" t="str">
        <f t="shared" si="52"/>
        <v>technology</v>
      </c>
      <c r="Y564" t="str">
        <f t="shared" si="53"/>
        <v>web</v>
      </c>
    </row>
    <row r="565" spans="1:25" ht="64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9.0666666666666659E-2</v>
      </c>
      <c r="P565" s="6">
        <f t="shared" si="51"/>
        <v>34</v>
      </c>
      <c r="Q565" t="s">
        <v>8319</v>
      </c>
      <c r="R565" t="s">
        <v>8320</v>
      </c>
      <c r="S565" s="10">
        <f t="shared" si="54"/>
        <v>42022.069988425923</v>
      </c>
      <c r="T565" s="10">
        <f t="shared" si="55"/>
        <v>42052.069988425923</v>
      </c>
      <c r="V565" s="21"/>
      <c r="W565" t="s">
        <v>8272</v>
      </c>
      <c r="X565" t="str">
        <f t="shared" si="52"/>
        <v>technology</v>
      </c>
      <c r="Y565" t="str">
        <f t="shared" si="53"/>
        <v>web</v>
      </c>
    </row>
    <row r="566" spans="1:25" ht="80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5.5555555555555558E-3</v>
      </c>
      <c r="P566" s="6">
        <f t="shared" si="51"/>
        <v>1</v>
      </c>
      <c r="Q566" t="s">
        <v>8319</v>
      </c>
      <c r="R566" t="s">
        <v>8320</v>
      </c>
      <c r="S566" s="10">
        <f t="shared" si="54"/>
        <v>42411.942997685182</v>
      </c>
      <c r="T566" s="10">
        <f t="shared" si="55"/>
        <v>42441.942997685182</v>
      </c>
      <c r="V566" s="21"/>
      <c r="W566" t="s">
        <v>8272</v>
      </c>
      <c r="X566" t="str">
        <f t="shared" si="52"/>
        <v>technology</v>
      </c>
      <c r="Y566" t="str">
        <f t="shared" si="53"/>
        <v>web</v>
      </c>
    </row>
    <row r="567" spans="1:25" ht="64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s="6">
        <f t="shared" si="51"/>
        <v>0</v>
      </c>
      <c r="Q567" t="s">
        <v>8319</v>
      </c>
      <c r="R567" t="s">
        <v>8320</v>
      </c>
      <c r="S567" s="10">
        <f t="shared" si="54"/>
        <v>42165.785289351858</v>
      </c>
      <c r="T567" s="10">
        <f t="shared" si="55"/>
        <v>42195.785289351858</v>
      </c>
      <c r="V567" s="21"/>
      <c r="W567" t="s">
        <v>8272</v>
      </c>
      <c r="X567" t="str">
        <f t="shared" si="52"/>
        <v>technology</v>
      </c>
      <c r="Y567" t="str">
        <f t="shared" si="53"/>
        <v>web</v>
      </c>
    </row>
    <row r="568" spans="1:25" ht="64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0.02</v>
      </c>
      <c r="P568" s="6">
        <f t="shared" si="51"/>
        <v>1</v>
      </c>
      <c r="Q568" t="s">
        <v>8319</v>
      </c>
      <c r="R568" t="s">
        <v>8320</v>
      </c>
      <c r="S568" s="10">
        <f t="shared" si="54"/>
        <v>42535.68440972222</v>
      </c>
      <c r="T568" s="10">
        <f t="shared" si="55"/>
        <v>42565.68440972222</v>
      </c>
      <c r="V568" s="21"/>
      <c r="W568" t="s">
        <v>8272</v>
      </c>
      <c r="X568" t="str">
        <f t="shared" si="52"/>
        <v>technology</v>
      </c>
      <c r="Y568" t="str">
        <f t="shared" si="53"/>
        <v>web</v>
      </c>
    </row>
    <row r="569" spans="1:25" ht="64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s="6">
        <f t="shared" si="51"/>
        <v>0</v>
      </c>
      <c r="Q569" t="s">
        <v>8319</v>
      </c>
      <c r="R569" t="s">
        <v>8320</v>
      </c>
      <c r="S569" s="10">
        <f t="shared" si="54"/>
        <v>41975.842523148152</v>
      </c>
      <c r="T569" s="10">
        <f t="shared" si="55"/>
        <v>42005.842523148152</v>
      </c>
      <c r="V569" s="21"/>
      <c r="W569" t="s">
        <v>8272</v>
      </c>
      <c r="X569" t="str">
        <f t="shared" si="52"/>
        <v>technology</v>
      </c>
      <c r="Y569" t="str">
        <f t="shared" si="53"/>
        <v>web</v>
      </c>
    </row>
    <row r="570" spans="1:25" ht="8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1</v>
      </c>
      <c r="P570" s="6">
        <f t="shared" si="51"/>
        <v>49</v>
      </c>
      <c r="Q570" t="s">
        <v>8319</v>
      </c>
      <c r="R570" t="s">
        <v>8320</v>
      </c>
      <c r="S570" s="10">
        <f t="shared" si="54"/>
        <v>42348.9215625</v>
      </c>
      <c r="T570" s="10">
        <f t="shared" si="55"/>
        <v>42385.458333333328</v>
      </c>
      <c r="V570" s="21"/>
      <c r="W570" t="s">
        <v>8272</v>
      </c>
      <c r="X570" t="str">
        <f t="shared" si="52"/>
        <v>technology</v>
      </c>
      <c r="Y570" t="str">
        <f t="shared" si="53"/>
        <v>web</v>
      </c>
    </row>
    <row r="571" spans="1:25" ht="64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0.8</v>
      </c>
      <c r="P571" s="6">
        <f t="shared" si="51"/>
        <v>20</v>
      </c>
      <c r="Q571" t="s">
        <v>8319</v>
      </c>
      <c r="R571" t="s">
        <v>8320</v>
      </c>
      <c r="S571" s="10">
        <f t="shared" si="54"/>
        <v>42340.847361111111</v>
      </c>
      <c r="T571" s="10">
        <f t="shared" si="55"/>
        <v>42370.847361111111</v>
      </c>
      <c r="V571" s="21"/>
      <c r="W571" t="s">
        <v>8272</v>
      </c>
      <c r="X571" t="str">
        <f t="shared" si="52"/>
        <v>technology</v>
      </c>
      <c r="Y571" t="str">
        <f t="shared" si="53"/>
        <v>web</v>
      </c>
    </row>
    <row r="572" spans="1:25" ht="48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0.16705882352941176</v>
      </c>
      <c r="P572" s="6">
        <f t="shared" si="51"/>
        <v>142</v>
      </c>
      <c r="Q572" t="s">
        <v>8319</v>
      </c>
      <c r="R572" t="s">
        <v>8320</v>
      </c>
      <c r="S572" s="10">
        <f t="shared" si="54"/>
        <v>42388.798252314817</v>
      </c>
      <c r="T572" s="10">
        <f t="shared" si="55"/>
        <v>42418.798252314817</v>
      </c>
      <c r="V572" s="21"/>
      <c r="W572" t="s">
        <v>8272</v>
      </c>
      <c r="X572" t="str">
        <f t="shared" si="52"/>
        <v>technology</v>
      </c>
      <c r="Y572" t="str">
        <f t="shared" si="53"/>
        <v>web</v>
      </c>
    </row>
    <row r="573" spans="1:25" ht="64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0.42399999999999999</v>
      </c>
      <c r="P573" s="6">
        <f t="shared" si="51"/>
        <v>53</v>
      </c>
      <c r="Q573" t="s">
        <v>8319</v>
      </c>
      <c r="R573" t="s">
        <v>8320</v>
      </c>
      <c r="S573" s="10">
        <f t="shared" si="54"/>
        <v>42192.816238425927</v>
      </c>
      <c r="T573" s="10">
        <f t="shared" si="55"/>
        <v>42212.165972222225</v>
      </c>
      <c r="V573" s="21"/>
      <c r="W573" t="s">
        <v>8272</v>
      </c>
      <c r="X573" t="str">
        <f t="shared" si="52"/>
        <v>technology</v>
      </c>
      <c r="Y573" t="str">
        <f t="shared" si="53"/>
        <v>web</v>
      </c>
    </row>
    <row r="574" spans="1:25" ht="64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s="6">
        <f t="shared" si="51"/>
        <v>0</v>
      </c>
      <c r="Q574" t="s">
        <v>8319</v>
      </c>
      <c r="R574" t="s">
        <v>8320</v>
      </c>
      <c r="S574" s="10">
        <f t="shared" si="54"/>
        <v>42282.71629629629</v>
      </c>
      <c r="T574" s="10">
        <f t="shared" si="55"/>
        <v>42312.757962962962</v>
      </c>
      <c r="V574" s="21"/>
      <c r="W574" t="s">
        <v>8272</v>
      </c>
      <c r="X574" t="str">
        <f t="shared" si="52"/>
        <v>technology</v>
      </c>
      <c r="Y574" t="str">
        <f t="shared" si="53"/>
        <v>web</v>
      </c>
    </row>
    <row r="575" spans="1:25" ht="64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0.38925389253892539</v>
      </c>
      <c r="P575" s="6">
        <f t="shared" si="51"/>
        <v>38.444444444444443</v>
      </c>
      <c r="Q575" t="s">
        <v>8319</v>
      </c>
      <c r="R575" t="s">
        <v>8320</v>
      </c>
      <c r="S575" s="10">
        <f t="shared" si="54"/>
        <v>41963.050127314811</v>
      </c>
      <c r="T575" s="10">
        <f t="shared" si="55"/>
        <v>42022.05</v>
      </c>
      <c r="V575" s="21"/>
      <c r="W575" t="s">
        <v>8272</v>
      </c>
      <c r="X575" t="str">
        <f t="shared" si="52"/>
        <v>technology</v>
      </c>
      <c r="Y575" t="str">
        <f t="shared" si="53"/>
        <v>web</v>
      </c>
    </row>
    <row r="576" spans="1:25" ht="64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0.7155635062611807</v>
      </c>
      <c r="P576" s="6">
        <f t="shared" si="51"/>
        <v>20</v>
      </c>
      <c r="Q576" t="s">
        <v>8319</v>
      </c>
      <c r="R576" t="s">
        <v>8320</v>
      </c>
      <c r="S576" s="10">
        <f t="shared" si="54"/>
        <v>42632.443368055552</v>
      </c>
      <c r="T576" s="10">
        <f t="shared" si="55"/>
        <v>42662.443368055552</v>
      </c>
      <c r="V576" s="21"/>
      <c r="W576" t="s">
        <v>8272</v>
      </c>
      <c r="X576" t="str">
        <f t="shared" si="52"/>
        <v>technology</v>
      </c>
      <c r="Y576" t="str">
        <f t="shared" si="53"/>
        <v>web</v>
      </c>
    </row>
    <row r="577" spans="1:25" ht="80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0.43166666666666664</v>
      </c>
      <c r="P577" s="6">
        <f t="shared" si="51"/>
        <v>64.75</v>
      </c>
      <c r="Q577" t="s">
        <v>8319</v>
      </c>
      <c r="R577" t="s">
        <v>8320</v>
      </c>
      <c r="S577" s="10">
        <f t="shared" si="54"/>
        <v>42138.692627314813</v>
      </c>
      <c r="T577" s="10">
        <f t="shared" si="55"/>
        <v>42168.692627314813</v>
      </c>
      <c r="V577" s="21"/>
      <c r="W577" t="s">
        <v>8272</v>
      </c>
      <c r="X577" t="str">
        <f t="shared" si="52"/>
        <v>technology</v>
      </c>
      <c r="Y577" t="str">
        <f t="shared" si="53"/>
        <v>web</v>
      </c>
    </row>
    <row r="578" spans="1:25" ht="64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1.25E-3</v>
      </c>
      <c r="P578" s="6">
        <f t="shared" si="51"/>
        <v>1</v>
      </c>
      <c r="Q578" t="s">
        <v>8319</v>
      </c>
      <c r="R578" t="s">
        <v>8320</v>
      </c>
      <c r="S578" s="10">
        <f t="shared" si="54"/>
        <v>42031.471666666665</v>
      </c>
      <c r="T578" s="10">
        <f t="shared" si="55"/>
        <v>42091.43</v>
      </c>
      <c r="V578" s="21"/>
      <c r="W578" t="s">
        <v>8272</v>
      </c>
      <c r="X578" t="str">
        <f t="shared" si="52"/>
        <v>technology</v>
      </c>
      <c r="Y578" t="str">
        <f t="shared" si="53"/>
        <v>web</v>
      </c>
    </row>
    <row r="579" spans="1:25" ht="64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((E579/D579)*100)</f>
        <v>0.2</v>
      </c>
      <c r="P579" s="6">
        <f t="shared" ref="P579:P642" si="57">IFERROR(E579/L579,0)</f>
        <v>10</v>
      </c>
      <c r="Q579" t="s">
        <v>8319</v>
      </c>
      <c r="R579" t="s">
        <v>8320</v>
      </c>
      <c r="S579" s="10">
        <f t="shared" si="54"/>
        <v>42450.589143518519</v>
      </c>
      <c r="T579" s="10">
        <f t="shared" si="55"/>
        <v>42510.589143518519</v>
      </c>
      <c r="V579" s="21"/>
      <c r="W579" t="s">
        <v>8272</v>
      </c>
      <c r="X579" t="str">
        <f t="shared" ref="X579:X642" si="58">LEFT(W579,FIND("/",W579)-1)</f>
        <v>technology</v>
      </c>
      <c r="Y579" t="str">
        <f t="shared" ref="Y579:Y642" si="59">RIGHT(W579,LEN(W579)-FIND("/",W579))</f>
        <v>web</v>
      </c>
    </row>
    <row r="580" spans="1:25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1.12E-2</v>
      </c>
      <c r="P580" s="6">
        <f t="shared" si="57"/>
        <v>2</v>
      </c>
      <c r="Q580" t="s">
        <v>8319</v>
      </c>
      <c r="R580" t="s">
        <v>8320</v>
      </c>
      <c r="S580" s="10">
        <f t="shared" si="54"/>
        <v>42230.578622685185</v>
      </c>
      <c r="T580" s="10">
        <f t="shared" si="55"/>
        <v>42254.578622685185</v>
      </c>
      <c r="V580" s="21"/>
      <c r="W580" t="s">
        <v>8272</v>
      </c>
      <c r="X580" t="str">
        <f t="shared" si="58"/>
        <v>technology</v>
      </c>
      <c r="Y580" t="str">
        <f t="shared" si="59"/>
        <v>web</v>
      </c>
    </row>
    <row r="581" spans="1:25" ht="48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1.4583333333333333</v>
      </c>
      <c r="P581" s="6">
        <f t="shared" si="57"/>
        <v>35</v>
      </c>
      <c r="Q581" t="s">
        <v>8319</v>
      </c>
      <c r="R581" t="s">
        <v>8320</v>
      </c>
      <c r="S581" s="10">
        <f t="shared" si="54"/>
        <v>41968.852118055554</v>
      </c>
      <c r="T581" s="10">
        <f t="shared" si="55"/>
        <v>41998.852118055554</v>
      </c>
      <c r="V581" s="21"/>
      <c r="W581" t="s">
        <v>8272</v>
      </c>
      <c r="X581" t="str">
        <f t="shared" si="58"/>
        <v>technology</v>
      </c>
      <c r="Y581" t="str">
        <f t="shared" si="59"/>
        <v>web</v>
      </c>
    </row>
    <row r="582" spans="1:25" ht="64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3.3333333333333333E-2</v>
      </c>
      <c r="P582" s="6">
        <f t="shared" si="57"/>
        <v>1</v>
      </c>
      <c r="Q582" t="s">
        <v>8319</v>
      </c>
      <c r="R582" t="s">
        <v>8320</v>
      </c>
      <c r="S582" s="10">
        <f t="shared" si="54"/>
        <v>42605.908182870371</v>
      </c>
      <c r="T582" s="10">
        <f t="shared" si="55"/>
        <v>42635.908182870371</v>
      </c>
      <c r="V582" s="21"/>
      <c r="W582" t="s">
        <v>8272</v>
      </c>
      <c r="X582" t="str">
        <f t="shared" si="58"/>
        <v>technology</v>
      </c>
      <c r="Y582" t="str">
        <f t="shared" si="59"/>
        <v>web</v>
      </c>
    </row>
    <row r="583" spans="1:25" ht="64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s="6">
        <f t="shared" si="57"/>
        <v>0</v>
      </c>
      <c r="Q583" t="s">
        <v>8319</v>
      </c>
      <c r="R583" t="s">
        <v>8320</v>
      </c>
      <c r="S583" s="10">
        <f t="shared" si="54"/>
        <v>42188.012777777782</v>
      </c>
      <c r="T583" s="10">
        <f t="shared" si="55"/>
        <v>42218.012777777782</v>
      </c>
      <c r="V583" s="21"/>
      <c r="W583" t="s">
        <v>8272</v>
      </c>
      <c r="X583" t="str">
        <f t="shared" si="58"/>
        <v>technology</v>
      </c>
      <c r="Y583" t="str">
        <f t="shared" si="59"/>
        <v>web</v>
      </c>
    </row>
    <row r="584" spans="1:25" ht="64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s="6">
        <f t="shared" si="57"/>
        <v>0</v>
      </c>
      <c r="Q584" t="s">
        <v>8319</v>
      </c>
      <c r="R584" t="s">
        <v>8320</v>
      </c>
      <c r="S584" s="10">
        <f t="shared" si="54"/>
        <v>42055.739803240736</v>
      </c>
      <c r="T584" s="10">
        <f t="shared" si="55"/>
        <v>42078.75</v>
      </c>
      <c r="V584" s="21"/>
      <c r="W584" t="s">
        <v>8272</v>
      </c>
      <c r="X584" t="str">
        <f t="shared" si="58"/>
        <v>technology</v>
      </c>
      <c r="Y584" t="str">
        <f t="shared" si="59"/>
        <v>web</v>
      </c>
    </row>
    <row r="585" spans="1:25" ht="48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1.1111111111111112E-2</v>
      </c>
      <c r="P585" s="6">
        <f t="shared" si="57"/>
        <v>1</v>
      </c>
      <c r="Q585" t="s">
        <v>8319</v>
      </c>
      <c r="R585" t="s">
        <v>8320</v>
      </c>
      <c r="S585" s="10">
        <f t="shared" si="54"/>
        <v>42052.93850694444</v>
      </c>
      <c r="T585" s="10">
        <f t="shared" si="55"/>
        <v>42082.896840277783</v>
      </c>
      <c r="V585" s="21"/>
      <c r="W585" t="s">
        <v>8272</v>
      </c>
      <c r="X585" t="str">
        <f t="shared" si="58"/>
        <v>technology</v>
      </c>
      <c r="Y585" t="str">
        <f t="shared" si="59"/>
        <v>web</v>
      </c>
    </row>
    <row r="586" spans="1:25" ht="48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1</v>
      </c>
      <c r="P586" s="6">
        <f t="shared" si="57"/>
        <v>5</v>
      </c>
      <c r="Q586" t="s">
        <v>8319</v>
      </c>
      <c r="R586" t="s">
        <v>8320</v>
      </c>
      <c r="S586" s="10">
        <f t="shared" si="54"/>
        <v>42049.716620370367</v>
      </c>
      <c r="T586" s="10">
        <f t="shared" si="55"/>
        <v>42079.674953703703</v>
      </c>
      <c r="V586" s="21"/>
      <c r="W586" t="s">
        <v>8272</v>
      </c>
      <c r="X586" t="str">
        <f t="shared" si="58"/>
        <v>technology</v>
      </c>
      <c r="Y586" t="str">
        <f t="shared" si="59"/>
        <v>web</v>
      </c>
    </row>
    <row r="587" spans="1:25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s="6">
        <f t="shared" si="57"/>
        <v>0</v>
      </c>
      <c r="Q587" t="s">
        <v>8319</v>
      </c>
      <c r="R587" t="s">
        <v>8320</v>
      </c>
      <c r="S587" s="10">
        <f t="shared" si="54"/>
        <v>42283.3909375</v>
      </c>
      <c r="T587" s="10">
        <f t="shared" si="55"/>
        <v>42339</v>
      </c>
      <c r="V587" s="21"/>
      <c r="W587" t="s">
        <v>8272</v>
      </c>
      <c r="X587" t="str">
        <f t="shared" si="58"/>
        <v>technology</v>
      </c>
      <c r="Y587" t="str">
        <f t="shared" si="59"/>
        <v>web</v>
      </c>
    </row>
    <row r="588" spans="1:25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0.55999999999999994</v>
      </c>
      <c r="P588" s="6">
        <f t="shared" si="57"/>
        <v>14</v>
      </c>
      <c r="Q588" t="s">
        <v>8319</v>
      </c>
      <c r="R588" t="s">
        <v>8320</v>
      </c>
      <c r="S588" s="10">
        <f t="shared" si="54"/>
        <v>42020.854247685187</v>
      </c>
      <c r="T588" s="10">
        <f t="shared" si="55"/>
        <v>42050.854247685187</v>
      </c>
      <c r="V588" s="21"/>
      <c r="W588" t="s">
        <v>8272</v>
      </c>
      <c r="X588" t="str">
        <f t="shared" si="58"/>
        <v>technology</v>
      </c>
      <c r="Y588" t="str">
        <f t="shared" si="59"/>
        <v>web</v>
      </c>
    </row>
    <row r="589" spans="1:25" ht="96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9.0833333333333339</v>
      </c>
      <c r="P589" s="6">
        <f t="shared" si="57"/>
        <v>389.28571428571428</v>
      </c>
      <c r="Q589" t="s">
        <v>8319</v>
      </c>
      <c r="R589" t="s">
        <v>8320</v>
      </c>
      <c r="S589" s="10">
        <f t="shared" si="54"/>
        <v>42080.757326388892</v>
      </c>
      <c r="T589" s="10">
        <f t="shared" si="55"/>
        <v>42110.757326388892</v>
      </c>
      <c r="V589" s="21"/>
      <c r="W589" t="s">
        <v>8272</v>
      </c>
      <c r="X589" t="str">
        <f t="shared" si="58"/>
        <v>technology</v>
      </c>
      <c r="Y589" t="str">
        <f t="shared" si="59"/>
        <v>web</v>
      </c>
    </row>
    <row r="590" spans="1:25" ht="64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3.3444444444444441</v>
      </c>
      <c r="P590" s="6">
        <f t="shared" si="57"/>
        <v>150.5</v>
      </c>
      <c r="Q590" t="s">
        <v>8319</v>
      </c>
      <c r="R590" t="s">
        <v>8320</v>
      </c>
      <c r="S590" s="10">
        <f t="shared" si="54"/>
        <v>42631.769513888896</v>
      </c>
      <c r="T590" s="10">
        <f t="shared" si="55"/>
        <v>42691.811180555553</v>
      </c>
      <c r="V590" s="21"/>
      <c r="W590" t="s">
        <v>8272</v>
      </c>
      <c r="X590" t="str">
        <f t="shared" si="58"/>
        <v>technology</v>
      </c>
      <c r="Y590" t="str">
        <f t="shared" si="59"/>
        <v>web</v>
      </c>
    </row>
    <row r="591" spans="1:25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1.3333333333333334E-2</v>
      </c>
      <c r="P591" s="6">
        <f t="shared" si="57"/>
        <v>1</v>
      </c>
      <c r="Q591" t="s">
        <v>8319</v>
      </c>
      <c r="R591" t="s">
        <v>8320</v>
      </c>
      <c r="S591" s="10">
        <f t="shared" si="54"/>
        <v>42178.614571759259</v>
      </c>
      <c r="T591" s="10">
        <f t="shared" si="55"/>
        <v>42193.614571759259</v>
      </c>
      <c r="V591" s="21"/>
      <c r="W591" t="s">
        <v>8272</v>
      </c>
      <c r="X591" t="str">
        <f t="shared" si="58"/>
        <v>technology</v>
      </c>
      <c r="Y591" t="str">
        <f t="shared" si="59"/>
        <v>web</v>
      </c>
    </row>
    <row r="592" spans="1:25" ht="64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</v>
      </c>
      <c r="P592" s="6">
        <f t="shared" si="57"/>
        <v>24.777777777777779</v>
      </c>
      <c r="Q592" t="s">
        <v>8319</v>
      </c>
      <c r="R592" t="s">
        <v>8320</v>
      </c>
      <c r="S592" s="10">
        <f t="shared" si="54"/>
        <v>42377.554756944446</v>
      </c>
      <c r="T592" s="10">
        <f t="shared" si="55"/>
        <v>42408.542361111111</v>
      </c>
      <c r="V592" s="21"/>
      <c r="W592" t="s">
        <v>8272</v>
      </c>
      <c r="X592" t="str">
        <f t="shared" si="58"/>
        <v>technology</v>
      </c>
      <c r="Y592" t="str">
        <f t="shared" si="59"/>
        <v>web</v>
      </c>
    </row>
    <row r="593" spans="1:25" ht="64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6.0999999999999999E-2</v>
      </c>
      <c r="P593" s="6">
        <f t="shared" si="57"/>
        <v>30.5</v>
      </c>
      <c r="Q593" t="s">
        <v>8319</v>
      </c>
      <c r="R593" t="s">
        <v>8320</v>
      </c>
      <c r="S593" s="10">
        <f t="shared" si="54"/>
        <v>42177.543171296296</v>
      </c>
      <c r="T593" s="10">
        <f t="shared" si="55"/>
        <v>42207.543171296296</v>
      </c>
      <c r="V593" s="21"/>
      <c r="W593" t="s">
        <v>8272</v>
      </c>
      <c r="X593" t="str">
        <f t="shared" si="58"/>
        <v>technology</v>
      </c>
      <c r="Y593" t="str">
        <f t="shared" si="59"/>
        <v>web</v>
      </c>
    </row>
    <row r="594" spans="1:25" ht="64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3.3333333333333335</v>
      </c>
      <c r="P594" s="6">
        <f t="shared" si="57"/>
        <v>250</v>
      </c>
      <c r="Q594" t="s">
        <v>8319</v>
      </c>
      <c r="R594" t="s">
        <v>8320</v>
      </c>
      <c r="S594" s="10">
        <f t="shared" si="54"/>
        <v>41946.232175925928</v>
      </c>
      <c r="T594" s="10">
        <f t="shared" si="55"/>
        <v>41976.232175925921</v>
      </c>
      <c r="V594" s="21"/>
      <c r="W594" t="s">
        <v>8272</v>
      </c>
      <c r="X594" t="str">
        <f t="shared" si="58"/>
        <v>technology</v>
      </c>
      <c r="Y594" t="str">
        <f t="shared" si="59"/>
        <v>web</v>
      </c>
    </row>
    <row r="595" spans="1:25" ht="80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23</v>
      </c>
      <c r="P595" s="6">
        <f t="shared" si="57"/>
        <v>16.428571428571427</v>
      </c>
      <c r="Q595" t="s">
        <v>8319</v>
      </c>
      <c r="R595" t="s">
        <v>8320</v>
      </c>
      <c r="S595" s="10">
        <f t="shared" si="54"/>
        <v>42070.677604166667</v>
      </c>
      <c r="T595" s="10">
        <f t="shared" si="55"/>
        <v>42100.635937500003</v>
      </c>
      <c r="V595" s="21"/>
      <c r="W595" t="s">
        <v>8272</v>
      </c>
      <c r="X595" t="str">
        <f t="shared" si="58"/>
        <v>technology</v>
      </c>
      <c r="Y595" t="str">
        <f t="shared" si="59"/>
        <v>web</v>
      </c>
    </row>
    <row r="596" spans="1:25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0.104</v>
      </c>
      <c r="P596" s="6">
        <f t="shared" si="57"/>
        <v>13</v>
      </c>
      <c r="Q596" t="s">
        <v>8319</v>
      </c>
      <c r="R596" t="s">
        <v>8320</v>
      </c>
      <c r="S596" s="10">
        <f t="shared" si="54"/>
        <v>42446.780162037037</v>
      </c>
      <c r="T596" s="10">
        <f t="shared" si="55"/>
        <v>42476.780162037037</v>
      </c>
      <c r="V596" s="21"/>
      <c r="W596" t="s">
        <v>8272</v>
      </c>
      <c r="X596" t="str">
        <f t="shared" si="58"/>
        <v>technology</v>
      </c>
      <c r="Y596" t="str">
        <f t="shared" si="59"/>
        <v>web</v>
      </c>
    </row>
    <row r="597" spans="1:25" ht="64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0.42599999999999999</v>
      </c>
      <c r="P597" s="6">
        <f t="shared" si="57"/>
        <v>53.25</v>
      </c>
      <c r="Q597" t="s">
        <v>8319</v>
      </c>
      <c r="R597" t="s">
        <v>8320</v>
      </c>
      <c r="S597" s="10">
        <f t="shared" si="54"/>
        <v>42083.069884259254</v>
      </c>
      <c r="T597" s="10">
        <f t="shared" si="55"/>
        <v>42128.069884259254</v>
      </c>
      <c r="V597" s="21"/>
      <c r="W597" t="s">
        <v>8272</v>
      </c>
      <c r="X597" t="str">
        <f t="shared" si="58"/>
        <v>technology</v>
      </c>
      <c r="Y597" t="str">
        <f t="shared" si="59"/>
        <v>web</v>
      </c>
    </row>
    <row r="598" spans="1:25" ht="48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0.03</v>
      </c>
      <c r="P598" s="6">
        <f t="shared" si="57"/>
        <v>3</v>
      </c>
      <c r="Q598" t="s">
        <v>8319</v>
      </c>
      <c r="R598" t="s">
        <v>8320</v>
      </c>
      <c r="S598" s="10">
        <f t="shared" si="54"/>
        <v>42646.896898148145</v>
      </c>
      <c r="T598" s="10">
        <f t="shared" si="55"/>
        <v>42676.896898148145</v>
      </c>
      <c r="V598" s="21"/>
      <c r="W598" t="s">
        <v>8272</v>
      </c>
      <c r="X598" t="str">
        <f t="shared" si="58"/>
        <v>technology</v>
      </c>
      <c r="Y598" t="str">
        <f t="shared" si="59"/>
        <v>web</v>
      </c>
    </row>
    <row r="599" spans="1:25" ht="64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0.26666666666666666</v>
      </c>
      <c r="P599" s="6">
        <f t="shared" si="57"/>
        <v>10</v>
      </c>
      <c r="Q599" t="s">
        <v>8319</v>
      </c>
      <c r="R599" t="s">
        <v>8320</v>
      </c>
      <c r="S599" s="10">
        <f t="shared" si="54"/>
        <v>42545.705266203702</v>
      </c>
      <c r="T599" s="10">
        <f t="shared" si="55"/>
        <v>42582.666666666672</v>
      </c>
      <c r="V599" s="21"/>
      <c r="W599" t="s">
        <v>8272</v>
      </c>
      <c r="X599" t="str">
        <f t="shared" si="58"/>
        <v>technology</v>
      </c>
      <c r="Y599" t="str">
        <f t="shared" si="59"/>
        <v>web</v>
      </c>
    </row>
    <row r="600" spans="1:25" ht="48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34</v>
      </c>
      <c r="P600" s="6">
        <f t="shared" si="57"/>
        <v>121.42857142857143</v>
      </c>
      <c r="Q600" t="s">
        <v>8319</v>
      </c>
      <c r="R600" t="s">
        <v>8320</v>
      </c>
      <c r="S600" s="10">
        <f t="shared" ref="S600:S663" si="60">(((J600/60)/60)/24)+DATE(1970,1,1)</f>
        <v>41948.00209490741</v>
      </c>
      <c r="T600" s="10">
        <f t="shared" ref="T600:T663" si="61">(((I600/60)/60)/24)+DATE(1970,1,1)</f>
        <v>41978.00209490741</v>
      </c>
      <c r="V600" s="21"/>
      <c r="W600" t="s">
        <v>8272</v>
      </c>
      <c r="X600" t="str">
        <f t="shared" si="58"/>
        <v>technology</v>
      </c>
      <c r="Y600" t="str">
        <f t="shared" si="59"/>
        <v>web</v>
      </c>
    </row>
    <row r="601" spans="1:25" ht="64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6.2E-2</v>
      </c>
      <c r="P601" s="6">
        <f t="shared" si="57"/>
        <v>15.5</v>
      </c>
      <c r="Q601" t="s">
        <v>8319</v>
      </c>
      <c r="R601" t="s">
        <v>8320</v>
      </c>
      <c r="S601" s="10">
        <f t="shared" si="60"/>
        <v>42047.812523148154</v>
      </c>
      <c r="T601" s="10">
        <f t="shared" si="61"/>
        <v>42071.636111111111</v>
      </c>
      <c r="V601" s="21"/>
      <c r="W601" t="s">
        <v>8272</v>
      </c>
      <c r="X601" t="str">
        <f t="shared" si="58"/>
        <v>technology</v>
      </c>
      <c r="Y601" t="str">
        <f t="shared" si="59"/>
        <v>web</v>
      </c>
    </row>
    <row r="602" spans="1:25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2</v>
      </c>
      <c r="P602" s="6">
        <f t="shared" si="57"/>
        <v>100</v>
      </c>
      <c r="Q602" t="s">
        <v>8319</v>
      </c>
      <c r="R602" t="s">
        <v>8320</v>
      </c>
      <c r="S602" s="10">
        <f t="shared" si="60"/>
        <v>42073.798171296294</v>
      </c>
      <c r="T602" s="10">
        <f t="shared" si="61"/>
        <v>42133.798171296294</v>
      </c>
      <c r="V602" s="21"/>
      <c r="W602" t="s">
        <v>8272</v>
      </c>
      <c r="X602" t="str">
        <f t="shared" si="58"/>
        <v>technology</v>
      </c>
      <c r="Y602" t="str">
        <f t="shared" si="59"/>
        <v>web</v>
      </c>
    </row>
    <row r="603" spans="1:25" ht="64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1.4000000000000001</v>
      </c>
      <c r="P603" s="6">
        <f t="shared" si="57"/>
        <v>23.333333333333332</v>
      </c>
      <c r="Q603" t="s">
        <v>8319</v>
      </c>
      <c r="R603" t="s">
        <v>8320</v>
      </c>
      <c r="S603" s="10">
        <f t="shared" si="60"/>
        <v>41969.858090277776</v>
      </c>
      <c r="T603" s="10">
        <f t="shared" si="61"/>
        <v>41999.858090277776</v>
      </c>
      <c r="V603" s="21"/>
      <c r="W603" t="s">
        <v>8272</v>
      </c>
      <c r="X603" t="str">
        <f t="shared" si="58"/>
        <v>technology</v>
      </c>
      <c r="Y603" t="str">
        <f t="shared" si="59"/>
        <v>web</v>
      </c>
    </row>
    <row r="604" spans="1:25" ht="64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s="6">
        <f t="shared" si="57"/>
        <v>0</v>
      </c>
      <c r="Q604" t="s">
        <v>8319</v>
      </c>
      <c r="R604" t="s">
        <v>8320</v>
      </c>
      <c r="S604" s="10">
        <f t="shared" si="60"/>
        <v>42143.79415509259</v>
      </c>
      <c r="T604" s="10">
        <f t="shared" si="61"/>
        <v>42173.79415509259</v>
      </c>
      <c r="V604" s="21"/>
      <c r="W604" t="s">
        <v>8272</v>
      </c>
      <c r="X604" t="str">
        <f t="shared" si="58"/>
        <v>technology</v>
      </c>
      <c r="Y604" t="str">
        <f t="shared" si="59"/>
        <v>web</v>
      </c>
    </row>
    <row r="605" spans="1:25" ht="64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</v>
      </c>
      <c r="P605" s="6">
        <f t="shared" si="57"/>
        <v>45.386153846153846</v>
      </c>
      <c r="Q605" t="s">
        <v>8319</v>
      </c>
      <c r="R605" t="s">
        <v>8320</v>
      </c>
      <c r="S605" s="10">
        <f t="shared" si="60"/>
        <v>41835.639155092591</v>
      </c>
      <c r="T605" s="10">
        <f t="shared" si="61"/>
        <v>41865.639155092591</v>
      </c>
      <c r="V605" s="21"/>
      <c r="W605" t="s">
        <v>8272</v>
      </c>
      <c r="X605" t="str">
        <f t="shared" si="58"/>
        <v>technology</v>
      </c>
      <c r="Y605" t="str">
        <f t="shared" si="59"/>
        <v>web</v>
      </c>
    </row>
    <row r="606" spans="1:25" ht="64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s="6">
        <f t="shared" si="57"/>
        <v>0</v>
      </c>
      <c r="Q606" t="s">
        <v>8319</v>
      </c>
      <c r="R606" t="s">
        <v>8320</v>
      </c>
      <c r="S606" s="10">
        <f t="shared" si="60"/>
        <v>41849.035370370373</v>
      </c>
      <c r="T606" s="10">
        <f t="shared" si="61"/>
        <v>41879.035370370373</v>
      </c>
      <c r="V606" s="21"/>
      <c r="W606" t="s">
        <v>8272</v>
      </c>
      <c r="X606" t="str">
        <f t="shared" si="58"/>
        <v>technology</v>
      </c>
      <c r="Y606" t="str">
        <f t="shared" si="59"/>
        <v>web</v>
      </c>
    </row>
    <row r="607" spans="1:25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</v>
      </c>
      <c r="P607" s="6">
        <f t="shared" si="57"/>
        <v>16.375</v>
      </c>
      <c r="Q607" t="s">
        <v>8319</v>
      </c>
      <c r="R607" t="s">
        <v>8320</v>
      </c>
      <c r="S607" s="10">
        <f t="shared" si="60"/>
        <v>42194.357731481476</v>
      </c>
      <c r="T607" s="10">
        <f t="shared" si="61"/>
        <v>42239.357731481476</v>
      </c>
      <c r="V607" s="21"/>
      <c r="W607" t="s">
        <v>8272</v>
      </c>
      <c r="X607" t="str">
        <f t="shared" si="58"/>
        <v>technology</v>
      </c>
      <c r="Y607" t="str">
        <f t="shared" si="59"/>
        <v>web</v>
      </c>
    </row>
    <row r="608" spans="1:25" ht="64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0.2</v>
      </c>
      <c r="P608" s="6">
        <f t="shared" si="57"/>
        <v>10</v>
      </c>
      <c r="Q608" t="s">
        <v>8319</v>
      </c>
      <c r="R608" t="s">
        <v>8320</v>
      </c>
      <c r="S608" s="10">
        <f t="shared" si="60"/>
        <v>42102.650567129633</v>
      </c>
      <c r="T608" s="10">
        <f t="shared" si="61"/>
        <v>42148.625</v>
      </c>
      <c r="V608" s="21"/>
      <c r="W608" t="s">
        <v>8272</v>
      </c>
      <c r="X608" t="str">
        <f t="shared" si="58"/>
        <v>technology</v>
      </c>
      <c r="Y608" t="str">
        <f t="shared" si="59"/>
        <v>web</v>
      </c>
    </row>
    <row r="609" spans="1:25" ht="64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s="6">
        <f t="shared" si="57"/>
        <v>0</v>
      </c>
      <c r="Q609" t="s">
        <v>8319</v>
      </c>
      <c r="R609" t="s">
        <v>8320</v>
      </c>
      <c r="S609" s="10">
        <f t="shared" si="60"/>
        <v>42300.825648148151</v>
      </c>
      <c r="T609" s="10">
        <f t="shared" si="61"/>
        <v>42330.867314814815</v>
      </c>
      <c r="V609" s="21"/>
      <c r="W609" t="s">
        <v>8272</v>
      </c>
      <c r="X609" t="str">
        <f t="shared" si="58"/>
        <v>technology</v>
      </c>
      <c r="Y609" t="str">
        <f t="shared" si="59"/>
        <v>web</v>
      </c>
    </row>
    <row r="610" spans="1:25" ht="64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0.97400000000000009</v>
      </c>
      <c r="P610" s="6">
        <f t="shared" si="57"/>
        <v>292.2</v>
      </c>
      <c r="Q610" t="s">
        <v>8319</v>
      </c>
      <c r="R610" t="s">
        <v>8320</v>
      </c>
      <c r="S610" s="10">
        <f t="shared" si="60"/>
        <v>42140.921064814815</v>
      </c>
      <c r="T610" s="10">
        <f t="shared" si="61"/>
        <v>42170.921064814815</v>
      </c>
      <c r="V610" s="21"/>
      <c r="W610" t="s">
        <v>8272</v>
      </c>
      <c r="X610" t="str">
        <f t="shared" si="58"/>
        <v>technology</v>
      </c>
      <c r="Y610" t="str">
        <f t="shared" si="59"/>
        <v>web</v>
      </c>
    </row>
    <row r="611" spans="1:25" ht="64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0.64102564102564097</v>
      </c>
      <c r="P611" s="6">
        <f t="shared" si="57"/>
        <v>5</v>
      </c>
      <c r="Q611" t="s">
        <v>8319</v>
      </c>
      <c r="R611" t="s">
        <v>8320</v>
      </c>
      <c r="S611" s="10">
        <f t="shared" si="60"/>
        <v>42307.034074074079</v>
      </c>
      <c r="T611" s="10">
        <f t="shared" si="61"/>
        <v>42337.075740740736</v>
      </c>
      <c r="V611" s="21"/>
      <c r="W611" t="s">
        <v>8272</v>
      </c>
      <c r="X611" t="str">
        <f t="shared" si="58"/>
        <v>technology</v>
      </c>
      <c r="Y611" t="str">
        <f t="shared" si="59"/>
        <v>web</v>
      </c>
    </row>
    <row r="612" spans="1:25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s="6">
        <f t="shared" si="57"/>
        <v>0</v>
      </c>
      <c r="Q612" t="s">
        <v>8319</v>
      </c>
      <c r="R612" t="s">
        <v>8320</v>
      </c>
      <c r="S612" s="10">
        <f t="shared" si="60"/>
        <v>42086.83085648148</v>
      </c>
      <c r="T612" s="10">
        <f t="shared" si="61"/>
        <v>42116.83085648148</v>
      </c>
      <c r="V612" s="21"/>
      <c r="W612" t="s">
        <v>8272</v>
      </c>
      <c r="X612" t="str">
        <f t="shared" si="58"/>
        <v>technology</v>
      </c>
      <c r="Y612" t="str">
        <f t="shared" si="59"/>
        <v>web</v>
      </c>
    </row>
    <row r="613" spans="1:25" ht="64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s="6">
        <f t="shared" si="57"/>
        <v>0</v>
      </c>
      <c r="Q613" t="s">
        <v>8319</v>
      </c>
      <c r="R613" t="s">
        <v>8320</v>
      </c>
      <c r="S613" s="10">
        <f t="shared" si="60"/>
        <v>42328.560613425929</v>
      </c>
      <c r="T613" s="10">
        <f t="shared" si="61"/>
        <v>42388.560613425929</v>
      </c>
      <c r="V613" s="21"/>
      <c r="W613" t="s">
        <v>8272</v>
      </c>
      <c r="X613" t="str">
        <f t="shared" si="58"/>
        <v>technology</v>
      </c>
      <c r="Y613" t="str">
        <f t="shared" si="59"/>
        <v>web</v>
      </c>
    </row>
    <row r="614" spans="1:25" ht="48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s="6">
        <f t="shared" si="57"/>
        <v>0</v>
      </c>
      <c r="Q614" t="s">
        <v>8319</v>
      </c>
      <c r="R614" t="s">
        <v>8320</v>
      </c>
      <c r="S614" s="10">
        <f t="shared" si="60"/>
        <v>42585.031782407401</v>
      </c>
      <c r="T614" s="10">
        <f t="shared" si="61"/>
        <v>42615.031782407401</v>
      </c>
      <c r="V614" s="21"/>
      <c r="W614" t="s">
        <v>8272</v>
      </c>
      <c r="X614" t="str">
        <f t="shared" si="58"/>
        <v>technology</v>
      </c>
      <c r="Y614" t="str">
        <f t="shared" si="59"/>
        <v>web</v>
      </c>
    </row>
    <row r="615" spans="1:25" ht="64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21.363333333333333</v>
      </c>
      <c r="P615" s="6">
        <f t="shared" si="57"/>
        <v>105.93388429752066</v>
      </c>
      <c r="Q615" t="s">
        <v>8319</v>
      </c>
      <c r="R615" t="s">
        <v>8320</v>
      </c>
      <c r="S615" s="10">
        <f t="shared" si="60"/>
        <v>42247.496759259258</v>
      </c>
      <c r="T615" s="10">
        <f t="shared" si="61"/>
        <v>42278.207638888889</v>
      </c>
      <c r="V615" s="21"/>
      <c r="W615" t="s">
        <v>8272</v>
      </c>
      <c r="X615" t="str">
        <f t="shared" si="58"/>
        <v>technology</v>
      </c>
      <c r="Y615" t="str">
        <f t="shared" si="59"/>
        <v>web</v>
      </c>
    </row>
    <row r="616" spans="1:25" ht="64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s="6">
        <f t="shared" si="57"/>
        <v>0</v>
      </c>
      <c r="Q616" t="s">
        <v>8319</v>
      </c>
      <c r="R616" t="s">
        <v>8320</v>
      </c>
      <c r="S616" s="10">
        <f t="shared" si="60"/>
        <v>42515.061805555553</v>
      </c>
      <c r="T616" s="10">
        <f t="shared" si="61"/>
        <v>42545.061805555553</v>
      </c>
      <c r="V616" s="21"/>
      <c r="W616" t="s">
        <v>8272</v>
      </c>
      <c r="X616" t="str">
        <f t="shared" si="58"/>
        <v>technology</v>
      </c>
      <c r="Y616" t="str">
        <f t="shared" si="59"/>
        <v>web</v>
      </c>
    </row>
    <row r="617" spans="1:25" ht="64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s="6">
        <f t="shared" si="57"/>
        <v>0</v>
      </c>
      <c r="Q617" t="s">
        <v>8319</v>
      </c>
      <c r="R617" t="s">
        <v>8320</v>
      </c>
      <c r="S617" s="10">
        <f t="shared" si="60"/>
        <v>42242.122210648144</v>
      </c>
      <c r="T617" s="10">
        <f t="shared" si="61"/>
        <v>42272.122210648144</v>
      </c>
      <c r="V617" s="21"/>
      <c r="W617" t="s">
        <v>8272</v>
      </c>
      <c r="X617" t="str">
        <f t="shared" si="58"/>
        <v>technology</v>
      </c>
      <c r="Y617" t="str">
        <f t="shared" si="59"/>
        <v>web</v>
      </c>
    </row>
    <row r="618" spans="1:25" ht="64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s="6">
        <f t="shared" si="57"/>
        <v>0</v>
      </c>
      <c r="Q618" t="s">
        <v>8319</v>
      </c>
      <c r="R618" t="s">
        <v>8320</v>
      </c>
      <c r="S618" s="10">
        <f t="shared" si="60"/>
        <v>42761.376238425932</v>
      </c>
      <c r="T618" s="10">
        <f t="shared" si="61"/>
        <v>42791.376238425932</v>
      </c>
      <c r="V618" s="21"/>
      <c r="W618" t="s">
        <v>8272</v>
      </c>
      <c r="X618" t="str">
        <f t="shared" si="58"/>
        <v>technology</v>
      </c>
      <c r="Y618" t="str">
        <f t="shared" si="59"/>
        <v>web</v>
      </c>
    </row>
    <row r="619" spans="1:25" ht="64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3</v>
      </c>
      <c r="P619" s="6">
        <f t="shared" si="57"/>
        <v>20</v>
      </c>
      <c r="Q619" t="s">
        <v>8319</v>
      </c>
      <c r="R619" t="s">
        <v>8320</v>
      </c>
      <c r="S619" s="10">
        <f t="shared" si="60"/>
        <v>42087.343090277776</v>
      </c>
      <c r="T619" s="10">
        <f t="shared" si="61"/>
        <v>42132.343090277776</v>
      </c>
      <c r="V619" s="21"/>
      <c r="W619" t="s">
        <v>8272</v>
      </c>
      <c r="X619" t="str">
        <f t="shared" si="58"/>
        <v>technology</v>
      </c>
      <c r="Y619" t="str">
        <f t="shared" si="59"/>
        <v>web</v>
      </c>
    </row>
    <row r="620" spans="1:25" ht="64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s="6">
        <f t="shared" si="57"/>
        <v>0</v>
      </c>
      <c r="Q620" t="s">
        <v>8319</v>
      </c>
      <c r="R620" t="s">
        <v>8320</v>
      </c>
      <c r="S620" s="10">
        <f t="shared" si="60"/>
        <v>42317.810219907406</v>
      </c>
      <c r="T620" s="10">
        <f t="shared" si="61"/>
        <v>42347.810219907406</v>
      </c>
      <c r="V620" s="21"/>
      <c r="W620" t="s">
        <v>8272</v>
      </c>
      <c r="X620" t="str">
        <f t="shared" si="58"/>
        <v>technology</v>
      </c>
      <c r="Y620" t="str">
        <f t="shared" si="59"/>
        <v>web</v>
      </c>
    </row>
    <row r="621" spans="1:25" ht="48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3.9999999999999996E-5</v>
      </c>
      <c r="P621" s="6">
        <f t="shared" si="57"/>
        <v>1</v>
      </c>
      <c r="Q621" t="s">
        <v>8319</v>
      </c>
      <c r="R621" t="s">
        <v>8320</v>
      </c>
      <c r="S621" s="10">
        <f t="shared" si="60"/>
        <v>41908.650347222225</v>
      </c>
      <c r="T621" s="10">
        <f t="shared" si="61"/>
        <v>41968.692013888889</v>
      </c>
      <c r="V621" s="21"/>
      <c r="W621" t="s">
        <v>8272</v>
      </c>
      <c r="X621" t="str">
        <f t="shared" si="58"/>
        <v>technology</v>
      </c>
      <c r="Y621" t="str">
        <f t="shared" si="59"/>
        <v>web</v>
      </c>
    </row>
    <row r="622" spans="1:25" ht="64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1</v>
      </c>
      <c r="P622" s="6">
        <f t="shared" si="57"/>
        <v>300</v>
      </c>
      <c r="Q622" t="s">
        <v>8319</v>
      </c>
      <c r="R622" t="s">
        <v>8320</v>
      </c>
      <c r="S622" s="10">
        <f t="shared" si="60"/>
        <v>41831.716874999998</v>
      </c>
      <c r="T622" s="10">
        <f t="shared" si="61"/>
        <v>41876.716874999998</v>
      </c>
      <c r="V622" s="21"/>
      <c r="W622" t="s">
        <v>8272</v>
      </c>
      <c r="X622" t="str">
        <f t="shared" si="58"/>
        <v>technology</v>
      </c>
      <c r="Y622" t="str">
        <f t="shared" si="59"/>
        <v>web</v>
      </c>
    </row>
    <row r="623" spans="1:25" ht="64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</v>
      </c>
      <c r="P623" s="6">
        <f t="shared" si="57"/>
        <v>87</v>
      </c>
      <c r="Q623" t="s">
        <v>8319</v>
      </c>
      <c r="R623" t="s">
        <v>8320</v>
      </c>
      <c r="S623" s="10">
        <f t="shared" si="60"/>
        <v>42528.987696759257</v>
      </c>
      <c r="T623" s="10">
        <f t="shared" si="61"/>
        <v>42558.987696759257</v>
      </c>
      <c r="V623" s="21"/>
      <c r="W623" t="s">
        <v>8272</v>
      </c>
      <c r="X623" t="str">
        <f t="shared" si="58"/>
        <v>technology</v>
      </c>
      <c r="Y623" t="str">
        <f t="shared" si="59"/>
        <v>web</v>
      </c>
    </row>
    <row r="624" spans="1:25" ht="80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5.6833333333333336</v>
      </c>
      <c r="P624" s="6">
        <f t="shared" si="57"/>
        <v>37.888888888888886</v>
      </c>
      <c r="Q624" t="s">
        <v>8319</v>
      </c>
      <c r="R624" t="s">
        <v>8320</v>
      </c>
      <c r="S624" s="10">
        <f t="shared" si="60"/>
        <v>42532.774745370371</v>
      </c>
      <c r="T624" s="10">
        <f t="shared" si="61"/>
        <v>42552.774745370371</v>
      </c>
      <c r="V624" s="21"/>
      <c r="W624" t="s">
        <v>8272</v>
      </c>
      <c r="X624" t="str">
        <f t="shared" si="58"/>
        <v>technology</v>
      </c>
      <c r="Y624" t="str">
        <f t="shared" si="59"/>
        <v>web</v>
      </c>
    </row>
    <row r="625" spans="1:25" ht="64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s="6">
        <f t="shared" si="57"/>
        <v>0</v>
      </c>
      <c r="Q625" t="s">
        <v>8319</v>
      </c>
      <c r="R625" t="s">
        <v>8320</v>
      </c>
      <c r="S625" s="10">
        <f t="shared" si="60"/>
        <v>42122.009224537032</v>
      </c>
      <c r="T625" s="10">
        <f t="shared" si="61"/>
        <v>42152.009224537032</v>
      </c>
      <c r="V625" s="21"/>
      <c r="W625" t="s">
        <v>8272</v>
      </c>
      <c r="X625" t="str">
        <f t="shared" si="58"/>
        <v>technology</v>
      </c>
      <c r="Y625" t="str">
        <f t="shared" si="59"/>
        <v>web</v>
      </c>
    </row>
    <row r="626" spans="1:25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s="6">
        <f t="shared" si="57"/>
        <v>0</v>
      </c>
      <c r="Q626" t="s">
        <v>8319</v>
      </c>
      <c r="R626" t="s">
        <v>8320</v>
      </c>
      <c r="S626" s="10">
        <f t="shared" si="60"/>
        <v>42108.988900462966</v>
      </c>
      <c r="T626" s="10">
        <f t="shared" si="61"/>
        <v>42138.988900462966</v>
      </c>
      <c r="V626" s="21"/>
      <c r="W626" t="s">
        <v>8272</v>
      </c>
      <c r="X626" t="str">
        <f t="shared" si="58"/>
        <v>technology</v>
      </c>
      <c r="Y626" t="str">
        <f t="shared" si="59"/>
        <v>web</v>
      </c>
    </row>
    <row r="627" spans="1:25" ht="64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s="6">
        <f t="shared" si="57"/>
        <v>0</v>
      </c>
      <c r="Q627" t="s">
        <v>8319</v>
      </c>
      <c r="R627" t="s">
        <v>8320</v>
      </c>
      <c r="S627" s="10">
        <f t="shared" si="60"/>
        <v>42790.895567129628</v>
      </c>
      <c r="T627" s="10">
        <f t="shared" si="61"/>
        <v>42820.853900462964</v>
      </c>
      <c r="V627" s="21"/>
      <c r="W627" t="s">
        <v>8272</v>
      </c>
      <c r="X627" t="str">
        <f t="shared" si="58"/>
        <v>technology</v>
      </c>
      <c r="Y627" t="str">
        <f t="shared" si="59"/>
        <v>web</v>
      </c>
    </row>
    <row r="628" spans="1:25" ht="64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17.380000000000003</v>
      </c>
      <c r="P628" s="6">
        <f t="shared" si="57"/>
        <v>111.41025641025641</v>
      </c>
      <c r="Q628" t="s">
        <v>8319</v>
      </c>
      <c r="R628" t="s">
        <v>8320</v>
      </c>
      <c r="S628" s="10">
        <f t="shared" si="60"/>
        <v>42198.559479166666</v>
      </c>
      <c r="T628" s="10">
        <f t="shared" si="61"/>
        <v>42231.556944444441</v>
      </c>
      <c r="V628" s="21"/>
      <c r="W628" t="s">
        <v>8272</v>
      </c>
      <c r="X628" t="str">
        <f t="shared" si="58"/>
        <v>technology</v>
      </c>
      <c r="Y628" t="str">
        <f t="shared" si="59"/>
        <v>web</v>
      </c>
    </row>
    <row r="629" spans="1:25" ht="64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0.02</v>
      </c>
      <c r="P629" s="6">
        <f t="shared" si="57"/>
        <v>90</v>
      </c>
      <c r="Q629" t="s">
        <v>8319</v>
      </c>
      <c r="R629" t="s">
        <v>8320</v>
      </c>
      <c r="S629" s="10">
        <f t="shared" si="60"/>
        <v>42384.306840277779</v>
      </c>
      <c r="T629" s="10">
        <f t="shared" si="61"/>
        <v>42443.958333333328</v>
      </c>
      <c r="V629" s="21"/>
      <c r="W629" t="s">
        <v>8272</v>
      </c>
      <c r="X629" t="str">
        <f t="shared" si="58"/>
        <v>technology</v>
      </c>
      <c r="Y629" t="str">
        <f t="shared" si="59"/>
        <v>web</v>
      </c>
    </row>
    <row r="630" spans="1:25" ht="64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s="6">
        <f t="shared" si="57"/>
        <v>0</v>
      </c>
      <c r="Q630" t="s">
        <v>8319</v>
      </c>
      <c r="R630" t="s">
        <v>8320</v>
      </c>
      <c r="S630" s="10">
        <f t="shared" si="60"/>
        <v>41803.692789351851</v>
      </c>
      <c r="T630" s="10">
        <f t="shared" si="61"/>
        <v>41833.692789351851</v>
      </c>
      <c r="V630" s="21"/>
      <c r="W630" t="s">
        <v>8272</v>
      </c>
      <c r="X630" t="str">
        <f t="shared" si="58"/>
        <v>technology</v>
      </c>
      <c r="Y630" t="str">
        <f t="shared" si="59"/>
        <v>web</v>
      </c>
    </row>
    <row r="631" spans="1:25" ht="64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0.17500000000000002</v>
      </c>
      <c r="P631" s="6">
        <f t="shared" si="57"/>
        <v>116.66666666666667</v>
      </c>
      <c r="Q631" t="s">
        <v>8319</v>
      </c>
      <c r="R631" t="s">
        <v>8320</v>
      </c>
      <c r="S631" s="10">
        <f t="shared" si="60"/>
        <v>42474.637824074074</v>
      </c>
      <c r="T631" s="10">
        <f t="shared" si="61"/>
        <v>42504.637824074074</v>
      </c>
      <c r="V631" s="21"/>
      <c r="W631" t="s">
        <v>8272</v>
      </c>
      <c r="X631" t="str">
        <f t="shared" si="58"/>
        <v>technology</v>
      </c>
      <c r="Y631" t="str">
        <f t="shared" si="59"/>
        <v>web</v>
      </c>
    </row>
    <row r="632" spans="1:25" ht="80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8.3340278356529712E-2</v>
      </c>
      <c r="P632" s="6">
        <f t="shared" si="57"/>
        <v>10</v>
      </c>
      <c r="Q632" t="s">
        <v>8319</v>
      </c>
      <c r="R632" t="s">
        <v>8320</v>
      </c>
      <c r="S632" s="10">
        <f t="shared" si="60"/>
        <v>42223.619456018518</v>
      </c>
      <c r="T632" s="10">
        <f t="shared" si="61"/>
        <v>42253.215277777781</v>
      </c>
      <c r="V632" s="21"/>
      <c r="W632" t="s">
        <v>8272</v>
      </c>
      <c r="X632" t="str">
        <f t="shared" si="58"/>
        <v>technology</v>
      </c>
      <c r="Y632" t="str">
        <f t="shared" si="59"/>
        <v>web</v>
      </c>
    </row>
    <row r="633" spans="1:25" ht="48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</v>
      </c>
      <c r="P633" s="6">
        <f t="shared" si="57"/>
        <v>76.666666666666671</v>
      </c>
      <c r="Q633" t="s">
        <v>8319</v>
      </c>
      <c r="R633" t="s">
        <v>8320</v>
      </c>
      <c r="S633" s="10">
        <f t="shared" si="60"/>
        <v>42489.772326388891</v>
      </c>
      <c r="T633" s="10">
        <f t="shared" si="61"/>
        <v>42518.772326388891</v>
      </c>
      <c r="V633" s="21"/>
      <c r="W633" t="s">
        <v>8272</v>
      </c>
      <c r="X633" t="str">
        <f t="shared" si="58"/>
        <v>technology</v>
      </c>
      <c r="Y633" t="str">
        <f t="shared" si="59"/>
        <v>web</v>
      </c>
    </row>
    <row r="634" spans="1:25" ht="48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s="6">
        <f t="shared" si="57"/>
        <v>0</v>
      </c>
      <c r="Q634" t="s">
        <v>8319</v>
      </c>
      <c r="R634" t="s">
        <v>8320</v>
      </c>
      <c r="S634" s="10">
        <f t="shared" si="60"/>
        <v>42303.659317129626</v>
      </c>
      <c r="T634" s="10">
        <f t="shared" si="61"/>
        <v>42333.700983796298</v>
      </c>
      <c r="V634" s="21"/>
      <c r="W634" t="s">
        <v>8272</v>
      </c>
      <c r="X634" t="str">
        <f t="shared" si="58"/>
        <v>technology</v>
      </c>
      <c r="Y634" t="str">
        <f t="shared" si="59"/>
        <v>web</v>
      </c>
    </row>
    <row r="635" spans="1:25" ht="64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12.45</v>
      </c>
      <c r="P635" s="6">
        <f t="shared" si="57"/>
        <v>49.8</v>
      </c>
      <c r="Q635" t="s">
        <v>8319</v>
      </c>
      <c r="R635" t="s">
        <v>8320</v>
      </c>
      <c r="S635" s="10">
        <f t="shared" si="60"/>
        <v>42507.29932870371</v>
      </c>
      <c r="T635" s="10">
        <f t="shared" si="61"/>
        <v>42538.958333333328</v>
      </c>
      <c r="V635" s="21"/>
      <c r="W635" t="s">
        <v>8272</v>
      </c>
      <c r="X635" t="str">
        <f t="shared" si="58"/>
        <v>technology</v>
      </c>
      <c r="Y635" t="str">
        <f t="shared" si="59"/>
        <v>web</v>
      </c>
    </row>
    <row r="636" spans="1:25" ht="48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0.02</v>
      </c>
      <c r="P636" s="6">
        <f t="shared" si="57"/>
        <v>1</v>
      </c>
      <c r="Q636" t="s">
        <v>8319</v>
      </c>
      <c r="R636" t="s">
        <v>8320</v>
      </c>
      <c r="S636" s="10">
        <f t="shared" si="60"/>
        <v>42031.928576388891</v>
      </c>
      <c r="T636" s="10">
        <f t="shared" si="61"/>
        <v>42061.928576388891</v>
      </c>
      <c r="V636" s="21"/>
      <c r="W636" t="s">
        <v>8272</v>
      </c>
      <c r="X636" t="str">
        <f t="shared" si="58"/>
        <v>technology</v>
      </c>
      <c r="Y636" t="str">
        <f t="shared" si="59"/>
        <v>web</v>
      </c>
    </row>
    <row r="637" spans="1:25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8.0000000000000002E-3</v>
      </c>
      <c r="P637" s="6">
        <f t="shared" si="57"/>
        <v>2</v>
      </c>
      <c r="Q637" t="s">
        <v>8319</v>
      </c>
      <c r="R637" t="s">
        <v>8320</v>
      </c>
      <c r="S637" s="10">
        <f t="shared" si="60"/>
        <v>42076.092152777783</v>
      </c>
      <c r="T637" s="10">
        <f t="shared" si="61"/>
        <v>42106.092152777783</v>
      </c>
      <c r="V637" s="21"/>
      <c r="W637" t="s">
        <v>8272</v>
      </c>
      <c r="X637" t="str">
        <f t="shared" si="58"/>
        <v>technology</v>
      </c>
      <c r="Y637" t="str">
        <f t="shared" si="59"/>
        <v>web</v>
      </c>
    </row>
    <row r="638" spans="1:25" ht="48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0.2</v>
      </c>
      <c r="P638" s="6">
        <f t="shared" si="57"/>
        <v>4</v>
      </c>
      <c r="Q638" t="s">
        <v>8319</v>
      </c>
      <c r="R638" t="s">
        <v>8320</v>
      </c>
      <c r="S638" s="10">
        <f t="shared" si="60"/>
        <v>42131.455439814818</v>
      </c>
      <c r="T638" s="10">
        <f t="shared" si="61"/>
        <v>42161.44930555555</v>
      </c>
      <c r="V638" s="21"/>
      <c r="W638" t="s">
        <v>8272</v>
      </c>
      <c r="X638" t="str">
        <f t="shared" si="58"/>
        <v>technology</v>
      </c>
      <c r="Y638" t="str">
        <f t="shared" si="59"/>
        <v>web</v>
      </c>
    </row>
    <row r="639" spans="1:25" ht="64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s="6">
        <f t="shared" si="57"/>
        <v>0</v>
      </c>
      <c r="Q639" t="s">
        <v>8319</v>
      </c>
      <c r="R639" t="s">
        <v>8320</v>
      </c>
      <c r="S639" s="10">
        <f t="shared" si="60"/>
        <v>42762.962013888886</v>
      </c>
      <c r="T639" s="10">
        <f t="shared" si="61"/>
        <v>42791.961111111115</v>
      </c>
      <c r="V639" s="21"/>
      <c r="W639" t="s">
        <v>8272</v>
      </c>
      <c r="X639" t="str">
        <f t="shared" si="58"/>
        <v>technology</v>
      </c>
      <c r="Y639" t="str">
        <f t="shared" si="59"/>
        <v>web</v>
      </c>
    </row>
    <row r="640" spans="1:25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9.0000000000000011E-3</v>
      </c>
      <c r="P640" s="6">
        <f t="shared" si="57"/>
        <v>3</v>
      </c>
      <c r="Q640" t="s">
        <v>8319</v>
      </c>
      <c r="R640" t="s">
        <v>8320</v>
      </c>
      <c r="S640" s="10">
        <f t="shared" si="60"/>
        <v>42759.593310185184</v>
      </c>
      <c r="T640" s="10">
        <f t="shared" si="61"/>
        <v>42819.55164351852</v>
      </c>
      <c r="V640" s="21"/>
      <c r="W640" t="s">
        <v>8272</v>
      </c>
      <c r="X640" t="str">
        <f t="shared" si="58"/>
        <v>technology</v>
      </c>
      <c r="Y640" t="str">
        <f t="shared" si="59"/>
        <v>web</v>
      </c>
    </row>
    <row r="641" spans="1:25" ht="48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9.9999999999999991E-5</v>
      </c>
      <c r="P641" s="6">
        <f t="shared" si="57"/>
        <v>1</v>
      </c>
      <c r="Q641" t="s">
        <v>8319</v>
      </c>
      <c r="R641" t="s">
        <v>8320</v>
      </c>
      <c r="S641" s="10">
        <f t="shared" si="60"/>
        <v>41865.583275462966</v>
      </c>
      <c r="T641" s="10">
        <f t="shared" si="61"/>
        <v>41925.583275462966</v>
      </c>
      <c r="V641" s="21"/>
      <c r="W641" t="s">
        <v>8272</v>
      </c>
      <c r="X641" t="str">
        <f t="shared" si="58"/>
        <v>technology</v>
      </c>
      <c r="Y641" t="str">
        <f t="shared" si="59"/>
        <v>web</v>
      </c>
    </row>
    <row r="642" spans="1:25" ht="64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144.28571428571428</v>
      </c>
      <c r="P642" s="6">
        <f t="shared" si="57"/>
        <v>50.5</v>
      </c>
      <c r="Q642" t="s">
        <v>8319</v>
      </c>
      <c r="R642" t="s">
        <v>8321</v>
      </c>
      <c r="S642" s="10">
        <f t="shared" si="60"/>
        <v>42683.420312500006</v>
      </c>
      <c r="T642" s="10">
        <f t="shared" si="61"/>
        <v>42698.958333333328</v>
      </c>
      <c r="V642" s="21"/>
      <c r="W642" t="s">
        <v>8273</v>
      </c>
      <c r="X642" t="str">
        <f t="shared" si="58"/>
        <v>technology</v>
      </c>
      <c r="Y642" t="str">
        <f t="shared" si="59"/>
        <v>wearables</v>
      </c>
    </row>
    <row r="643" spans="1:25" ht="64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((E643/D643)*100)</f>
        <v>119.16249999999999</v>
      </c>
      <c r="P643" s="6">
        <f t="shared" ref="P643:P706" si="63">IFERROR(E643/L643,0)</f>
        <v>151.31746031746033</v>
      </c>
      <c r="Q643" t="s">
        <v>8319</v>
      </c>
      <c r="R643" t="s">
        <v>8321</v>
      </c>
      <c r="S643" s="10">
        <f t="shared" si="60"/>
        <v>42199.57</v>
      </c>
      <c r="T643" s="10">
        <f t="shared" si="61"/>
        <v>42229.57</v>
      </c>
      <c r="V643" s="21"/>
      <c r="W643" t="s">
        <v>8273</v>
      </c>
      <c r="X643" t="str">
        <f t="shared" ref="X643:X706" si="64">LEFT(W643,FIND("/",W643)-1)</f>
        <v>technology</v>
      </c>
      <c r="Y643" t="str">
        <f t="shared" ref="Y643:Y706" si="65">RIGHT(W643,LEN(W643)-FIND("/",W643))</f>
        <v>wearables</v>
      </c>
    </row>
    <row r="644" spans="1:25" ht="64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1460.4850000000001</v>
      </c>
      <c r="P644" s="6">
        <f t="shared" si="63"/>
        <v>134.3592456301748</v>
      </c>
      <c r="Q644" t="s">
        <v>8319</v>
      </c>
      <c r="R644" t="s">
        <v>8321</v>
      </c>
      <c r="S644" s="10">
        <f t="shared" si="60"/>
        <v>42199.651319444441</v>
      </c>
      <c r="T644" s="10">
        <f t="shared" si="61"/>
        <v>42235.651319444441</v>
      </c>
      <c r="V644" s="21"/>
      <c r="W644" t="s">
        <v>8273</v>
      </c>
      <c r="X644" t="str">
        <f t="shared" si="64"/>
        <v>technology</v>
      </c>
      <c r="Y644" t="str">
        <f t="shared" si="65"/>
        <v>wearables</v>
      </c>
    </row>
    <row r="645" spans="1:25" ht="48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105.80799999999999</v>
      </c>
      <c r="P645" s="6">
        <f t="shared" si="63"/>
        <v>174.02631578947367</v>
      </c>
      <c r="Q645" t="s">
        <v>8319</v>
      </c>
      <c r="R645" t="s">
        <v>8321</v>
      </c>
      <c r="S645" s="10">
        <f t="shared" si="60"/>
        <v>42100.642071759255</v>
      </c>
      <c r="T645" s="10">
        <f t="shared" si="61"/>
        <v>42155.642071759255</v>
      </c>
      <c r="V645" s="21"/>
      <c r="W645" t="s">
        <v>8273</v>
      </c>
      <c r="X645" t="str">
        <f t="shared" si="64"/>
        <v>technology</v>
      </c>
      <c r="Y645" t="str">
        <f t="shared" si="65"/>
        <v>wearables</v>
      </c>
    </row>
    <row r="646" spans="1:25" ht="64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300.11791999999997</v>
      </c>
      <c r="P646" s="6">
        <f t="shared" si="63"/>
        <v>73.486268364348675</v>
      </c>
      <c r="Q646" t="s">
        <v>8319</v>
      </c>
      <c r="R646" t="s">
        <v>8321</v>
      </c>
      <c r="S646" s="10">
        <f t="shared" si="60"/>
        <v>41898.665960648148</v>
      </c>
      <c r="T646" s="10">
        <f t="shared" si="61"/>
        <v>41941.041666666664</v>
      </c>
      <c r="V646" s="21"/>
      <c r="W646" t="s">
        <v>8273</v>
      </c>
      <c r="X646" t="str">
        <f t="shared" si="64"/>
        <v>technology</v>
      </c>
      <c r="Y646" t="str">
        <f t="shared" si="65"/>
        <v>wearables</v>
      </c>
    </row>
    <row r="647" spans="1:25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278.7</v>
      </c>
      <c r="P647" s="6">
        <f t="shared" si="63"/>
        <v>23.518987341772153</v>
      </c>
      <c r="Q647" t="s">
        <v>8319</v>
      </c>
      <c r="R647" t="s">
        <v>8321</v>
      </c>
      <c r="S647" s="10">
        <f t="shared" si="60"/>
        <v>42564.026319444441</v>
      </c>
      <c r="T647" s="10">
        <f t="shared" si="61"/>
        <v>42594.026319444441</v>
      </c>
      <c r="V647" s="21"/>
      <c r="W647" t="s">
        <v>8273</v>
      </c>
      <c r="X647" t="str">
        <f t="shared" si="64"/>
        <v>technology</v>
      </c>
      <c r="Y647" t="str">
        <f t="shared" si="65"/>
        <v>wearables</v>
      </c>
    </row>
    <row r="648" spans="1:25" ht="64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131.87625</v>
      </c>
      <c r="P648" s="6">
        <f t="shared" si="63"/>
        <v>39.074444444444445</v>
      </c>
      <c r="Q648" t="s">
        <v>8319</v>
      </c>
      <c r="R648" t="s">
        <v>8321</v>
      </c>
      <c r="S648" s="10">
        <f t="shared" si="60"/>
        <v>41832.852627314816</v>
      </c>
      <c r="T648" s="10">
        <f t="shared" si="61"/>
        <v>41862.852627314816</v>
      </c>
      <c r="V648" s="21"/>
      <c r="W648" t="s">
        <v>8273</v>
      </c>
      <c r="X648" t="str">
        <f t="shared" si="64"/>
        <v>technology</v>
      </c>
      <c r="Y648" t="str">
        <f t="shared" si="65"/>
        <v>wearables</v>
      </c>
    </row>
    <row r="649" spans="1:25" ht="64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107.05</v>
      </c>
      <c r="P649" s="6">
        <f t="shared" si="63"/>
        <v>125.94117647058823</v>
      </c>
      <c r="Q649" t="s">
        <v>8319</v>
      </c>
      <c r="R649" t="s">
        <v>8321</v>
      </c>
      <c r="S649" s="10">
        <f t="shared" si="60"/>
        <v>42416.767928240741</v>
      </c>
      <c r="T649" s="10">
        <f t="shared" si="61"/>
        <v>42446.726261574076</v>
      </c>
      <c r="V649" s="21"/>
      <c r="W649" t="s">
        <v>8273</v>
      </c>
      <c r="X649" t="str">
        <f t="shared" si="64"/>
        <v>technology</v>
      </c>
      <c r="Y649" t="str">
        <f t="shared" si="65"/>
        <v>wearables</v>
      </c>
    </row>
    <row r="650" spans="1:25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126.82285714285715</v>
      </c>
      <c r="P650" s="6">
        <f t="shared" si="63"/>
        <v>1644</v>
      </c>
      <c r="Q650" t="s">
        <v>8319</v>
      </c>
      <c r="R650" t="s">
        <v>8321</v>
      </c>
      <c r="S650" s="10">
        <f t="shared" si="60"/>
        <v>41891.693379629629</v>
      </c>
      <c r="T650" s="10">
        <f t="shared" si="61"/>
        <v>41926.693379629629</v>
      </c>
      <c r="V650" s="21"/>
      <c r="W650" t="s">
        <v>8273</v>
      </c>
      <c r="X650" t="str">
        <f t="shared" si="64"/>
        <v>technology</v>
      </c>
      <c r="Y650" t="str">
        <f t="shared" si="65"/>
        <v>wearables</v>
      </c>
    </row>
    <row r="651" spans="1:25" ht="64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139.96</v>
      </c>
      <c r="P651" s="6">
        <f t="shared" si="63"/>
        <v>42.670731707317074</v>
      </c>
      <c r="Q651" t="s">
        <v>8319</v>
      </c>
      <c r="R651" t="s">
        <v>8321</v>
      </c>
      <c r="S651" s="10">
        <f t="shared" si="60"/>
        <v>41877.912187499998</v>
      </c>
      <c r="T651" s="10">
        <f t="shared" si="61"/>
        <v>41898.912187499998</v>
      </c>
      <c r="V651" s="21"/>
      <c r="W651" t="s">
        <v>8273</v>
      </c>
      <c r="X651" t="str">
        <f t="shared" si="64"/>
        <v>technology</v>
      </c>
      <c r="Y651" t="str">
        <f t="shared" si="65"/>
        <v>wearables</v>
      </c>
    </row>
    <row r="652" spans="1:25" ht="64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112.4</v>
      </c>
      <c r="P652" s="6">
        <f t="shared" si="63"/>
        <v>35.125</v>
      </c>
      <c r="Q652" t="s">
        <v>8319</v>
      </c>
      <c r="R652" t="s">
        <v>8321</v>
      </c>
      <c r="S652" s="10">
        <f t="shared" si="60"/>
        <v>41932.036851851852</v>
      </c>
      <c r="T652" s="10">
        <f t="shared" si="61"/>
        <v>41992.078518518523</v>
      </c>
      <c r="V652" s="21"/>
      <c r="W652" t="s">
        <v>8273</v>
      </c>
      <c r="X652" t="str">
        <f t="shared" si="64"/>
        <v>technology</v>
      </c>
      <c r="Y652" t="str">
        <f t="shared" si="65"/>
        <v>wearables</v>
      </c>
    </row>
    <row r="653" spans="1:25" ht="64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100.52799999999999</v>
      </c>
      <c r="P653" s="6">
        <f t="shared" si="63"/>
        <v>239.35238095238094</v>
      </c>
      <c r="Q653" t="s">
        <v>8319</v>
      </c>
      <c r="R653" t="s">
        <v>8321</v>
      </c>
      <c r="S653" s="10">
        <f t="shared" si="60"/>
        <v>41956.017488425925</v>
      </c>
      <c r="T653" s="10">
        <f t="shared" si="61"/>
        <v>41986.017488425925</v>
      </c>
      <c r="V653" s="21"/>
      <c r="W653" t="s">
        <v>8273</v>
      </c>
      <c r="X653" t="str">
        <f t="shared" si="64"/>
        <v>technology</v>
      </c>
      <c r="Y653" t="str">
        <f t="shared" si="65"/>
        <v>wearables</v>
      </c>
    </row>
    <row r="654" spans="1:25" ht="64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100.46666666666665</v>
      </c>
      <c r="P654" s="6">
        <f t="shared" si="63"/>
        <v>107.64285714285714</v>
      </c>
      <c r="Q654" t="s">
        <v>8319</v>
      </c>
      <c r="R654" t="s">
        <v>8321</v>
      </c>
      <c r="S654" s="10">
        <f t="shared" si="60"/>
        <v>42675.690393518518</v>
      </c>
      <c r="T654" s="10">
        <f t="shared" si="61"/>
        <v>42705.732060185182</v>
      </c>
      <c r="V654" s="21"/>
      <c r="W654" t="s">
        <v>8273</v>
      </c>
      <c r="X654" t="str">
        <f t="shared" si="64"/>
        <v>technology</v>
      </c>
      <c r="Y654" t="str">
        <f t="shared" si="65"/>
        <v>wearables</v>
      </c>
    </row>
    <row r="655" spans="1:25" ht="64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141.446</v>
      </c>
      <c r="P655" s="6">
        <f t="shared" si="63"/>
        <v>95.830623306233065</v>
      </c>
      <c r="Q655" t="s">
        <v>8319</v>
      </c>
      <c r="R655" t="s">
        <v>8321</v>
      </c>
      <c r="S655" s="10">
        <f t="shared" si="60"/>
        <v>42199.618518518517</v>
      </c>
      <c r="T655" s="10">
        <f t="shared" si="61"/>
        <v>42236.618518518517</v>
      </c>
      <c r="V655" s="21"/>
      <c r="W655" t="s">
        <v>8273</v>
      </c>
      <c r="X655" t="str">
        <f t="shared" si="64"/>
        <v>technology</v>
      </c>
      <c r="Y655" t="str">
        <f t="shared" si="65"/>
        <v>wearables</v>
      </c>
    </row>
    <row r="656" spans="1:25" ht="64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267.29166666666669</v>
      </c>
      <c r="P656" s="6">
        <f t="shared" si="63"/>
        <v>31.663376110562684</v>
      </c>
      <c r="Q656" t="s">
        <v>8319</v>
      </c>
      <c r="R656" t="s">
        <v>8321</v>
      </c>
      <c r="S656" s="10">
        <f t="shared" si="60"/>
        <v>42163.957326388889</v>
      </c>
      <c r="T656" s="10">
        <f t="shared" si="61"/>
        <v>42193.957326388889</v>
      </c>
      <c r="V656" s="21"/>
      <c r="W656" t="s">
        <v>8273</v>
      </c>
      <c r="X656" t="str">
        <f t="shared" si="64"/>
        <v>technology</v>
      </c>
      <c r="Y656" t="str">
        <f t="shared" si="65"/>
        <v>wearables</v>
      </c>
    </row>
    <row r="657" spans="1:25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146.88749999999999</v>
      </c>
      <c r="P657" s="6">
        <f t="shared" si="63"/>
        <v>42.886861313868614</v>
      </c>
      <c r="Q657" t="s">
        <v>8319</v>
      </c>
      <c r="R657" t="s">
        <v>8321</v>
      </c>
      <c r="S657" s="10">
        <f t="shared" si="60"/>
        <v>42045.957314814819</v>
      </c>
      <c r="T657" s="10">
        <f t="shared" si="61"/>
        <v>42075.915648148148</v>
      </c>
      <c r="V657" s="21"/>
      <c r="W657" t="s">
        <v>8273</v>
      </c>
      <c r="X657" t="str">
        <f t="shared" si="64"/>
        <v>technology</v>
      </c>
      <c r="Y657" t="str">
        <f t="shared" si="65"/>
        <v>wearables</v>
      </c>
    </row>
    <row r="658" spans="1:25" ht="64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213.56</v>
      </c>
      <c r="P658" s="6">
        <f t="shared" si="63"/>
        <v>122.73563218390805</v>
      </c>
      <c r="Q658" t="s">
        <v>8319</v>
      </c>
      <c r="R658" t="s">
        <v>8321</v>
      </c>
      <c r="S658" s="10">
        <f t="shared" si="60"/>
        <v>42417.804618055554</v>
      </c>
      <c r="T658" s="10">
        <f t="shared" si="61"/>
        <v>42477.762951388882</v>
      </c>
      <c r="V658" s="21"/>
      <c r="W658" t="s">
        <v>8273</v>
      </c>
      <c r="X658" t="str">
        <f t="shared" si="64"/>
        <v>technology</v>
      </c>
      <c r="Y658" t="str">
        <f t="shared" si="65"/>
        <v>wearables</v>
      </c>
    </row>
    <row r="659" spans="1:25" ht="80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125.69999999999999</v>
      </c>
      <c r="P659" s="6">
        <f t="shared" si="63"/>
        <v>190.45454545454547</v>
      </c>
      <c r="Q659" t="s">
        <v>8319</v>
      </c>
      <c r="R659" t="s">
        <v>8321</v>
      </c>
      <c r="S659" s="10">
        <f t="shared" si="60"/>
        <v>42331.84574074074</v>
      </c>
      <c r="T659" s="10">
        <f t="shared" si="61"/>
        <v>42361.84574074074</v>
      </c>
      <c r="V659" s="21"/>
      <c r="W659" t="s">
        <v>8273</v>
      </c>
      <c r="X659" t="str">
        <f t="shared" si="64"/>
        <v>technology</v>
      </c>
      <c r="Y659" t="str">
        <f t="shared" si="65"/>
        <v>wearables</v>
      </c>
    </row>
    <row r="660" spans="1:25" ht="64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104.46206037108834</v>
      </c>
      <c r="P660" s="6">
        <f t="shared" si="63"/>
        <v>109.33695652173913</v>
      </c>
      <c r="Q660" t="s">
        <v>8319</v>
      </c>
      <c r="R660" t="s">
        <v>8321</v>
      </c>
      <c r="S660" s="10">
        <f t="shared" si="60"/>
        <v>42179.160752314812</v>
      </c>
      <c r="T660" s="10">
        <f t="shared" si="61"/>
        <v>42211.75</v>
      </c>
      <c r="V660" s="21"/>
      <c r="W660" t="s">
        <v>8273</v>
      </c>
      <c r="X660" t="str">
        <f t="shared" si="64"/>
        <v>technology</v>
      </c>
      <c r="Y660" t="str">
        <f t="shared" si="65"/>
        <v>wearables</v>
      </c>
    </row>
    <row r="661" spans="1:25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100.56666666666668</v>
      </c>
      <c r="P661" s="6">
        <f t="shared" si="63"/>
        <v>143.66666666666666</v>
      </c>
      <c r="Q661" t="s">
        <v>8319</v>
      </c>
      <c r="R661" t="s">
        <v>8321</v>
      </c>
      <c r="S661" s="10">
        <f t="shared" si="60"/>
        <v>42209.593692129631</v>
      </c>
      <c r="T661" s="10">
        <f t="shared" si="61"/>
        <v>42239.593692129631</v>
      </c>
      <c r="V661" s="21"/>
      <c r="W661" t="s">
        <v>8273</v>
      </c>
      <c r="X661" t="str">
        <f t="shared" si="64"/>
        <v>technology</v>
      </c>
      <c r="Y661" t="str">
        <f t="shared" si="65"/>
        <v>wearables</v>
      </c>
    </row>
    <row r="662" spans="1:25" ht="64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3.0579999999999998</v>
      </c>
      <c r="P662" s="6">
        <f t="shared" si="63"/>
        <v>84.944444444444443</v>
      </c>
      <c r="Q662" t="s">
        <v>8319</v>
      </c>
      <c r="R662" t="s">
        <v>8321</v>
      </c>
      <c r="S662" s="10">
        <f t="shared" si="60"/>
        <v>41922.741655092592</v>
      </c>
      <c r="T662" s="10">
        <f t="shared" si="61"/>
        <v>41952.783321759263</v>
      </c>
      <c r="V662" s="21"/>
      <c r="W662" t="s">
        <v>8273</v>
      </c>
      <c r="X662" t="str">
        <f t="shared" si="64"/>
        <v>technology</v>
      </c>
      <c r="Y662" t="str">
        <f t="shared" si="65"/>
        <v>wearables</v>
      </c>
    </row>
    <row r="663" spans="1:25" ht="64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0.95</v>
      </c>
      <c r="P663" s="6">
        <f t="shared" si="63"/>
        <v>10.555555555555555</v>
      </c>
      <c r="Q663" t="s">
        <v>8319</v>
      </c>
      <c r="R663" t="s">
        <v>8321</v>
      </c>
      <c r="S663" s="10">
        <f t="shared" si="60"/>
        <v>42636.645358796297</v>
      </c>
      <c r="T663" s="10">
        <f t="shared" si="61"/>
        <v>42666.645358796297</v>
      </c>
      <c r="V663" s="21"/>
      <c r="W663" t="s">
        <v>8273</v>
      </c>
      <c r="X663" t="str">
        <f t="shared" si="64"/>
        <v>technology</v>
      </c>
      <c r="Y663" t="str">
        <f t="shared" si="65"/>
        <v>wearables</v>
      </c>
    </row>
    <row r="664" spans="1:25" ht="48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0.4</v>
      </c>
      <c r="P664" s="6">
        <f t="shared" si="63"/>
        <v>39</v>
      </c>
      <c r="Q664" t="s">
        <v>8319</v>
      </c>
      <c r="R664" t="s">
        <v>8321</v>
      </c>
      <c r="S664" s="10">
        <f t="shared" ref="S664:S727" si="66">(((J664/60)/60)/24)+DATE(1970,1,1)</f>
        <v>41990.438043981485</v>
      </c>
      <c r="T664" s="10">
        <f t="shared" ref="T664:T727" si="67">(((I664/60)/60)/24)+DATE(1970,1,1)</f>
        <v>42020.438043981485</v>
      </c>
      <c r="V664" s="21"/>
      <c r="W664" t="s">
        <v>8273</v>
      </c>
      <c r="X664" t="str">
        <f t="shared" si="64"/>
        <v>technology</v>
      </c>
      <c r="Y664" t="str">
        <f t="shared" si="65"/>
        <v>wearables</v>
      </c>
    </row>
    <row r="665" spans="1:25" ht="64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0.35000000000000003</v>
      </c>
      <c r="P665" s="6">
        <f t="shared" si="63"/>
        <v>100</v>
      </c>
      <c r="Q665" t="s">
        <v>8319</v>
      </c>
      <c r="R665" t="s">
        <v>8321</v>
      </c>
      <c r="S665" s="10">
        <f t="shared" si="66"/>
        <v>42173.843240740738</v>
      </c>
      <c r="T665" s="10">
        <f t="shared" si="67"/>
        <v>42203.843240740738</v>
      </c>
      <c r="V665" s="21"/>
      <c r="W665" t="s">
        <v>8273</v>
      </c>
      <c r="X665" t="str">
        <f t="shared" si="64"/>
        <v>technology</v>
      </c>
      <c r="Y665" t="str">
        <f t="shared" si="65"/>
        <v>wearables</v>
      </c>
    </row>
    <row r="666" spans="1:25" ht="64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7.5333333333333332</v>
      </c>
      <c r="P666" s="6">
        <f t="shared" si="63"/>
        <v>31.172413793103448</v>
      </c>
      <c r="Q666" t="s">
        <v>8319</v>
      </c>
      <c r="R666" t="s">
        <v>8321</v>
      </c>
      <c r="S666" s="10">
        <f t="shared" si="66"/>
        <v>42077.666377314818</v>
      </c>
      <c r="T666" s="10">
        <f t="shared" si="67"/>
        <v>42107.666377314818</v>
      </c>
      <c r="V666" s="21"/>
      <c r="W666" t="s">
        <v>8273</v>
      </c>
      <c r="X666" t="str">
        <f t="shared" si="64"/>
        <v>technology</v>
      </c>
      <c r="Y666" t="str">
        <f t="shared" si="65"/>
        <v>wearables</v>
      </c>
    </row>
    <row r="667" spans="1:25" ht="80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18.64</v>
      </c>
      <c r="P667" s="6">
        <f t="shared" si="63"/>
        <v>155.33333333333334</v>
      </c>
      <c r="Q667" t="s">
        <v>8319</v>
      </c>
      <c r="R667" t="s">
        <v>8321</v>
      </c>
      <c r="S667" s="10">
        <f t="shared" si="66"/>
        <v>42688.711354166662</v>
      </c>
      <c r="T667" s="10">
        <f t="shared" si="67"/>
        <v>42748.711354166662</v>
      </c>
      <c r="V667" s="21"/>
      <c r="W667" t="s">
        <v>8273</v>
      </c>
      <c r="X667" t="str">
        <f t="shared" si="64"/>
        <v>technology</v>
      </c>
      <c r="Y667" t="str">
        <f t="shared" si="65"/>
        <v>wearables</v>
      </c>
    </row>
    <row r="668" spans="1:25" ht="64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4.0000000000000001E-3</v>
      </c>
      <c r="P668" s="6">
        <f t="shared" si="63"/>
        <v>2</v>
      </c>
      <c r="Q668" t="s">
        <v>8319</v>
      </c>
      <c r="R668" t="s">
        <v>8321</v>
      </c>
      <c r="S668" s="10">
        <f t="shared" si="66"/>
        <v>41838.832152777781</v>
      </c>
      <c r="T668" s="10">
        <f t="shared" si="67"/>
        <v>41868.832152777781</v>
      </c>
      <c r="V668" s="21"/>
      <c r="W668" t="s">
        <v>8273</v>
      </c>
      <c r="X668" t="str">
        <f t="shared" si="64"/>
        <v>technology</v>
      </c>
      <c r="Y668" t="str">
        <f t="shared" si="65"/>
        <v>wearables</v>
      </c>
    </row>
    <row r="669" spans="1:25" ht="64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10.02</v>
      </c>
      <c r="P669" s="6">
        <f t="shared" si="63"/>
        <v>178.92857142857142</v>
      </c>
      <c r="Q669" t="s">
        <v>8319</v>
      </c>
      <c r="R669" t="s">
        <v>8321</v>
      </c>
      <c r="S669" s="10">
        <f t="shared" si="66"/>
        <v>42632.373414351852</v>
      </c>
      <c r="T669" s="10">
        <f t="shared" si="67"/>
        <v>42672.373414351852</v>
      </c>
      <c r="V669" s="21"/>
      <c r="W669" t="s">
        <v>8273</v>
      </c>
      <c r="X669" t="str">
        <f t="shared" si="64"/>
        <v>technology</v>
      </c>
      <c r="Y669" t="str">
        <f t="shared" si="65"/>
        <v>wearables</v>
      </c>
    </row>
    <row r="670" spans="1:25" ht="64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4.5600000000000005</v>
      </c>
      <c r="P670" s="6">
        <f t="shared" si="63"/>
        <v>27.36</v>
      </c>
      <c r="Q670" t="s">
        <v>8319</v>
      </c>
      <c r="R670" t="s">
        <v>8321</v>
      </c>
      <c r="S670" s="10">
        <f t="shared" si="66"/>
        <v>42090.831273148149</v>
      </c>
      <c r="T670" s="10">
        <f t="shared" si="67"/>
        <v>42135.831273148149</v>
      </c>
      <c r="V670" s="21"/>
      <c r="W670" t="s">
        <v>8273</v>
      </c>
      <c r="X670" t="str">
        <f t="shared" si="64"/>
        <v>technology</v>
      </c>
      <c r="Y670" t="str">
        <f t="shared" si="65"/>
        <v>wearables</v>
      </c>
    </row>
    <row r="671" spans="1:25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21.5075</v>
      </c>
      <c r="P671" s="6">
        <f t="shared" si="63"/>
        <v>1536.25</v>
      </c>
      <c r="Q671" t="s">
        <v>8319</v>
      </c>
      <c r="R671" t="s">
        <v>8321</v>
      </c>
      <c r="S671" s="10">
        <f t="shared" si="66"/>
        <v>42527.625671296293</v>
      </c>
      <c r="T671" s="10">
        <f t="shared" si="67"/>
        <v>42557.625671296293</v>
      </c>
      <c r="V671" s="21"/>
      <c r="W671" t="s">
        <v>8273</v>
      </c>
      <c r="X671" t="str">
        <f t="shared" si="64"/>
        <v>technology</v>
      </c>
      <c r="Y671" t="str">
        <f t="shared" si="65"/>
        <v>wearables</v>
      </c>
    </row>
    <row r="672" spans="1:25" ht="64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29.276666666666667</v>
      </c>
      <c r="P672" s="6">
        <f t="shared" si="63"/>
        <v>84.99677419354839</v>
      </c>
      <c r="Q672" t="s">
        <v>8319</v>
      </c>
      <c r="R672" t="s">
        <v>8321</v>
      </c>
      <c r="S672" s="10">
        <f t="shared" si="66"/>
        <v>42506.709722222222</v>
      </c>
      <c r="T672" s="10">
        <f t="shared" si="67"/>
        <v>42540.340277777781</v>
      </c>
      <c r="V672" s="21"/>
      <c r="W672" t="s">
        <v>8273</v>
      </c>
      <c r="X672" t="str">
        <f t="shared" si="64"/>
        <v>technology</v>
      </c>
      <c r="Y672" t="str">
        <f t="shared" si="65"/>
        <v>wearables</v>
      </c>
    </row>
    <row r="673" spans="1:25" ht="64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39.426666666666662</v>
      </c>
      <c r="P673" s="6">
        <f t="shared" si="63"/>
        <v>788.5333333333333</v>
      </c>
      <c r="Q673" t="s">
        <v>8319</v>
      </c>
      <c r="R673" t="s">
        <v>8321</v>
      </c>
      <c r="S673" s="10">
        <f t="shared" si="66"/>
        <v>41984.692731481482</v>
      </c>
      <c r="T673" s="10">
        <f t="shared" si="67"/>
        <v>42018.166666666672</v>
      </c>
      <c r="V673" s="21"/>
      <c r="W673" t="s">
        <v>8273</v>
      </c>
      <c r="X673" t="str">
        <f t="shared" si="64"/>
        <v>technology</v>
      </c>
      <c r="Y673" t="str">
        <f t="shared" si="65"/>
        <v>wearables</v>
      </c>
    </row>
    <row r="674" spans="1:25" ht="80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21.628</v>
      </c>
      <c r="P674" s="6">
        <f t="shared" si="63"/>
        <v>50.29767441860465</v>
      </c>
      <c r="Q674" t="s">
        <v>8319</v>
      </c>
      <c r="R674" t="s">
        <v>8321</v>
      </c>
      <c r="S674" s="10">
        <f t="shared" si="66"/>
        <v>41974.219490740739</v>
      </c>
      <c r="T674" s="10">
        <f t="shared" si="67"/>
        <v>42005.207638888889</v>
      </c>
      <c r="V674" s="21"/>
      <c r="W674" t="s">
        <v>8273</v>
      </c>
      <c r="X674" t="str">
        <f t="shared" si="64"/>
        <v>technology</v>
      </c>
      <c r="Y674" t="str">
        <f t="shared" si="65"/>
        <v>wearables</v>
      </c>
    </row>
    <row r="675" spans="1:25" ht="64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0.20500000000000002</v>
      </c>
      <c r="P675" s="6">
        <f t="shared" si="63"/>
        <v>68.333333333333329</v>
      </c>
      <c r="Q675" t="s">
        <v>8319</v>
      </c>
      <c r="R675" t="s">
        <v>8321</v>
      </c>
      <c r="S675" s="10">
        <f t="shared" si="66"/>
        <v>41838.840474537035</v>
      </c>
      <c r="T675" s="10">
        <f t="shared" si="67"/>
        <v>41883.840474537035</v>
      </c>
      <c r="V675" s="21"/>
      <c r="W675" t="s">
        <v>8273</v>
      </c>
      <c r="X675" t="str">
        <f t="shared" si="64"/>
        <v>technology</v>
      </c>
      <c r="Y675" t="str">
        <f t="shared" si="65"/>
        <v>wearables</v>
      </c>
    </row>
    <row r="676" spans="1:25" ht="48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0.03</v>
      </c>
      <c r="P676" s="6">
        <f t="shared" si="63"/>
        <v>7.5</v>
      </c>
      <c r="Q676" t="s">
        <v>8319</v>
      </c>
      <c r="R676" t="s">
        <v>8321</v>
      </c>
      <c r="S676" s="10">
        <f t="shared" si="66"/>
        <v>41803.116053240738</v>
      </c>
      <c r="T676" s="10">
        <f t="shared" si="67"/>
        <v>41863.116053240738</v>
      </c>
      <c r="V676" s="21"/>
      <c r="W676" t="s">
        <v>8273</v>
      </c>
      <c r="X676" t="str">
        <f t="shared" si="64"/>
        <v>technology</v>
      </c>
      <c r="Y676" t="str">
        <f t="shared" si="65"/>
        <v>wearables</v>
      </c>
    </row>
    <row r="677" spans="1:25" ht="64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14.85</v>
      </c>
      <c r="P677" s="6">
        <f t="shared" si="63"/>
        <v>34.269230769230766</v>
      </c>
      <c r="Q677" t="s">
        <v>8319</v>
      </c>
      <c r="R677" t="s">
        <v>8321</v>
      </c>
      <c r="S677" s="10">
        <f t="shared" si="66"/>
        <v>41975.930601851855</v>
      </c>
      <c r="T677" s="10">
        <f t="shared" si="67"/>
        <v>42005.290972222225</v>
      </c>
      <c r="V677" s="21"/>
      <c r="W677" t="s">
        <v>8273</v>
      </c>
      <c r="X677" t="str">
        <f t="shared" si="64"/>
        <v>technology</v>
      </c>
      <c r="Y677" t="str">
        <f t="shared" si="65"/>
        <v>wearables</v>
      </c>
    </row>
    <row r="678" spans="1:25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</v>
      </c>
      <c r="P678" s="6">
        <f t="shared" si="63"/>
        <v>61.291666666666664</v>
      </c>
      <c r="Q678" t="s">
        <v>8319</v>
      </c>
      <c r="R678" t="s">
        <v>8321</v>
      </c>
      <c r="S678" s="10">
        <f t="shared" si="66"/>
        <v>42012.768298611118</v>
      </c>
      <c r="T678" s="10">
        <f t="shared" si="67"/>
        <v>42042.768298611118</v>
      </c>
      <c r="V678" s="21"/>
      <c r="W678" t="s">
        <v>8273</v>
      </c>
      <c r="X678" t="str">
        <f t="shared" si="64"/>
        <v>technology</v>
      </c>
      <c r="Y678" t="str">
        <f t="shared" si="65"/>
        <v>wearables</v>
      </c>
    </row>
    <row r="679" spans="1:25" ht="80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25.584</v>
      </c>
      <c r="P679" s="6">
        <f t="shared" si="63"/>
        <v>133.25</v>
      </c>
      <c r="Q679" t="s">
        <v>8319</v>
      </c>
      <c r="R679" t="s">
        <v>8321</v>
      </c>
      <c r="S679" s="10">
        <f t="shared" si="66"/>
        <v>42504.403877314813</v>
      </c>
      <c r="T679" s="10">
        <f t="shared" si="67"/>
        <v>42549.403877314813</v>
      </c>
      <c r="V679" s="21"/>
      <c r="W679" t="s">
        <v>8273</v>
      </c>
      <c r="X679" t="str">
        <f t="shared" si="64"/>
        <v>technology</v>
      </c>
      <c r="Y679" t="str">
        <f t="shared" si="65"/>
        <v>wearables</v>
      </c>
    </row>
    <row r="680" spans="1:25" ht="64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3.8206896551724134</v>
      </c>
      <c r="P680" s="6">
        <f t="shared" si="63"/>
        <v>65.17647058823529</v>
      </c>
      <c r="Q680" t="s">
        <v>8319</v>
      </c>
      <c r="R680" t="s">
        <v>8321</v>
      </c>
      <c r="S680" s="10">
        <f t="shared" si="66"/>
        <v>42481.376597222217</v>
      </c>
      <c r="T680" s="10">
        <f t="shared" si="67"/>
        <v>42511.376597222217</v>
      </c>
      <c r="V680" s="21"/>
      <c r="W680" t="s">
        <v>8273</v>
      </c>
      <c r="X680" t="str">
        <f t="shared" si="64"/>
        <v>technology</v>
      </c>
      <c r="Y680" t="str">
        <f t="shared" si="65"/>
        <v>wearables</v>
      </c>
    </row>
    <row r="681" spans="1:25" ht="64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15.485964912280703</v>
      </c>
      <c r="P681" s="6">
        <f t="shared" si="63"/>
        <v>93.90425531914893</v>
      </c>
      <c r="Q681" t="s">
        <v>8319</v>
      </c>
      <c r="R681" t="s">
        <v>8321</v>
      </c>
      <c r="S681" s="10">
        <f t="shared" si="66"/>
        <v>42556.695706018523</v>
      </c>
      <c r="T681" s="10">
        <f t="shared" si="67"/>
        <v>42616.695706018523</v>
      </c>
      <c r="V681" s="21"/>
      <c r="W681" t="s">
        <v>8273</v>
      </c>
      <c r="X681" t="str">
        <f t="shared" si="64"/>
        <v>technology</v>
      </c>
      <c r="Y681" t="str">
        <f t="shared" si="65"/>
        <v>wearables</v>
      </c>
    </row>
    <row r="682" spans="1:25" ht="64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25.912000000000003</v>
      </c>
      <c r="P682" s="6">
        <f t="shared" si="63"/>
        <v>150.65116279069767</v>
      </c>
      <c r="Q682" t="s">
        <v>8319</v>
      </c>
      <c r="R682" t="s">
        <v>8321</v>
      </c>
      <c r="S682" s="10">
        <f t="shared" si="66"/>
        <v>41864.501516203702</v>
      </c>
      <c r="T682" s="10">
        <f t="shared" si="67"/>
        <v>41899.501516203702</v>
      </c>
      <c r="V682" s="21"/>
      <c r="W682" t="s">
        <v>8273</v>
      </c>
      <c r="X682" t="str">
        <f t="shared" si="64"/>
        <v>technology</v>
      </c>
      <c r="Y682" t="str">
        <f t="shared" si="65"/>
        <v>wearables</v>
      </c>
    </row>
    <row r="683" spans="1:25" ht="64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0.04</v>
      </c>
      <c r="P683" s="6">
        <f t="shared" si="63"/>
        <v>1</v>
      </c>
      <c r="Q683" t="s">
        <v>8319</v>
      </c>
      <c r="R683" t="s">
        <v>8321</v>
      </c>
      <c r="S683" s="10">
        <f t="shared" si="66"/>
        <v>42639.805601851855</v>
      </c>
      <c r="T683" s="10">
        <f t="shared" si="67"/>
        <v>42669.805601851855</v>
      </c>
      <c r="V683" s="21"/>
      <c r="W683" t="s">
        <v>8273</v>
      </c>
      <c r="X683" t="str">
        <f t="shared" si="64"/>
        <v>technology</v>
      </c>
      <c r="Y683" t="str">
        <f t="shared" si="65"/>
        <v>wearables</v>
      </c>
    </row>
    <row r="684" spans="1:25" ht="64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0.106</v>
      </c>
      <c r="P684" s="6">
        <f t="shared" si="63"/>
        <v>13.25</v>
      </c>
      <c r="Q684" t="s">
        <v>8319</v>
      </c>
      <c r="R684" t="s">
        <v>8321</v>
      </c>
      <c r="S684" s="10">
        <f t="shared" si="66"/>
        <v>42778.765300925923</v>
      </c>
      <c r="T684" s="10">
        <f t="shared" si="67"/>
        <v>42808.723634259266</v>
      </c>
      <c r="V684" s="21"/>
      <c r="W684" t="s">
        <v>8273</v>
      </c>
      <c r="X684" t="str">
        <f t="shared" si="64"/>
        <v>technology</v>
      </c>
      <c r="Y684" t="str">
        <f t="shared" si="65"/>
        <v>wearables</v>
      </c>
    </row>
    <row r="685" spans="1:25" ht="80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0.85142857142857142</v>
      </c>
      <c r="P685" s="6">
        <f t="shared" si="63"/>
        <v>99.333333333333329</v>
      </c>
      <c r="Q685" t="s">
        <v>8319</v>
      </c>
      <c r="R685" t="s">
        <v>8321</v>
      </c>
      <c r="S685" s="10">
        <f t="shared" si="66"/>
        <v>42634.900046296301</v>
      </c>
      <c r="T685" s="10">
        <f t="shared" si="67"/>
        <v>42674.900046296301</v>
      </c>
      <c r="V685" s="21"/>
      <c r="W685" t="s">
        <v>8273</v>
      </c>
      <c r="X685" t="str">
        <f t="shared" si="64"/>
        <v>technology</v>
      </c>
      <c r="Y685" t="str">
        <f t="shared" si="65"/>
        <v>wearables</v>
      </c>
    </row>
    <row r="686" spans="1:25" ht="3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7.4837500000000006</v>
      </c>
      <c r="P686" s="6">
        <f t="shared" si="63"/>
        <v>177.39259259259259</v>
      </c>
      <c r="Q686" t="s">
        <v>8319</v>
      </c>
      <c r="R686" t="s">
        <v>8321</v>
      </c>
      <c r="S686" s="10">
        <f t="shared" si="66"/>
        <v>41809.473275462966</v>
      </c>
      <c r="T686" s="10">
        <f t="shared" si="67"/>
        <v>41845.125</v>
      </c>
      <c r="V686" s="21"/>
      <c r="W686" t="s">
        <v>8273</v>
      </c>
      <c r="X686" t="str">
        <f t="shared" si="64"/>
        <v>technology</v>
      </c>
      <c r="Y686" t="str">
        <f t="shared" si="65"/>
        <v>wearables</v>
      </c>
    </row>
    <row r="687" spans="1:25" ht="64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27.650000000000002</v>
      </c>
      <c r="P687" s="6">
        <f t="shared" si="63"/>
        <v>55.3</v>
      </c>
      <c r="Q687" t="s">
        <v>8319</v>
      </c>
      <c r="R687" t="s">
        <v>8321</v>
      </c>
      <c r="S687" s="10">
        <f t="shared" si="66"/>
        <v>41971.866574074069</v>
      </c>
      <c r="T687" s="10">
        <f t="shared" si="67"/>
        <v>42016.866574074069</v>
      </c>
      <c r="V687" s="21"/>
      <c r="W687" t="s">
        <v>8273</v>
      </c>
      <c r="X687" t="str">
        <f t="shared" si="64"/>
        <v>technology</v>
      </c>
      <c r="Y687" t="str">
        <f t="shared" si="65"/>
        <v>wearables</v>
      </c>
    </row>
    <row r="688" spans="1:25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s="6">
        <f t="shared" si="63"/>
        <v>0</v>
      </c>
      <c r="Q688" t="s">
        <v>8319</v>
      </c>
      <c r="R688" t="s">
        <v>8321</v>
      </c>
      <c r="S688" s="10">
        <f t="shared" si="66"/>
        <v>42189.673263888893</v>
      </c>
      <c r="T688" s="10">
        <f t="shared" si="67"/>
        <v>42219.673263888893</v>
      </c>
      <c r="V688" s="21"/>
      <c r="W688" t="s">
        <v>8273</v>
      </c>
      <c r="X688" t="str">
        <f t="shared" si="64"/>
        <v>technology</v>
      </c>
      <c r="Y688" t="str">
        <f t="shared" si="65"/>
        <v>wearables</v>
      </c>
    </row>
    <row r="689" spans="1:25" ht="64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3.55</v>
      </c>
      <c r="P689" s="6">
        <f t="shared" si="63"/>
        <v>591.66666666666663</v>
      </c>
      <c r="Q689" t="s">
        <v>8319</v>
      </c>
      <c r="R689" t="s">
        <v>8321</v>
      </c>
      <c r="S689" s="10">
        <f t="shared" si="66"/>
        <v>42711.750613425931</v>
      </c>
      <c r="T689" s="10">
        <f t="shared" si="67"/>
        <v>42771.750613425931</v>
      </c>
      <c r="V689" s="21"/>
      <c r="W689" t="s">
        <v>8273</v>
      </c>
      <c r="X689" t="str">
        <f t="shared" si="64"/>
        <v>technology</v>
      </c>
      <c r="Y689" t="str">
        <f t="shared" si="65"/>
        <v>wearables</v>
      </c>
    </row>
    <row r="690" spans="1:25" ht="64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72.989999999999995</v>
      </c>
      <c r="P690" s="6">
        <f t="shared" si="63"/>
        <v>405.5</v>
      </c>
      <c r="Q690" t="s">
        <v>8319</v>
      </c>
      <c r="R690" t="s">
        <v>8321</v>
      </c>
      <c r="S690" s="10">
        <f t="shared" si="66"/>
        <v>42262.104780092588</v>
      </c>
      <c r="T690" s="10">
        <f t="shared" si="67"/>
        <v>42292.104780092588</v>
      </c>
      <c r="V690" s="21"/>
      <c r="W690" t="s">
        <v>8273</v>
      </c>
      <c r="X690" t="str">
        <f t="shared" si="64"/>
        <v>technology</v>
      </c>
      <c r="Y690" t="str">
        <f t="shared" si="65"/>
        <v>wearables</v>
      </c>
    </row>
    <row r="691" spans="1:25" ht="64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57.648750000000007</v>
      </c>
      <c r="P691" s="6">
        <f t="shared" si="63"/>
        <v>343.14732142857144</v>
      </c>
      <c r="Q691" t="s">
        <v>8319</v>
      </c>
      <c r="R691" t="s">
        <v>8321</v>
      </c>
      <c r="S691" s="10">
        <f t="shared" si="66"/>
        <v>42675.66778935185</v>
      </c>
      <c r="T691" s="10">
        <f t="shared" si="67"/>
        <v>42712.207638888889</v>
      </c>
      <c r="V691" s="21"/>
      <c r="W691" t="s">
        <v>8273</v>
      </c>
      <c r="X691" t="str">
        <f t="shared" si="64"/>
        <v>technology</v>
      </c>
      <c r="Y691" t="str">
        <f t="shared" si="65"/>
        <v>wearables</v>
      </c>
    </row>
    <row r="692" spans="1:25" ht="48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12.34</v>
      </c>
      <c r="P692" s="6">
        <f t="shared" si="63"/>
        <v>72.588235294117652</v>
      </c>
      <c r="Q692" t="s">
        <v>8319</v>
      </c>
      <c r="R692" t="s">
        <v>8321</v>
      </c>
      <c r="S692" s="10">
        <f t="shared" si="66"/>
        <v>42579.634733796294</v>
      </c>
      <c r="T692" s="10">
        <f t="shared" si="67"/>
        <v>42622.25</v>
      </c>
      <c r="V692" s="21"/>
      <c r="W692" t="s">
        <v>8273</v>
      </c>
      <c r="X692" t="str">
        <f t="shared" si="64"/>
        <v>technology</v>
      </c>
      <c r="Y692" t="str">
        <f t="shared" si="65"/>
        <v>wearables</v>
      </c>
    </row>
    <row r="693" spans="1:25" ht="64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0.52</v>
      </c>
      <c r="P693" s="6">
        <f t="shared" si="63"/>
        <v>26</v>
      </c>
      <c r="Q693" t="s">
        <v>8319</v>
      </c>
      <c r="R693" t="s">
        <v>8321</v>
      </c>
      <c r="S693" s="10">
        <f t="shared" si="66"/>
        <v>42158.028310185182</v>
      </c>
      <c r="T693" s="10">
        <f t="shared" si="67"/>
        <v>42186.028310185182</v>
      </c>
      <c r="V693" s="21"/>
      <c r="W693" t="s">
        <v>8273</v>
      </c>
      <c r="X693" t="str">
        <f t="shared" si="64"/>
        <v>technology</v>
      </c>
      <c r="Y693" t="str">
        <f t="shared" si="65"/>
        <v>wearables</v>
      </c>
    </row>
    <row r="694" spans="1:25" ht="64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6.5299999999999994</v>
      </c>
      <c r="P694" s="6">
        <f t="shared" si="63"/>
        <v>6.4975124378109452</v>
      </c>
      <c r="Q694" t="s">
        <v>8319</v>
      </c>
      <c r="R694" t="s">
        <v>8321</v>
      </c>
      <c r="S694" s="10">
        <f t="shared" si="66"/>
        <v>42696.37572916667</v>
      </c>
      <c r="T694" s="10">
        <f t="shared" si="67"/>
        <v>42726.37572916667</v>
      </c>
      <c r="V694" s="21"/>
      <c r="W694" t="s">
        <v>8273</v>
      </c>
      <c r="X694" t="str">
        <f t="shared" si="64"/>
        <v>technology</v>
      </c>
      <c r="Y694" t="str">
        <f t="shared" si="65"/>
        <v>wearables</v>
      </c>
    </row>
    <row r="695" spans="1:25" ht="48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35.338000000000001</v>
      </c>
      <c r="P695" s="6">
        <f t="shared" si="63"/>
        <v>119.38513513513513</v>
      </c>
      <c r="Q695" t="s">
        <v>8319</v>
      </c>
      <c r="R695" t="s">
        <v>8321</v>
      </c>
      <c r="S695" s="10">
        <f t="shared" si="66"/>
        <v>42094.808182870373</v>
      </c>
      <c r="T695" s="10">
        <f t="shared" si="67"/>
        <v>42124.808182870373</v>
      </c>
      <c r="V695" s="21"/>
      <c r="W695" t="s">
        <v>8273</v>
      </c>
      <c r="X695" t="str">
        <f t="shared" si="64"/>
        <v>technology</v>
      </c>
      <c r="Y695" t="str">
        <f t="shared" si="65"/>
        <v>wearables</v>
      </c>
    </row>
    <row r="696" spans="1:25" ht="64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0.39333333333333331</v>
      </c>
      <c r="P696" s="6">
        <f t="shared" si="63"/>
        <v>84.285714285714292</v>
      </c>
      <c r="Q696" t="s">
        <v>8319</v>
      </c>
      <c r="R696" t="s">
        <v>8321</v>
      </c>
      <c r="S696" s="10">
        <f t="shared" si="66"/>
        <v>42737.663877314815</v>
      </c>
      <c r="T696" s="10">
        <f t="shared" si="67"/>
        <v>42767.663877314815</v>
      </c>
      <c r="V696" s="21"/>
      <c r="W696" t="s">
        <v>8273</v>
      </c>
      <c r="X696" t="str">
        <f t="shared" si="64"/>
        <v>technology</v>
      </c>
      <c r="Y696" t="str">
        <f t="shared" si="65"/>
        <v>wearables</v>
      </c>
    </row>
    <row r="697" spans="1:25" ht="80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</v>
      </c>
      <c r="P697" s="6">
        <f t="shared" si="63"/>
        <v>90.857142857142861</v>
      </c>
      <c r="Q697" t="s">
        <v>8319</v>
      </c>
      <c r="R697" t="s">
        <v>8321</v>
      </c>
      <c r="S697" s="10">
        <f t="shared" si="66"/>
        <v>41913.521064814813</v>
      </c>
      <c r="T697" s="10">
        <f t="shared" si="67"/>
        <v>41943.521064814813</v>
      </c>
      <c r="V697" s="21"/>
      <c r="W697" t="s">
        <v>8273</v>
      </c>
      <c r="X697" t="str">
        <f t="shared" si="64"/>
        <v>technology</v>
      </c>
      <c r="Y697" t="str">
        <f t="shared" si="65"/>
        <v>wearables</v>
      </c>
    </row>
    <row r="698" spans="1:25" ht="48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5.7142857142857147E-4</v>
      </c>
      <c r="P698" s="6">
        <f t="shared" si="63"/>
        <v>1</v>
      </c>
      <c r="Q698" t="s">
        <v>8319</v>
      </c>
      <c r="R698" t="s">
        <v>8321</v>
      </c>
      <c r="S698" s="10">
        <f t="shared" si="66"/>
        <v>41815.927106481482</v>
      </c>
      <c r="T698" s="10">
        <f t="shared" si="67"/>
        <v>41845.927106481482</v>
      </c>
      <c r="V698" s="21"/>
      <c r="W698" t="s">
        <v>8273</v>
      </c>
      <c r="X698" t="str">
        <f t="shared" si="64"/>
        <v>technology</v>
      </c>
      <c r="Y698" t="str">
        <f t="shared" si="65"/>
        <v>wearables</v>
      </c>
    </row>
    <row r="699" spans="1:25" ht="64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46.379999999999995</v>
      </c>
      <c r="P699" s="6">
        <f t="shared" si="63"/>
        <v>20.342105263157894</v>
      </c>
      <c r="Q699" t="s">
        <v>8319</v>
      </c>
      <c r="R699" t="s">
        <v>8321</v>
      </c>
      <c r="S699" s="10">
        <f t="shared" si="66"/>
        <v>42388.523020833338</v>
      </c>
      <c r="T699" s="10">
        <f t="shared" si="67"/>
        <v>42403.523020833338</v>
      </c>
      <c r="V699" s="21"/>
      <c r="W699" t="s">
        <v>8273</v>
      </c>
      <c r="X699" t="str">
        <f t="shared" si="64"/>
        <v>technology</v>
      </c>
      <c r="Y699" t="str">
        <f t="shared" si="65"/>
        <v>wearables</v>
      </c>
    </row>
    <row r="700" spans="1:25" ht="64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15.39</v>
      </c>
      <c r="P700" s="6">
        <f t="shared" si="63"/>
        <v>530.68965517241384</v>
      </c>
      <c r="Q700" t="s">
        <v>8319</v>
      </c>
      <c r="R700" t="s">
        <v>8321</v>
      </c>
      <c r="S700" s="10">
        <f t="shared" si="66"/>
        <v>41866.931076388886</v>
      </c>
      <c r="T700" s="10">
        <f t="shared" si="67"/>
        <v>41900.083333333336</v>
      </c>
      <c r="V700" s="21"/>
      <c r="W700" t="s">
        <v>8273</v>
      </c>
      <c r="X700" t="str">
        <f t="shared" si="64"/>
        <v>technology</v>
      </c>
      <c r="Y700" t="str">
        <f t="shared" si="65"/>
        <v>wearables</v>
      </c>
    </row>
    <row r="701" spans="1:25" ht="64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82.422107692307705</v>
      </c>
      <c r="P701" s="6">
        <f t="shared" si="63"/>
        <v>120.39184269662923</v>
      </c>
      <c r="Q701" t="s">
        <v>8319</v>
      </c>
      <c r="R701" t="s">
        <v>8321</v>
      </c>
      <c r="S701" s="10">
        <f t="shared" si="66"/>
        <v>41563.485509259262</v>
      </c>
      <c r="T701" s="10">
        <f t="shared" si="67"/>
        <v>41600.666666666664</v>
      </c>
      <c r="V701" s="21"/>
      <c r="W701" t="s">
        <v>8273</v>
      </c>
      <c r="X701" t="str">
        <f t="shared" si="64"/>
        <v>technology</v>
      </c>
      <c r="Y701" t="str">
        <f t="shared" si="65"/>
        <v>wearables</v>
      </c>
    </row>
    <row r="702" spans="1:25" ht="80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2.6866666666666665</v>
      </c>
      <c r="P702" s="6">
        <f t="shared" si="63"/>
        <v>13</v>
      </c>
      <c r="Q702" t="s">
        <v>8319</v>
      </c>
      <c r="R702" t="s">
        <v>8321</v>
      </c>
      <c r="S702" s="10">
        <f t="shared" si="66"/>
        <v>42715.688437500001</v>
      </c>
      <c r="T702" s="10">
        <f t="shared" si="67"/>
        <v>42745.688437500001</v>
      </c>
      <c r="V702" s="21"/>
      <c r="W702" t="s">
        <v>8273</v>
      </c>
      <c r="X702" t="str">
        <f t="shared" si="64"/>
        <v>technology</v>
      </c>
      <c r="Y702" t="str">
        <f t="shared" si="65"/>
        <v>wearables</v>
      </c>
    </row>
    <row r="703" spans="1:25" ht="80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26.6</v>
      </c>
      <c r="P703" s="6">
        <f t="shared" si="63"/>
        <v>291.33333333333331</v>
      </c>
      <c r="Q703" t="s">
        <v>8319</v>
      </c>
      <c r="R703" t="s">
        <v>8321</v>
      </c>
      <c r="S703" s="10">
        <f t="shared" si="66"/>
        <v>41813.662962962961</v>
      </c>
      <c r="T703" s="10">
        <f t="shared" si="67"/>
        <v>41843.662962962961</v>
      </c>
      <c r="V703" s="21"/>
      <c r="W703" t="s">
        <v>8273</v>
      </c>
      <c r="X703" t="str">
        <f t="shared" si="64"/>
        <v>technology</v>
      </c>
      <c r="Y703" t="str">
        <f t="shared" si="65"/>
        <v>wearables</v>
      </c>
    </row>
    <row r="704" spans="1:25" ht="64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30.813400000000001</v>
      </c>
      <c r="P704" s="6">
        <f t="shared" si="63"/>
        <v>124.9191891891892</v>
      </c>
      <c r="Q704" t="s">
        <v>8319</v>
      </c>
      <c r="R704" t="s">
        <v>8321</v>
      </c>
      <c r="S704" s="10">
        <f t="shared" si="66"/>
        <v>42668.726701388892</v>
      </c>
      <c r="T704" s="10">
        <f t="shared" si="67"/>
        <v>42698.768368055549</v>
      </c>
      <c r="V704" s="21"/>
      <c r="W704" t="s">
        <v>8273</v>
      </c>
      <c r="X704" t="str">
        <f t="shared" si="64"/>
        <v>technology</v>
      </c>
      <c r="Y704" t="str">
        <f t="shared" si="65"/>
        <v>wearables</v>
      </c>
    </row>
    <row r="705" spans="1:25" ht="64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</v>
      </c>
      <c r="P705" s="6">
        <f t="shared" si="63"/>
        <v>119.57142857142857</v>
      </c>
      <c r="Q705" t="s">
        <v>8319</v>
      </c>
      <c r="R705" t="s">
        <v>8321</v>
      </c>
      <c r="S705" s="10">
        <f t="shared" si="66"/>
        <v>42711.950798611113</v>
      </c>
      <c r="T705" s="10">
        <f t="shared" si="67"/>
        <v>42766.98055555555</v>
      </c>
      <c r="V705" s="21"/>
      <c r="W705" t="s">
        <v>8273</v>
      </c>
      <c r="X705" t="str">
        <f t="shared" si="64"/>
        <v>technology</v>
      </c>
      <c r="Y705" t="str">
        <f t="shared" si="65"/>
        <v>wearables</v>
      </c>
    </row>
    <row r="706" spans="1:25" ht="64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0.87454545454545463</v>
      </c>
      <c r="P706" s="6">
        <f t="shared" si="63"/>
        <v>120.25</v>
      </c>
      <c r="Q706" t="s">
        <v>8319</v>
      </c>
      <c r="R706" t="s">
        <v>8321</v>
      </c>
      <c r="S706" s="10">
        <f t="shared" si="66"/>
        <v>42726.192916666667</v>
      </c>
      <c r="T706" s="10">
        <f t="shared" si="67"/>
        <v>42786.192916666667</v>
      </c>
      <c r="V706" s="21"/>
      <c r="W706" t="s">
        <v>8273</v>
      </c>
      <c r="X706" t="str">
        <f t="shared" si="64"/>
        <v>technology</v>
      </c>
      <c r="Y706" t="str">
        <f t="shared" si="65"/>
        <v>wearables</v>
      </c>
    </row>
    <row r="707" spans="1:25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((E707/D707)*100)</f>
        <v>0.97699999999999987</v>
      </c>
      <c r="P707" s="6">
        <f t="shared" ref="P707:P770" si="69">IFERROR(E707/L707,0)</f>
        <v>195.4</v>
      </c>
      <c r="Q707" t="s">
        <v>8319</v>
      </c>
      <c r="R707" t="s">
        <v>8321</v>
      </c>
      <c r="S707" s="10">
        <f t="shared" si="66"/>
        <v>42726.491643518515</v>
      </c>
      <c r="T707" s="10">
        <f t="shared" si="67"/>
        <v>42756.491643518515</v>
      </c>
      <c r="V707" s="21"/>
      <c r="W707" t="s">
        <v>8273</v>
      </c>
      <c r="X707" t="str">
        <f t="shared" ref="X707:X770" si="70">LEFT(W707,FIND("/",W707)-1)</f>
        <v>technology</v>
      </c>
      <c r="Y707" t="str">
        <f t="shared" ref="Y707:Y770" si="71">RIGHT(W707,LEN(W707)-FIND("/",W707))</f>
        <v>wearables</v>
      </c>
    </row>
    <row r="708" spans="1:25" ht="64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s="6">
        <f t="shared" si="69"/>
        <v>0</v>
      </c>
      <c r="Q708" t="s">
        <v>8319</v>
      </c>
      <c r="R708" t="s">
        <v>8321</v>
      </c>
      <c r="S708" s="10">
        <f t="shared" si="66"/>
        <v>42676.995173611111</v>
      </c>
      <c r="T708" s="10">
        <f t="shared" si="67"/>
        <v>42718.777083333334</v>
      </c>
      <c r="V708" s="21"/>
      <c r="W708" t="s">
        <v>8273</v>
      </c>
      <c r="X708" t="str">
        <f t="shared" si="70"/>
        <v>technology</v>
      </c>
      <c r="Y708" t="str">
        <f t="shared" si="71"/>
        <v>wearables</v>
      </c>
    </row>
    <row r="709" spans="1:25" ht="64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78.927352941176466</v>
      </c>
      <c r="P709" s="6">
        <f t="shared" si="69"/>
        <v>117.69868421052631</v>
      </c>
      <c r="Q709" t="s">
        <v>8319</v>
      </c>
      <c r="R709" t="s">
        <v>8321</v>
      </c>
      <c r="S709" s="10">
        <f t="shared" si="66"/>
        <v>42696.663506944446</v>
      </c>
      <c r="T709" s="10">
        <f t="shared" si="67"/>
        <v>42736.663506944446</v>
      </c>
      <c r="V709" s="21"/>
      <c r="W709" t="s">
        <v>8273</v>
      </c>
      <c r="X709" t="str">
        <f t="shared" si="70"/>
        <v>technology</v>
      </c>
      <c r="Y709" t="str">
        <f t="shared" si="71"/>
        <v>wearables</v>
      </c>
    </row>
    <row r="710" spans="1:25" ht="64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22.092500000000001</v>
      </c>
      <c r="P710" s="6">
        <f t="shared" si="69"/>
        <v>23.948509485094849</v>
      </c>
      <c r="Q710" t="s">
        <v>8319</v>
      </c>
      <c r="R710" t="s">
        <v>8321</v>
      </c>
      <c r="S710" s="10">
        <f t="shared" si="66"/>
        <v>41835.581018518518</v>
      </c>
      <c r="T710" s="10">
        <f t="shared" si="67"/>
        <v>41895.581018518518</v>
      </c>
      <c r="V710" s="21"/>
      <c r="W710" t="s">
        <v>8273</v>
      </c>
      <c r="X710" t="str">
        <f t="shared" si="70"/>
        <v>technology</v>
      </c>
      <c r="Y710" t="str">
        <f t="shared" si="71"/>
        <v>wearables</v>
      </c>
    </row>
    <row r="711" spans="1:25" ht="48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0.40666666666666662</v>
      </c>
      <c r="P711" s="6">
        <f t="shared" si="69"/>
        <v>30.5</v>
      </c>
      <c r="Q711" t="s">
        <v>8319</v>
      </c>
      <c r="R711" t="s">
        <v>8321</v>
      </c>
      <c r="S711" s="10">
        <f t="shared" si="66"/>
        <v>41948.041192129633</v>
      </c>
      <c r="T711" s="10">
        <f t="shared" si="67"/>
        <v>41978.041192129633</v>
      </c>
      <c r="V711" s="21"/>
      <c r="W711" t="s">
        <v>8273</v>
      </c>
      <c r="X711" t="str">
        <f t="shared" si="70"/>
        <v>technology</v>
      </c>
      <c r="Y711" t="str">
        <f t="shared" si="71"/>
        <v>wearables</v>
      </c>
    </row>
    <row r="712" spans="1:25" ht="48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s="6">
        <f t="shared" si="69"/>
        <v>0</v>
      </c>
      <c r="Q712" t="s">
        <v>8319</v>
      </c>
      <c r="R712" t="s">
        <v>8321</v>
      </c>
      <c r="S712" s="10">
        <f t="shared" si="66"/>
        <v>41837.984976851854</v>
      </c>
      <c r="T712" s="10">
        <f t="shared" si="67"/>
        <v>41871.030555555553</v>
      </c>
      <c r="V712" s="21"/>
      <c r="W712" t="s">
        <v>8273</v>
      </c>
      <c r="X712" t="str">
        <f t="shared" si="70"/>
        <v>technology</v>
      </c>
      <c r="Y712" t="str">
        <f t="shared" si="71"/>
        <v>wearables</v>
      </c>
    </row>
    <row r="713" spans="1:25" ht="64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33.790999999999997</v>
      </c>
      <c r="P713" s="6">
        <f t="shared" si="69"/>
        <v>99.973372781065095</v>
      </c>
      <c r="Q713" t="s">
        <v>8319</v>
      </c>
      <c r="R713" t="s">
        <v>8321</v>
      </c>
      <c r="S713" s="10">
        <f t="shared" si="66"/>
        <v>42678.459120370375</v>
      </c>
      <c r="T713" s="10">
        <f t="shared" si="67"/>
        <v>42718.500787037032</v>
      </c>
      <c r="V713" s="21"/>
      <c r="W713" t="s">
        <v>8273</v>
      </c>
      <c r="X713" t="str">
        <f t="shared" si="70"/>
        <v>technology</v>
      </c>
      <c r="Y713" t="str">
        <f t="shared" si="71"/>
        <v>wearables</v>
      </c>
    </row>
    <row r="714" spans="1:25" ht="64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0.21649484536082475</v>
      </c>
      <c r="P714" s="6">
        <f t="shared" si="69"/>
        <v>26.25</v>
      </c>
      <c r="Q714" t="s">
        <v>8319</v>
      </c>
      <c r="R714" t="s">
        <v>8321</v>
      </c>
      <c r="S714" s="10">
        <f t="shared" si="66"/>
        <v>42384.680925925932</v>
      </c>
      <c r="T714" s="10">
        <f t="shared" si="67"/>
        <v>42414.680925925932</v>
      </c>
      <c r="V714" s="21"/>
      <c r="W714" t="s">
        <v>8273</v>
      </c>
      <c r="X714" t="str">
        <f t="shared" si="70"/>
        <v>technology</v>
      </c>
      <c r="Y714" t="str">
        <f t="shared" si="71"/>
        <v>wearables</v>
      </c>
    </row>
    <row r="715" spans="1:25" ht="64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0.79600000000000004</v>
      </c>
      <c r="P715" s="6">
        <f t="shared" si="69"/>
        <v>199</v>
      </c>
      <c r="Q715" t="s">
        <v>8319</v>
      </c>
      <c r="R715" t="s">
        <v>8321</v>
      </c>
      <c r="S715" s="10">
        <f t="shared" si="66"/>
        <v>42496.529305555552</v>
      </c>
      <c r="T715" s="10">
        <f t="shared" si="67"/>
        <v>42526.529305555552</v>
      </c>
      <c r="V715" s="21"/>
      <c r="W715" t="s">
        <v>8273</v>
      </c>
      <c r="X715" t="str">
        <f t="shared" si="70"/>
        <v>technology</v>
      </c>
      <c r="Y715" t="str">
        <f t="shared" si="71"/>
        <v>wearables</v>
      </c>
    </row>
    <row r="716" spans="1:25" ht="64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14.993333333333334</v>
      </c>
      <c r="P716" s="6">
        <f t="shared" si="69"/>
        <v>80.321428571428569</v>
      </c>
      <c r="Q716" t="s">
        <v>8319</v>
      </c>
      <c r="R716" t="s">
        <v>8321</v>
      </c>
      <c r="S716" s="10">
        <f t="shared" si="66"/>
        <v>42734.787986111114</v>
      </c>
      <c r="T716" s="10">
        <f t="shared" si="67"/>
        <v>42794.787986111114</v>
      </c>
      <c r="V716" s="21"/>
      <c r="W716" t="s">
        <v>8273</v>
      </c>
      <c r="X716" t="str">
        <f t="shared" si="70"/>
        <v>technology</v>
      </c>
      <c r="Y716" t="str">
        <f t="shared" si="71"/>
        <v>wearables</v>
      </c>
    </row>
    <row r="717" spans="1:25" ht="64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5.0509090909090908</v>
      </c>
      <c r="P717" s="6">
        <f t="shared" si="69"/>
        <v>115.75</v>
      </c>
      <c r="Q717" t="s">
        <v>8319</v>
      </c>
      <c r="R717" t="s">
        <v>8321</v>
      </c>
      <c r="S717" s="10">
        <f t="shared" si="66"/>
        <v>42273.090740740736</v>
      </c>
      <c r="T717" s="10">
        <f t="shared" si="67"/>
        <v>42313.132407407407</v>
      </c>
      <c r="V717" s="21"/>
      <c r="W717" t="s">
        <v>8273</v>
      </c>
      <c r="X717" t="str">
        <f t="shared" si="70"/>
        <v>technology</v>
      </c>
      <c r="Y717" t="str">
        <f t="shared" si="71"/>
        <v>wearables</v>
      </c>
    </row>
    <row r="718" spans="1:25" ht="64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10.214285714285715</v>
      </c>
      <c r="P718" s="6">
        <f t="shared" si="69"/>
        <v>44.6875</v>
      </c>
      <c r="Q718" t="s">
        <v>8319</v>
      </c>
      <c r="R718" t="s">
        <v>8321</v>
      </c>
      <c r="S718" s="10">
        <f t="shared" si="66"/>
        <v>41940.658645833333</v>
      </c>
      <c r="T718" s="10">
        <f t="shared" si="67"/>
        <v>41974</v>
      </c>
      <c r="V718" s="21"/>
      <c r="W718" t="s">
        <v>8273</v>
      </c>
      <c r="X718" t="str">
        <f t="shared" si="70"/>
        <v>technology</v>
      </c>
      <c r="Y718" t="str">
        <f t="shared" si="71"/>
        <v>wearables</v>
      </c>
    </row>
    <row r="719" spans="1:25" ht="3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0.30499999999999999</v>
      </c>
      <c r="P719" s="6">
        <f t="shared" si="69"/>
        <v>76.25</v>
      </c>
      <c r="Q719" t="s">
        <v>8319</v>
      </c>
      <c r="R719" t="s">
        <v>8321</v>
      </c>
      <c r="S719" s="10">
        <f t="shared" si="66"/>
        <v>41857.854189814818</v>
      </c>
      <c r="T719" s="10">
        <f t="shared" si="67"/>
        <v>41887.854189814818</v>
      </c>
      <c r="V719" s="21"/>
      <c r="W719" t="s">
        <v>8273</v>
      </c>
      <c r="X719" t="str">
        <f t="shared" si="70"/>
        <v>technology</v>
      </c>
      <c r="Y719" t="str">
        <f t="shared" si="71"/>
        <v>wearables</v>
      </c>
    </row>
    <row r="720" spans="1:25" ht="64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0.75</v>
      </c>
      <c r="P720" s="6">
        <f t="shared" si="69"/>
        <v>22.5</v>
      </c>
      <c r="Q720" t="s">
        <v>8319</v>
      </c>
      <c r="R720" t="s">
        <v>8321</v>
      </c>
      <c r="S720" s="10">
        <f t="shared" si="66"/>
        <v>42752.845451388886</v>
      </c>
      <c r="T720" s="10">
        <f t="shared" si="67"/>
        <v>42784.249305555553</v>
      </c>
      <c r="V720" s="21"/>
      <c r="W720" t="s">
        <v>8273</v>
      </c>
      <c r="X720" t="str">
        <f t="shared" si="70"/>
        <v>technology</v>
      </c>
      <c r="Y720" t="str">
        <f t="shared" si="71"/>
        <v>wearables</v>
      </c>
    </row>
    <row r="721" spans="1:25" ht="64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1.2933333333333332</v>
      </c>
      <c r="P721" s="6">
        <f t="shared" si="69"/>
        <v>19.399999999999999</v>
      </c>
      <c r="Q721" t="s">
        <v>8319</v>
      </c>
      <c r="R721" t="s">
        <v>8321</v>
      </c>
      <c r="S721" s="10">
        <f t="shared" si="66"/>
        <v>42409.040231481486</v>
      </c>
      <c r="T721" s="10">
        <f t="shared" si="67"/>
        <v>42423.040231481486</v>
      </c>
      <c r="V721" s="21"/>
      <c r="W721" t="s">
        <v>8273</v>
      </c>
      <c r="X721" t="str">
        <f t="shared" si="70"/>
        <v>technology</v>
      </c>
      <c r="Y721" t="str">
        <f t="shared" si="71"/>
        <v>wearables</v>
      </c>
    </row>
    <row r="722" spans="1:25" ht="64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143.94736842105263</v>
      </c>
      <c r="P722" s="6">
        <f t="shared" si="69"/>
        <v>66.707317073170728</v>
      </c>
      <c r="Q722" t="s">
        <v>8322</v>
      </c>
      <c r="R722" t="s">
        <v>8323</v>
      </c>
      <c r="S722" s="10">
        <f t="shared" si="66"/>
        <v>40909.649201388893</v>
      </c>
      <c r="T722" s="10">
        <f t="shared" si="67"/>
        <v>40937.649201388893</v>
      </c>
      <c r="V722" s="21"/>
      <c r="W722" t="s">
        <v>8274</v>
      </c>
      <c r="X722" t="str">
        <f t="shared" si="70"/>
        <v>publishing</v>
      </c>
      <c r="Y722" t="str">
        <f t="shared" si="71"/>
        <v>nonfiction</v>
      </c>
    </row>
    <row r="723" spans="1:25" ht="64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122.10975609756099</v>
      </c>
      <c r="P723" s="6">
        <f t="shared" si="69"/>
        <v>84.142857142857139</v>
      </c>
      <c r="Q723" t="s">
        <v>8322</v>
      </c>
      <c r="R723" t="s">
        <v>8323</v>
      </c>
      <c r="S723" s="10">
        <f t="shared" si="66"/>
        <v>41807.571840277778</v>
      </c>
      <c r="T723" s="10">
        <f t="shared" si="67"/>
        <v>41852.571840277778</v>
      </c>
      <c r="V723" s="21"/>
      <c r="W723" t="s">
        <v>8274</v>
      </c>
      <c r="X723" t="str">
        <f t="shared" si="70"/>
        <v>publishing</v>
      </c>
      <c r="Y723" t="str">
        <f t="shared" si="71"/>
        <v>nonfiction</v>
      </c>
    </row>
    <row r="724" spans="1:25" ht="64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132.024</v>
      </c>
      <c r="P724" s="6">
        <f t="shared" si="69"/>
        <v>215.72549019607843</v>
      </c>
      <c r="Q724" t="s">
        <v>8322</v>
      </c>
      <c r="R724" t="s">
        <v>8323</v>
      </c>
      <c r="S724" s="10">
        <f t="shared" si="66"/>
        <v>40977.805300925924</v>
      </c>
      <c r="T724" s="10">
        <f t="shared" si="67"/>
        <v>41007.76363425926</v>
      </c>
      <c r="V724" s="21"/>
      <c r="W724" t="s">
        <v>8274</v>
      </c>
      <c r="X724" t="str">
        <f t="shared" si="70"/>
        <v>publishing</v>
      </c>
      <c r="Y724" t="str">
        <f t="shared" si="71"/>
        <v>nonfiction</v>
      </c>
    </row>
    <row r="725" spans="1:25" ht="48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109.38000000000001</v>
      </c>
      <c r="P725" s="6">
        <f t="shared" si="69"/>
        <v>54.69</v>
      </c>
      <c r="Q725" t="s">
        <v>8322</v>
      </c>
      <c r="R725" t="s">
        <v>8323</v>
      </c>
      <c r="S725" s="10">
        <f t="shared" si="66"/>
        <v>42184.816539351858</v>
      </c>
      <c r="T725" s="10">
        <f t="shared" si="67"/>
        <v>42215.165972222225</v>
      </c>
      <c r="V725" s="21"/>
      <c r="W725" t="s">
        <v>8274</v>
      </c>
      <c r="X725" t="str">
        <f t="shared" si="70"/>
        <v>publishing</v>
      </c>
      <c r="Y725" t="str">
        <f t="shared" si="71"/>
        <v>nonfiction</v>
      </c>
    </row>
    <row r="726" spans="1:25" ht="64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105.47157142857144</v>
      </c>
      <c r="P726" s="6">
        <f t="shared" si="69"/>
        <v>51.62944055944056</v>
      </c>
      <c r="Q726" t="s">
        <v>8322</v>
      </c>
      <c r="R726" t="s">
        <v>8323</v>
      </c>
      <c r="S726" s="10">
        <f t="shared" si="66"/>
        <v>40694.638460648144</v>
      </c>
      <c r="T726" s="10">
        <f t="shared" si="67"/>
        <v>40724.638460648144</v>
      </c>
      <c r="V726" s="21"/>
      <c r="W726" t="s">
        <v>8274</v>
      </c>
      <c r="X726" t="str">
        <f t="shared" si="70"/>
        <v>publishing</v>
      </c>
      <c r="Y726" t="str">
        <f t="shared" si="71"/>
        <v>nonfiction</v>
      </c>
    </row>
    <row r="727" spans="1:25" ht="64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100.35000000000001</v>
      </c>
      <c r="P727" s="6">
        <f t="shared" si="69"/>
        <v>143.35714285714286</v>
      </c>
      <c r="Q727" t="s">
        <v>8322</v>
      </c>
      <c r="R727" t="s">
        <v>8323</v>
      </c>
      <c r="S727" s="10">
        <f t="shared" si="66"/>
        <v>42321.626296296294</v>
      </c>
      <c r="T727" s="10">
        <f t="shared" si="67"/>
        <v>42351.626296296294</v>
      </c>
      <c r="V727" s="21"/>
      <c r="W727" t="s">
        <v>8274</v>
      </c>
      <c r="X727" t="str">
        <f t="shared" si="70"/>
        <v>publishing</v>
      </c>
      <c r="Y727" t="str">
        <f t="shared" si="71"/>
        <v>nonfiction</v>
      </c>
    </row>
    <row r="728" spans="1:25" ht="64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101.4</v>
      </c>
      <c r="P728" s="6">
        <f t="shared" si="69"/>
        <v>72.428571428571431</v>
      </c>
      <c r="Q728" t="s">
        <v>8322</v>
      </c>
      <c r="R728" t="s">
        <v>8323</v>
      </c>
      <c r="S728" s="10">
        <f t="shared" ref="S728:S791" si="72">(((J728/60)/60)/24)+DATE(1970,1,1)</f>
        <v>41346.042673611111</v>
      </c>
      <c r="T728" s="10">
        <f t="shared" ref="T728:T791" si="73">(((I728/60)/60)/24)+DATE(1970,1,1)</f>
        <v>41376.042673611111</v>
      </c>
      <c r="V728" s="21"/>
      <c r="W728" t="s">
        <v>8274</v>
      </c>
      <c r="X728" t="str">
        <f t="shared" si="70"/>
        <v>publishing</v>
      </c>
      <c r="Y728" t="str">
        <f t="shared" si="71"/>
        <v>nonfiction</v>
      </c>
    </row>
    <row r="729" spans="1:25" ht="64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155.51428571428571</v>
      </c>
      <c r="P729" s="6">
        <f t="shared" si="69"/>
        <v>36.530201342281877</v>
      </c>
      <c r="Q729" t="s">
        <v>8322</v>
      </c>
      <c r="R729" t="s">
        <v>8323</v>
      </c>
      <c r="S729" s="10">
        <f t="shared" si="72"/>
        <v>41247.020243055551</v>
      </c>
      <c r="T729" s="10">
        <f t="shared" si="73"/>
        <v>41288.888888888891</v>
      </c>
      <c r="V729" s="21"/>
      <c r="W729" t="s">
        <v>8274</v>
      </c>
      <c r="X729" t="str">
        <f t="shared" si="70"/>
        <v>publishing</v>
      </c>
      <c r="Y729" t="str">
        <f t="shared" si="71"/>
        <v>nonfiction</v>
      </c>
    </row>
    <row r="730" spans="1:25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105.566</v>
      </c>
      <c r="P730" s="6">
        <f t="shared" si="69"/>
        <v>60.903461538461535</v>
      </c>
      <c r="Q730" t="s">
        <v>8322</v>
      </c>
      <c r="R730" t="s">
        <v>8323</v>
      </c>
      <c r="S730" s="10">
        <f t="shared" si="72"/>
        <v>40731.837465277778</v>
      </c>
      <c r="T730" s="10">
        <f t="shared" si="73"/>
        <v>40776.837465277778</v>
      </c>
      <c r="V730" s="21"/>
      <c r="W730" t="s">
        <v>8274</v>
      </c>
      <c r="X730" t="str">
        <f t="shared" si="70"/>
        <v>publishing</v>
      </c>
      <c r="Y730" t="str">
        <f t="shared" si="71"/>
        <v>nonfiction</v>
      </c>
    </row>
    <row r="731" spans="1:25" ht="64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130.65</v>
      </c>
      <c r="P731" s="6">
        <f t="shared" si="69"/>
        <v>43.55</v>
      </c>
      <c r="Q731" t="s">
        <v>8322</v>
      </c>
      <c r="R731" t="s">
        <v>8323</v>
      </c>
      <c r="S731" s="10">
        <f t="shared" si="72"/>
        <v>41111.185891203706</v>
      </c>
      <c r="T731" s="10">
        <f t="shared" si="73"/>
        <v>41171.185891203706</v>
      </c>
      <c r="V731" s="21"/>
      <c r="W731" t="s">
        <v>8274</v>
      </c>
      <c r="X731" t="str">
        <f t="shared" si="70"/>
        <v>publishing</v>
      </c>
      <c r="Y731" t="str">
        <f t="shared" si="71"/>
        <v>nonfiction</v>
      </c>
    </row>
    <row r="732" spans="1:25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132.19</v>
      </c>
      <c r="P732" s="6">
        <f t="shared" si="69"/>
        <v>99.766037735849054</v>
      </c>
      <c r="Q732" t="s">
        <v>8322</v>
      </c>
      <c r="R732" t="s">
        <v>8323</v>
      </c>
      <c r="S732" s="10">
        <f t="shared" si="72"/>
        <v>40854.745266203703</v>
      </c>
      <c r="T732" s="10">
        <f t="shared" si="73"/>
        <v>40884.745266203703</v>
      </c>
      <c r="V732" s="21"/>
      <c r="W732" t="s">
        <v>8274</v>
      </c>
      <c r="X732" t="str">
        <f t="shared" si="70"/>
        <v>publishing</v>
      </c>
      <c r="Y732" t="str">
        <f t="shared" si="71"/>
        <v>nonfiction</v>
      </c>
    </row>
    <row r="733" spans="1:25" ht="64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126</v>
      </c>
      <c r="P733" s="6">
        <f t="shared" si="69"/>
        <v>88.732394366197184</v>
      </c>
      <c r="Q733" t="s">
        <v>8322</v>
      </c>
      <c r="R733" t="s">
        <v>8323</v>
      </c>
      <c r="S733" s="10">
        <f t="shared" si="72"/>
        <v>40879.795682870368</v>
      </c>
      <c r="T733" s="10">
        <f t="shared" si="73"/>
        <v>40930.25</v>
      </c>
      <c r="V733" s="21"/>
      <c r="W733" t="s">
        <v>8274</v>
      </c>
      <c r="X733" t="str">
        <f t="shared" si="70"/>
        <v>publishing</v>
      </c>
      <c r="Y733" t="str">
        <f t="shared" si="71"/>
        <v>nonfiction</v>
      </c>
    </row>
    <row r="734" spans="1:25" ht="64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160</v>
      </c>
      <c r="P734" s="6">
        <f t="shared" si="69"/>
        <v>4.9230769230769234</v>
      </c>
      <c r="Q734" t="s">
        <v>8322</v>
      </c>
      <c r="R734" t="s">
        <v>8323</v>
      </c>
      <c r="S734" s="10">
        <f t="shared" si="72"/>
        <v>41486.424317129626</v>
      </c>
      <c r="T734" s="10">
        <f t="shared" si="73"/>
        <v>41546.424317129626</v>
      </c>
      <c r="V734" s="21"/>
      <c r="W734" t="s">
        <v>8274</v>
      </c>
      <c r="X734" t="str">
        <f t="shared" si="70"/>
        <v>publishing</v>
      </c>
      <c r="Y734" t="str">
        <f t="shared" si="71"/>
        <v>nonfiction</v>
      </c>
    </row>
    <row r="735" spans="1:25" ht="80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120.48</v>
      </c>
      <c r="P735" s="6">
        <f t="shared" si="69"/>
        <v>17.822485207100591</v>
      </c>
      <c r="Q735" t="s">
        <v>8322</v>
      </c>
      <c r="R735" t="s">
        <v>8323</v>
      </c>
      <c r="S735" s="10">
        <f t="shared" si="72"/>
        <v>41598.420046296298</v>
      </c>
      <c r="T735" s="10">
        <f t="shared" si="73"/>
        <v>41628.420046296298</v>
      </c>
      <c r="V735" s="21"/>
      <c r="W735" t="s">
        <v>8274</v>
      </c>
      <c r="X735" t="str">
        <f t="shared" si="70"/>
        <v>publishing</v>
      </c>
      <c r="Y735" t="str">
        <f t="shared" si="71"/>
        <v>nonfiction</v>
      </c>
    </row>
    <row r="736" spans="1:25" ht="48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125.52941176470588</v>
      </c>
      <c r="P736" s="6">
        <f t="shared" si="69"/>
        <v>187.19298245614036</v>
      </c>
      <c r="Q736" t="s">
        <v>8322</v>
      </c>
      <c r="R736" t="s">
        <v>8323</v>
      </c>
      <c r="S736" s="10">
        <f t="shared" si="72"/>
        <v>42102.164583333331</v>
      </c>
      <c r="T736" s="10">
        <f t="shared" si="73"/>
        <v>42133.208333333328</v>
      </c>
      <c r="V736" s="21"/>
      <c r="W736" t="s">
        <v>8274</v>
      </c>
      <c r="X736" t="str">
        <f t="shared" si="70"/>
        <v>publishing</v>
      </c>
      <c r="Y736" t="str">
        <f t="shared" si="71"/>
        <v>nonfiction</v>
      </c>
    </row>
    <row r="737" spans="1:25" ht="64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114.40638297872341</v>
      </c>
      <c r="P737" s="6">
        <f t="shared" si="69"/>
        <v>234.80786026200875</v>
      </c>
      <c r="Q737" t="s">
        <v>8322</v>
      </c>
      <c r="R737" t="s">
        <v>8323</v>
      </c>
      <c r="S737" s="10">
        <f t="shared" si="72"/>
        <v>41946.029467592591</v>
      </c>
      <c r="T737" s="10">
        <f t="shared" si="73"/>
        <v>41977.027083333334</v>
      </c>
      <c r="V737" s="21"/>
      <c r="W737" t="s">
        <v>8274</v>
      </c>
      <c r="X737" t="str">
        <f t="shared" si="70"/>
        <v>publishing</v>
      </c>
      <c r="Y737" t="str">
        <f t="shared" si="71"/>
        <v>nonfiction</v>
      </c>
    </row>
    <row r="738" spans="1:25" ht="64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315.13888888888891</v>
      </c>
      <c r="P738" s="6">
        <f t="shared" si="69"/>
        <v>105.04629629629629</v>
      </c>
      <c r="Q738" t="s">
        <v>8322</v>
      </c>
      <c r="R738" t="s">
        <v>8323</v>
      </c>
      <c r="S738" s="10">
        <f t="shared" si="72"/>
        <v>41579.734259259261</v>
      </c>
      <c r="T738" s="10">
        <f t="shared" si="73"/>
        <v>41599.207638888889</v>
      </c>
      <c r="V738" s="21"/>
      <c r="W738" t="s">
        <v>8274</v>
      </c>
      <c r="X738" t="str">
        <f t="shared" si="70"/>
        <v>publishing</v>
      </c>
      <c r="Y738" t="str">
        <f t="shared" si="71"/>
        <v>nonfiction</v>
      </c>
    </row>
    <row r="739" spans="1:25" ht="80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122.39999999999999</v>
      </c>
      <c r="P739" s="6">
        <f t="shared" si="69"/>
        <v>56.666666666666664</v>
      </c>
      <c r="Q739" t="s">
        <v>8322</v>
      </c>
      <c r="R739" t="s">
        <v>8323</v>
      </c>
      <c r="S739" s="10">
        <f t="shared" si="72"/>
        <v>41667.275312500002</v>
      </c>
      <c r="T739" s="10">
        <f t="shared" si="73"/>
        <v>41684.833333333336</v>
      </c>
      <c r="V739" s="21"/>
      <c r="W739" t="s">
        <v>8274</v>
      </c>
      <c r="X739" t="str">
        <f t="shared" si="70"/>
        <v>publishing</v>
      </c>
      <c r="Y739" t="str">
        <f t="shared" si="71"/>
        <v>nonfiction</v>
      </c>
    </row>
    <row r="740" spans="1:25" ht="48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106.73333333333332</v>
      </c>
      <c r="P740" s="6">
        <f t="shared" si="69"/>
        <v>39.048780487804876</v>
      </c>
      <c r="Q740" t="s">
        <v>8322</v>
      </c>
      <c r="R740" t="s">
        <v>8323</v>
      </c>
      <c r="S740" s="10">
        <f t="shared" si="72"/>
        <v>41943.604097222218</v>
      </c>
      <c r="T740" s="10">
        <f t="shared" si="73"/>
        <v>41974.207638888889</v>
      </c>
      <c r="V740" s="21"/>
      <c r="W740" t="s">
        <v>8274</v>
      </c>
      <c r="X740" t="str">
        <f t="shared" si="70"/>
        <v>publishing</v>
      </c>
      <c r="Y740" t="str">
        <f t="shared" si="71"/>
        <v>nonfiction</v>
      </c>
    </row>
    <row r="741" spans="1:25" ht="64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158.33333333333331</v>
      </c>
      <c r="P741" s="6">
        <f t="shared" si="69"/>
        <v>68.345323741007192</v>
      </c>
      <c r="Q741" t="s">
        <v>8322</v>
      </c>
      <c r="R741" t="s">
        <v>8323</v>
      </c>
      <c r="S741" s="10">
        <f t="shared" si="72"/>
        <v>41829.502650462964</v>
      </c>
      <c r="T741" s="10">
        <f t="shared" si="73"/>
        <v>41862.502650462964</v>
      </c>
      <c r="V741" s="21"/>
      <c r="W741" t="s">
        <v>8274</v>
      </c>
      <c r="X741" t="str">
        <f t="shared" si="70"/>
        <v>publishing</v>
      </c>
      <c r="Y741" t="str">
        <f t="shared" si="71"/>
        <v>nonfiction</v>
      </c>
    </row>
    <row r="742" spans="1:25" ht="64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107.4</v>
      </c>
      <c r="P742" s="6">
        <f t="shared" si="69"/>
        <v>169.57894736842104</v>
      </c>
      <c r="Q742" t="s">
        <v>8322</v>
      </c>
      <c r="R742" t="s">
        <v>8323</v>
      </c>
      <c r="S742" s="10">
        <f t="shared" si="72"/>
        <v>42162.146782407406</v>
      </c>
      <c r="T742" s="10">
        <f t="shared" si="73"/>
        <v>42176.146782407406</v>
      </c>
      <c r="V742" s="21"/>
      <c r="W742" t="s">
        <v>8274</v>
      </c>
      <c r="X742" t="str">
        <f t="shared" si="70"/>
        <v>publishing</v>
      </c>
      <c r="Y742" t="str">
        <f t="shared" si="71"/>
        <v>nonfiction</v>
      </c>
    </row>
    <row r="743" spans="1:25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102.25999999999999</v>
      </c>
      <c r="P743" s="6">
        <f t="shared" si="69"/>
        <v>141.42340425531913</v>
      </c>
      <c r="Q743" t="s">
        <v>8322</v>
      </c>
      <c r="R743" t="s">
        <v>8323</v>
      </c>
      <c r="S743" s="10">
        <f t="shared" si="72"/>
        <v>41401.648217592592</v>
      </c>
      <c r="T743" s="10">
        <f t="shared" si="73"/>
        <v>41436.648217592592</v>
      </c>
      <c r="V743" s="21"/>
      <c r="W743" t="s">
        <v>8274</v>
      </c>
      <c r="X743" t="str">
        <f t="shared" si="70"/>
        <v>publishing</v>
      </c>
      <c r="Y743" t="str">
        <f t="shared" si="71"/>
        <v>nonfiction</v>
      </c>
    </row>
    <row r="744" spans="1:25" ht="64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110.71428571428572</v>
      </c>
      <c r="P744" s="6">
        <f t="shared" si="69"/>
        <v>67.391304347826093</v>
      </c>
      <c r="Q744" t="s">
        <v>8322</v>
      </c>
      <c r="R744" t="s">
        <v>8323</v>
      </c>
      <c r="S744" s="10">
        <f t="shared" si="72"/>
        <v>41689.917962962965</v>
      </c>
      <c r="T744" s="10">
        <f t="shared" si="73"/>
        <v>41719.876296296294</v>
      </c>
      <c r="V744" s="21"/>
      <c r="W744" t="s">
        <v>8274</v>
      </c>
      <c r="X744" t="str">
        <f t="shared" si="70"/>
        <v>publishing</v>
      </c>
      <c r="Y744" t="str">
        <f t="shared" si="71"/>
        <v>nonfiction</v>
      </c>
    </row>
    <row r="745" spans="1:25" ht="64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148</v>
      </c>
      <c r="P745" s="6">
        <f t="shared" si="69"/>
        <v>54.266666666666666</v>
      </c>
      <c r="Q745" t="s">
        <v>8322</v>
      </c>
      <c r="R745" t="s">
        <v>8323</v>
      </c>
      <c r="S745" s="10">
        <f t="shared" si="72"/>
        <v>40990.709317129629</v>
      </c>
      <c r="T745" s="10">
        <f t="shared" si="73"/>
        <v>41015.875</v>
      </c>
      <c r="V745" s="21"/>
      <c r="W745" t="s">
        <v>8274</v>
      </c>
      <c r="X745" t="str">
        <f t="shared" si="70"/>
        <v>publishing</v>
      </c>
      <c r="Y745" t="str">
        <f t="shared" si="71"/>
        <v>nonfiction</v>
      </c>
    </row>
    <row r="746" spans="1:25" ht="48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102.32000000000001</v>
      </c>
      <c r="P746" s="6">
        <f t="shared" si="69"/>
        <v>82.516129032258064</v>
      </c>
      <c r="Q746" t="s">
        <v>8322</v>
      </c>
      <c r="R746" t="s">
        <v>8323</v>
      </c>
      <c r="S746" s="10">
        <f t="shared" si="72"/>
        <v>41226.95721064815</v>
      </c>
      <c r="T746" s="10">
        <f t="shared" si="73"/>
        <v>41256.95721064815</v>
      </c>
      <c r="V746" s="21"/>
      <c r="W746" t="s">
        <v>8274</v>
      </c>
      <c r="X746" t="str">
        <f t="shared" si="70"/>
        <v>publishing</v>
      </c>
      <c r="Y746" t="str">
        <f t="shared" si="71"/>
        <v>nonfiction</v>
      </c>
    </row>
    <row r="747" spans="1:25" ht="64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179.09909909909908</v>
      </c>
      <c r="P747" s="6">
        <f t="shared" si="69"/>
        <v>53.729729729729726</v>
      </c>
      <c r="Q747" t="s">
        <v>8322</v>
      </c>
      <c r="R747" t="s">
        <v>8323</v>
      </c>
      <c r="S747" s="10">
        <f t="shared" si="72"/>
        <v>41367.572280092594</v>
      </c>
      <c r="T747" s="10">
        <f t="shared" si="73"/>
        <v>41397.572280092594</v>
      </c>
      <c r="V747" s="21"/>
      <c r="W747" t="s">
        <v>8274</v>
      </c>
      <c r="X747" t="str">
        <f t="shared" si="70"/>
        <v>publishing</v>
      </c>
      <c r="Y747" t="str">
        <f t="shared" si="71"/>
        <v>nonfiction</v>
      </c>
    </row>
    <row r="748" spans="1:25" ht="3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111.08135252761969</v>
      </c>
      <c r="P748" s="6">
        <f t="shared" si="69"/>
        <v>34.206185567010309</v>
      </c>
      <c r="Q748" t="s">
        <v>8322</v>
      </c>
      <c r="R748" t="s">
        <v>8323</v>
      </c>
      <c r="S748" s="10">
        <f t="shared" si="72"/>
        <v>41157.042928240742</v>
      </c>
      <c r="T748" s="10">
        <f t="shared" si="73"/>
        <v>41175.165972222225</v>
      </c>
      <c r="V748" s="21"/>
      <c r="W748" t="s">
        <v>8274</v>
      </c>
      <c r="X748" t="str">
        <f t="shared" si="70"/>
        <v>publishing</v>
      </c>
      <c r="Y748" t="str">
        <f t="shared" si="71"/>
        <v>nonfiction</v>
      </c>
    </row>
    <row r="749" spans="1:25" ht="64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100.04285714285714</v>
      </c>
      <c r="P749" s="6">
        <f t="shared" si="69"/>
        <v>127.32727272727273</v>
      </c>
      <c r="Q749" t="s">
        <v>8322</v>
      </c>
      <c r="R749" t="s">
        <v>8323</v>
      </c>
      <c r="S749" s="10">
        <f t="shared" si="72"/>
        <v>41988.548831018517</v>
      </c>
      <c r="T749" s="10">
        <f t="shared" si="73"/>
        <v>42019.454166666663</v>
      </c>
      <c r="V749" s="21"/>
      <c r="W749" t="s">
        <v>8274</v>
      </c>
      <c r="X749" t="str">
        <f t="shared" si="70"/>
        <v>publishing</v>
      </c>
      <c r="Y749" t="str">
        <f t="shared" si="71"/>
        <v>nonfiction</v>
      </c>
    </row>
    <row r="750" spans="1:25" ht="64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100.25</v>
      </c>
      <c r="P750" s="6">
        <f t="shared" si="69"/>
        <v>45.56818181818182</v>
      </c>
      <c r="Q750" t="s">
        <v>8322</v>
      </c>
      <c r="R750" t="s">
        <v>8323</v>
      </c>
      <c r="S750" s="10">
        <f t="shared" si="72"/>
        <v>41831.846828703703</v>
      </c>
      <c r="T750" s="10">
        <f t="shared" si="73"/>
        <v>41861.846828703703</v>
      </c>
      <c r="V750" s="21"/>
      <c r="W750" t="s">
        <v>8274</v>
      </c>
      <c r="X750" t="str">
        <f t="shared" si="70"/>
        <v>publishing</v>
      </c>
      <c r="Y750" t="str">
        <f t="shared" si="71"/>
        <v>nonfiction</v>
      </c>
    </row>
    <row r="751" spans="1:25" ht="64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105.56</v>
      </c>
      <c r="P751" s="6">
        <f t="shared" si="69"/>
        <v>95.963636363636368</v>
      </c>
      <c r="Q751" t="s">
        <v>8322</v>
      </c>
      <c r="R751" t="s">
        <v>8323</v>
      </c>
      <c r="S751" s="10">
        <f t="shared" si="72"/>
        <v>42733.94131944445</v>
      </c>
      <c r="T751" s="10">
        <f t="shared" si="73"/>
        <v>42763.94131944445</v>
      </c>
      <c r="V751" s="21"/>
      <c r="W751" t="s">
        <v>8274</v>
      </c>
      <c r="X751" t="str">
        <f t="shared" si="70"/>
        <v>publishing</v>
      </c>
      <c r="Y751" t="str">
        <f t="shared" si="71"/>
        <v>nonfiction</v>
      </c>
    </row>
    <row r="752" spans="1:25" ht="64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102.58775877587757</v>
      </c>
      <c r="P752" s="6">
        <f t="shared" si="69"/>
        <v>77.271186440677965</v>
      </c>
      <c r="Q752" t="s">
        <v>8322</v>
      </c>
      <c r="R752" t="s">
        <v>8323</v>
      </c>
      <c r="S752" s="10">
        <f t="shared" si="72"/>
        <v>41299.878148148149</v>
      </c>
      <c r="T752" s="10">
        <f t="shared" si="73"/>
        <v>41329.878148148149</v>
      </c>
      <c r="V752" s="21"/>
      <c r="W752" t="s">
        <v>8274</v>
      </c>
      <c r="X752" t="str">
        <f t="shared" si="70"/>
        <v>publishing</v>
      </c>
      <c r="Y752" t="str">
        <f t="shared" si="71"/>
        <v>nonfiction</v>
      </c>
    </row>
    <row r="753" spans="1:25" ht="64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118.5</v>
      </c>
      <c r="P753" s="6">
        <f t="shared" si="69"/>
        <v>57.338709677419352</v>
      </c>
      <c r="Q753" t="s">
        <v>8322</v>
      </c>
      <c r="R753" t="s">
        <v>8323</v>
      </c>
      <c r="S753" s="10">
        <f t="shared" si="72"/>
        <v>40713.630497685182</v>
      </c>
      <c r="T753" s="10">
        <f t="shared" si="73"/>
        <v>40759.630497685182</v>
      </c>
      <c r="V753" s="21"/>
      <c r="W753" t="s">
        <v>8274</v>
      </c>
      <c r="X753" t="str">
        <f t="shared" si="70"/>
        <v>publishing</v>
      </c>
      <c r="Y753" t="str">
        <f t="shared" si="71"/>
        <v>nonfiction</v>
      </c>
    </row>
    <row r="754" spans="1:25" ht="80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111.7</v>
      </c>
      <c r="P754" s="6">
        <f t="shared" si="69"/>
        <v>53.19047619047619</v>
      </c>
      <c r="Q754" t="s">
        <v>8322</v>
      </c>
      <c r="R754" t="s">
        <v>8323</v>
      </c>
      <c r="S754" s="10">
        <f t="shared" si="72"/>
        <v>42639.421493055561</v>
      </c>
      <c r="T754" s="10">
        <f t="shared" si="73"/>
        <v>42659.458333333328</v>
      </c>
      <c r="V754" s="21"/>
      <c r="W754" t="s">
        <v>8274</v>
      </c>
      <c r="X754" t="str">
        <f t="shared" si="70"/>
        <v>publishing</v>
      </c>
      <c r="Y754" t="str">
        <f t="shared" si="71"/>
        <v>nonfiction</v>
      </c>
    </row>
    <row r="755" spans="1:25" ht="64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128</v>
      </c>
      <c r="P755" s="6">
        <f t="shared" si="69"/>
        <v>492.30769230769232</v>
      </c>
      <c r="Q755" t="s">
        <v>8322</v>
      </c>
      <c r="R755" t="s">
        <v>8323</v>
      </c>
      <c r="S755" s="10">
        <f t="shared" si="72"/>
        <v>42019.590173611112</v>
      </c>
      <c r="T755" s="10">
        <f t="shared" si="73"/>
        <v>42049.590173611112</v>
      </c>
      <c r="V755" s="21"/>
      <c r="W755" t="s">
        <v>8274</v>
      </c>
      <c r="X755" t="str">
        <f t="shared" si="70"/>
        <v>publishing</v>
      </c>
      <c r="Y755" t="str">
        <f t="shared" si="71"/>
        <v>nonfiction</v>
      </c>
    </row>
    <row r="756" spans="1:25" ht="80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103.75000000000001</v>
      </c>
      <c r="P756" s="6">
        <f t="shared" si="69"/>
        <v>42.346938775510203</v>
      </c>
      <c r="Q756" t="s">
        <v>8322</v>
      </c>
      <c r="R756" t="s">
        <v>8323</v>
      </c>
      <c r="S756" s="10">
        <f t="shared" si="72"/>
        <v>41249.749085648145</v>
      </c>
      <c r="T756" s="10">
        <f t="shared" si="73"/>
        <v>41279.749085648145</v>
      </c>
      <c r="V756" s="21"/>
      <c r="W756" t="s">
        <v>8274</v>
      </c>
      <c r="X756" t="str">
        <f t="shared" si="70"/>
        <v>publishing</v>
      </c>
      <c r="Y756" t="str">
        <f t="shared" si="71"/>
        <v>nonfiction</v>
      </c>
    </row>
    <row r="757" spans="1:25" ht="64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101.9076</v>
      </c>
      <c r="P757" s="6">
        <f t="shared" si="69"/>
        <v>37.466029411764708</v>
      </c>
      <c r="Q757" t="s">
        <v>8322</v>
      </c>
      <c r="R757" t="s">
        <v>8323</v>
      </c>
      <c r="S757" s="10">
        <f t="shared" si="72"/>
        <v>41383.605057870373</v>
      </c>
      <c r="T757" s="10">
        <f t="shared" si="73"/>
        <v>41414.02847222222</v>
      </c>
      <c r="V757" s="21"/>
      <c r="W757" t="s">
        <v>8274</v>
      </c>
      <c r="X757" t="str">
        <f t="shared" si="70"/>
        <v>publishing</v>
      </c>
      <c r="Y757" t="str">
        <f t="shared" si="71"/>
        <v>nonfiction</v>
      </c>
    </row>
    <row r="758" spans="1:25" ht="64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117.71428571428571</v>
      </c>
      <c r="P758" s="6">
        <f t="shared" si="69"/>
        <v>37.454545454545453</v>
      </c>
      <c r="Q758" t="s">
        <v>8322</v>
      </c>
      <c r="R758" t="s">
        <v>8323</v>
      </c>
      <c r="S758" s="10">
        <f t="shared" si="72"/>
        <v>40590.766886574071</v>
      </c>
      <c r="T758" s="10">
        <f t="shared" si="73"/>
        <v>40651.725219907406</v>
      </c>
      <c r="V758" s="21"/>
      <c r="W758" t="s">
        <v>8274</v>
      </c>
      <c r="X758" t="str">
        <f t="shared" si="70"/>
        <v>publishing</v>
      </c>
      <c r="Y758" t="str">
        <f t="shared" si="71"/>
        <v>nonfiction</v>
      </c>
    </row>
    <row r="759" spans="1:25" ht="64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238</v>
      </c>
      <c r="P759" s="6">
        <f t="shared" si="69"/>
        <v>33.055555555555557</v>
      </c>
      <c r="Q759" t="s">
        <v>8322</v>
      </c>
      <c r="R759" t="s">
        <v>8323</v>
      </c>
      <c r="S759" s="10">
        <f t="shared" si="72"/>
        <v>41235.054560185185</v>
      </c>
      <c r="T759" s="10">
        <f t="shared" si="73"/>
        <v>41249.054560185185</v>
      </c>
      <c r="V759" s="21"/>
      <c r="W759" t="s">
        <v>8274</v>
      </c>
      <c r="X759" t="str">
        <f t="shared" si="70"/>
        <v>publishing</v>
      </c>
      <c r="Y759" t="str">
        <f t="shared" si="71"/>
        <v>nonfiction</v>
      </c>
    </row>
    <row r="760" spans="1:25" ht="48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102</v>
      </c>
      <c r="P760" s="6">
        <f t="shared" si="69"/>
        <v>134.21052631578948</v>
      </c>
      <c r="Q760" t="s">
        <v>8322</v>
      </c>
      <c r="R760" t="s">
        <v>8323</v>
      </c>
      <c r="S760" s="10">
        <f t="shared" si="72"/>
        <v>40429.836435185185</v>
      </c>
      <c r="T760" s="10">
        <f t="shared" si="73"/>
        <v>40459.836435185185</v>
      </c>
      <c r="V760" s="21"/>
      <c r="W760" t="s">
        <v>8274</v>
      </c>
      <c r="X760" t="str">
        <f t="shared" si="70"/>
        <v>publishing</v>
      </c>
      <c r="Y760" t="str">
        <f t="shared" si="71"/>
        <v>nonfiction</v>
      </c>
    </row>
    <row r="761" spans="1:25" ht="64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101.92000000000002</v>
      </c>
      <c r="P761" s="6">
        <f t="shared" si="69"/>
        <v>51.474747474747474</v>
      </c>
      <c r="Q761" t="s">
        <v>8322</v>
      </c>
      <c r="R761" t="s">
        <v>8323</v>
      </c>
      <c r="S761" s="10">
        <f t="shared" si="72"/>
        <v>41789.330312500002</v>
      </c>
      <c r="T761" s="10">
        <f t="shared" si="73"/>
        <v>41829.330312500002</v>
      </c>
      <c r="V761" s="21"/>
      <c r="W761" t="s">
        <v>8274</v>
      </c>
      <c r="X761" t="str">
        <f t="shared" si="70"/>
        <v>publishing</v>
      </c>
      <c r="Y761" t="str">
        <f t="shared" si="71"/>
        <v>nonfiction</v>
      </c>
    </row>
    <row r="762" spans="1:25" ht="80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s="6">
        <f t="shared" si="69"/>
        <v>0</v>
      </c>
      <c r="Q762" t="s">
        <v>8322</v>
      </c>
      <c r="R762" t="s">
        <v>8324</v>
      </c>
      <c r="S762" s="10">
        <f t="shared" si="72"/>
        <v>42670.764039351852</v>
      </c>
      <c r="T762" s="10">
        <f t="shared" si="73"/>
        <v>42700.805706018517</v>
      </c>
      <c r="V762" s="21"/>
      <c r="W762" t="s">
        <v>8275</v>
      </c>
      <c r="X762" t="str">
        <f t="shared" si="70"/>
        <v>publishing</v>
      </c>
      <c r="Y762" t="str">
        <f t="shared" si="71"/>
        <v>fiction</v>
      </c>
    </row>
    <row r="763" spans="1:25" ht="64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</v>
      </c>
      <c r="P763" s="6">
        <f t="shared" si="69"/>
        <v>39.166666666666664</v>
      </c>
      <c r="Q763" t="s">
        <v>8322</v>
      </c>
      <c r="R763" t="s">
        <v>8324</v>
      </c>
      <c r="S763" s="10">
        <f t="shared" si="72"/>
        <v>41642.751458333332</v>
      </c>
      <c r="T763" s="10">
        <f t="shared" si="73"/>
        <v>41672.751458333332</v>
      </c>
      <c r="V763" s="21"/>
      <c r="W763" t="s">
        <v>8275</v>
      </c>
      <c r="X763" t="str">
        <f t="shared" si="70"/>
        <v>publishing</v>
      </c>
      <c r="Y763" t="str">
        <f t="shared" si="71"/>
        <v>fiction</v>
      </c>
    </row>
    <row r="764" spans="1:25" ht="64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s="6">
        <f t="shared" si="69"/>
        <v>0</v>
      </c>
      <c r="Q764" t="s">
        <v>8322</v>
      </c>
      <c r="R764" t="s">
        <v>8324</v>
      </c>
      <c r="S764" s="10">
        <f t="shared" si="72"/>
        <v>42690.858449074076</v>
      </c>
      <c r="T764" s="10">
        <f t="shared" si="73"/>
        <v>42708.25</v>
      </c>
      <c r="V764" s="21"/>
      <c r="W764" t="s">
        <v>8275</v>
      </c>
      <c r="X764" t="str">
        <f t="shared" si="70"/>
        <v>publishing</v>
      </c>
      <c r="Y764" t="str">
        <f t="shared" si="71"/>
        <v>fiction</v>
      </c>
    </row>
    <row r="765" spans="1:25" ht="64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0.11655011655011654</v>
      </c>
      <c r="P765" s="6">
        <f t="shared" si="69"/>
        <v>5</v>
      </c>
      <c r="Q765" t="s">
        <v>8322</v>
      </c>
      <c r="R765" t="s">
        <v>8324</v>
      </c>
      <c r="S765" s="10">
        <f t="shared" si="72"/>
        <v>41471.446851851848</v>
      </c>
      <c r="T765" s="10">
        <f t="shared" si="73"/>
        <v>41501.446851851848</v>
      </c>
      <c r="V765" s="21"/>
      <c r="W765" t="s">
        <v>8275</v>
      </c>
      <c r="X765" t="str">
        <f t="shared" si="70"/>
        <v>publishing</v>
      </c>
      <c r="Y765" t="str">
        <f t="shared" si="71"/>
        <v>fiction</v>
      </c>
    </row>
    <row r="766" spans="1:25" ht="64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s="6">
        <f t="shared" si="69"/>
        <v>0</v>
      </c>
      <c r="Q766" t="s">
        <v>8322</v>
      </c>
      <c r="R766" t="s">
        <v>8324</v>
      </c>
      <c r="S766" s="10">
        <f t="shared" si="72"/>
        <v>42227.173159722224</v>
      </c>
      <c r="T766" s="10">
        <f t="shared" si="73"/>
        <v>42257.173159722224</v>
      </c>
      <c r="V766" s="21"/>
      <c r="W766" t="s">
        <v>8275</v>
      </c>
      <c r="X766" t="str">
        <f t="shared" si="70"/>
        <v>publishing</v>
      </c>
      <c r="Y766" t="str">
        <f t="shared" si="71"/>
        <v>fiction</v>
      </c>
    </row>
    <row r="767" spans="1:25" ht="64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36.014285714285712</v>
      </c>
      <c r="P767" s="6">
        <f t="shared" si="69"/>
        <v>57.295454545454547</v>
      </c>
      <c r="Q767" t="s">
        <v>8322</v>
      </c>
      <c r="R767" t="s">
        <v>8324</v>
      </c>
      <c r="S767" s="10">
        <f t="shared" si="72"/>
        <v>41901.542638888888</v>
      </c>
      <c r="T767" s="10">
        <f t="shared" si="73"/>
        <v>41931.542638888888</v>
      </c>
      <c r="V767" s="21"/>
      <c r="W767" t="s">
        <v>8275</v>
      </c>
      <c r="X767" t="str">
        <f t="shared" si="70"/>
        <v>publishing</v>
      </c>
      <c r="Y767" t="str">
        <f t="shared" si="71"/>
        <v>fiction</v>
      </c>
    </row>
    <row r="768" spans="1:25" ht="64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s="6">
        <f t="shared" si="69"/>
        <v>0</v>
      </c>
      <c r="Q768" t="s">
        <v>8322</v>
      </c>
      <c r="R768" t="s">
        <v>8324</v>
      </c>
      <c r="S768" s="10">
        <f t="shared" si="72"/>
        <v>42021.783368055556</v>
      </c>
      <c r="T768" s="10">
        <f t="shared" si="73"/>
        <v>42051.783368055556</v>
      </c>
      <c r="V768" s="21"/>
      <c r="W768" t="s">
        <v>8275</v>
      </c>
      <c r="X768" t="str">
        <f t="shared" si="70"/>
        <v>publishing</v>
      </c>
      <c r="Y768" t="str">
        <f t="shared" si="71"/>
        <v>fiction</v>
      </c>
    </row>
    <row r="769" spans="1:25" ht="96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</v>
      </c>
      <c r="P769" s="6">
        <f t="shared" si="69"/>
        <v>59</v>
      </c>
      <c r="Q769" t="s">
        <v>8322</v>
      </c>
      <c r="R769" t="s">
        <v>8324</v>
      </c>
      <c r="S769" s="10">
        <f t="shared" si="72"/>
        <v>42115.143634259264</v>
      </c>
      <c r="T769" s="10">
        <f t="shared" si="73"/>
        <v>42145.143634259264</v>
      </c>
      <c r="V769" s="21"/>
      <c r="W769" t="s">
        <v>8275</v>
      </c>
      <c r="X769" t="str">
        <f t="shared" si="70"/>
        <v>publishing</v>
      </c>
      <c r="Y769" t="str">
        <f t="shared" si="71"/>
        <v>fiction</v>
      </c>
    </row>
    <row r="770" spans="1:25" ht="64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s="6">
        <f t="shared" si="69"/>
        <v>0</v>
      </c>
      <c r="Q770" t="s">
        <v>8322</v>
      </c>
      <c r="R770" t="s">
        <v>8324</v>
      </c>
      <c r="S770" s="10">
        <f t="shared" si="72"/>
        <v>41594.207060185188</v>
      </c>
      <c r="T770" s="10">
        <f t="shared" si="73"/>
        <v>41624.207060185188</v>
      </c>
      <c r="V770" s="21"/>
      <c r="W770" t="s">
        <v>8275</v>
      </c>
      <c r="X770" t="str">
        <f t="shared" si="70"/>
        <v>publishing</v>
      </c>
      <c r="Y770" t="str">
        <f t="shared" si="71"/>
        <v>fiction</v>
      </c>
    </row>
    <row r="771" spans="1:25" ht="64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((E771/D771)*100)</f>
        <v>41.4</v>
      </c>
      <c r="P771" s="6">
        <f t="shared" ref="P771:P834" si="75">IFERROR(E771/L771,0)</f>
        <v>31.846153846153847</v>
      </c>
      <c r="Q771" t="s">
        <v>8322</v>
      </c>
      <c r="R771" t="s">
        <v>8324</v>
      </c>
      <c r="S771" s="10">
        <f t="shared" si="72"/>
        <v>41604.996458333335</v>
      </c>
      <c r="T771" s="10">
        <f t="shared" si="73"/>
        <v>41634.996458333335</v>
      </c>
      <c r="V771" s="21"/>
      <c r="W771" t="s">
        <v>8275</v>
      </c>
      <c r="X771" t="str">
        <f t="shared" ref="X771:X834" si="76">LEFT(W771,FIND("/",W771)-1)</f>
        <v>publishing</v>
      </c>
      <c r="Y771" t="str">
        <f t="shared" ref="Y771:Y834" si="77">RIGHT(W771,LEN(W771)-FIND("/",W771))</f>
        <v>fiction</v>
      </c>
    </row>
    <row r="772" spans="1:25" ht="64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s="6">
        <f t="shared" si="75"/>
        <v>0</v>
      </c>
      <c r="Q772" t="s">
        <v>8322</v>
      </c>
      <c r="R772" t="s">
        <v>8324</v>
      </c>
      <c r="S772" s="10">
        <f t="shared" si="72"/>
        <v>41289.999641203707</v>
      </c>
      <c r="T772" s="10">
        <f t="shared" si="73"/>
        <v>41329.999641203707</v>
      </c>
      <c r="V772" s="21"/>
      <c r="W772" t="s">
        <v>8275</v>
      </c>
      <c r="X772" t="str">
        <f t="shared" si="76"/>
        <v>publishing</v>
      </c>
      <c r="Y772" t="str">
        <f t="shared" si="77"/>
        <v>fiction</v>
      </c>
    </row>
    <row r="773" spans="1:25" ht="64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2.6315789473684209E-2</v>
      </c>
      <c r="P773" s="6">
        <f t="shared" si="75"/>
        <v>10</v>
      </c>
      <c r="Q773" t="s">
        <v>8322</v>
      </c>
      <c r="R773" t="s">
        <v>8324</v>
      </c>
      <c r="S773" s="10">
        <f t="shared" si="72"/>
        <v>42349.824097222227</v>
      </c>
      <c r="T773" s="10">
        <f t="shared" si="73"/>
        <v>42399.824097222227</v>
      </c>
      <c r="V773" s="21"/>
      <c r="W773" t="s">
        <v>8275</v>
      </c>
      <c r="X773" t="str">
        <f t="shared" si="76"/>
        <v>publishing</v>
      </c>
      <c r="Y773" t="str">
        <f t="shared" si="77"/>
        <v>fiction</v>
      </c>
    </row>
    <row r="774" spans="1:25" ht="8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3.3333333333333335</v>
      </c>
      <c r="P774" s="6">
        <f t="shared" si="75"/>
        <v>50</v>
      </c>
      <c r="Q774" t="s">
        <v>8322</v>
      </c>
      <c r="R774" t="s">
        <v>8324</v>
      </c>
      <c r="S774" s="10">
        <f t="shared" si="72"/>
        <v>40068.056932870371</v>
      </c>
      <c r="T774" s="10">
        <f t="shared" si="73"/>
        <v>40118.165972222225</v>
      </c>
      <c r="V774" s="21"/>
      <c r="W774" t="s">
        <v>8275</v>
      </c>
      <c r="X774" t="str">
        <f t="shared" si="76"/>
        <v>publishing</v>
      </c>
      <c r="Y774" t="str">
        <f t="shared" si="77"/>
        <v>fiction</v>
      </c>
    </row>
    <row r="775" spans="1:25" ht="64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0.85129023676509719</v>
      </c>
      <c r="P775" s="6">
        <f t="shared" si="75"/>
        <v>16</v>
      </c>
      <c r="Q775" t="s">
        <v>8322</v>
      </c>
      <c r="R775" t="s">
        <v>8324</v>
      </c>
      <c r="S775" s="10">
        <f t="shared" si="72"/>
        <v>42100.735937499994</v>
      </c>
      <c r="T775" s="10">
        <f t="shared" si="73"/>
        <v>42134.959027777775</v>
      </c>
      <c r="V775" s="21"/>
      <c r="W775" t="s">
        <v>8275</v>
      </c>
      <c r="X775" t="str">
        <f t="shared" si="76"/>
        <v>publishing</v>
      </c>
      <c r="Y775" t="str">
        <f t="shared" si="77"/>
        <v>fiction</v>
      </c>
    </row>
    <row r="776" spans="1:25" ht="64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70.199999999999989</v>
      </c>
      <c r="P776" s="6">
        <f t="shared" si="75"/>
        <v>39</v>
      </c>
      <c r="Q776" t="s">
        <v>8322</v>
      </c>
      <c r="R776" t="s">
        <v>8324</v>
      </c>
      <c r="S776" s="10">
        <f t="shared" si="72"/>
        <v>41663.780300925922</v>
      </c>
      <c r="T776" s="10">
        <f t="shared" si="73"/>
        <v>41693.780300925922</v>
      </c>
      <c r="V776" s="21"/>
      <c r="W776" t="s">
        <v>8275</v>
      </c>
      <c r="X776" t="str">
        <f t="shared" si="76"/>
        <v>publishing</v>
      </c>
      <c r="Y776" t="str">
        <f t="shared" si="77"/>
        <v>fiction</v>
      </c>
    </row>
    <row r="777" spans="1:25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1.7000000000000002</v>
      </c>
      <c r="P777" s="6">
        <f t="shared" si="75"/>
        <v>34</v>
      </c>
      <c r="Q777" t="s">
        <v>8322</v>
      </c>
      <c r="R777" t="s">
        <v>8324</v>
      </c>
      <c r="S777" s="10">
        <f t="shared" si="72"/>
        <v>40863.060127314813</v>
      </c>
      <c r="T777" s="10">
        <f t="shared" si="73"/>
        <v>40893.060127314813</v>
      </c>
      <c r="V777" s="21"/>
      <c r="W777" t="s">
        <v>8275</v>
      </c>
      <c r="X777" t="str">
        <f t="shared" si="76"/>
        <v>publishing</v>
      </c>
      <c r="Y777" t="str">
        <f t="shared" si="77"/>
        <v>fiction</v>
      </c>
    </row>
    <row r="778" spans="1:25" ht="64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51.4</v>
      </c>
      <c r="P778" s="6">
        <f t="shared" si="75"/>
        <v>63.122807017543863</v>
      </c>
      <c r="Q778" t="s">
        <v>8322</v>
      </c>
      <c r="R778" t="s">
        <v>8324</v>
      </c>
      <c r="S778" s="10">
        <f t="shared" si="72"/>
        <v>42250.685706018514</v>
      </c>
      <c r="T778" s="10">
        <f t="shared" si="73"/>
        <v>42288.208333333328</v>
      </c>
      <c r="V778" s="21"/>
      <c r="W778" t="s">
        <v>8275</v>
      </c>
      <c r="X778" t="str">
        <f t="shared" si="76"/>
        <v>publishing</v>
      </c>
      <c r="Y778" t="str">
        <f t="shared" si="77"/>
        <v>fiction</v>
      </c>
    </row>
    <row r="779" spans="1:25" ht="80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0.70000000000000007</v>
      </c>
      <c r="P779" s="6">
        <f t="shared" si="75"/>
        <v>7</v>
      </c>
      <c r="Q779" t="s">
        <v>8322</v>
      </c>
      <c r="R779" t="s">
        <v>8324</v>
      </c>
      <c r="S779" s="10">
        <f t="shared" si="72"/>
        <v>41456.981215277774</v>
      </c>
      <c r="T779" s="10">
        <f t="shared" si="73"/>
        <v>41486.981215277774</v>
      </c>
      <c r="V779" s="21"/>
      <c r="W779" t="s">
        <v>8275</v>
      </c>
      <c r="X779" t="str">
        <f t="shared" si="76"/>
        <v>publishing</v>
      </c>
      <c r="Y779" t="str">
        <f t="shared" si="77"/>
        <v>fiction</v>
      </c>
    </row>
    <row r="780" spans="1:25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0.4</v>
      </c>
      <c r="P780" s="6">
        <f t="shared" si="75"/>
        <v>2</v>
      </c>
      <c r="Q780" t="s">
        <v>8322</v>
      </c>
      <c r="R780" t="s">
        <v>8324</v>
      </c>
      <c r="S780" s="10">
        <f t="shared" si="72"/>
        <v>41729.702314814815</v>
      </c>
      <c r="T780" s="10">
        <f t="shared" si="73"/>
        <v>41759.702314814815</v>
      </c>
      <c r="V780" s="21"/>
      <c r="W780" t="s">
        <v>8275</v>
      </c>
      <c r="X780" t="str">
        <f t="shared" si="76"/>
        <v>publishing</v>
      </c>
      <c r="Y780" t="str">
        <f t="shared" si="77"/>
        <v>fiction</v>
      </c>
    </row>
    <row r="781" spans="1:25" ht="64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2.666666666666667</v>
      </c>
      <c r="P781" s="6">
        <f t="shared" si="75"/>
        <v>66.666666666666671</v>
      </c>
      <c r="Q781" t="s">
        <v>8322</v>
      </c>
      <c r="R781" t="s">
        <v>8324</v>
      </c>
      <c r="S781" s="10">
        <f t="shared" si="72"/>
        <v>40436.68408564815</v>
      </c>
      <c r="T781" s="10">
        <f t="shared" si="73"/>
        <v>40466.166666666664</v>
      </c>
      <c r="V781" s="21"/>
      <c r="W781" t="s">
        <v>8275</v>
      </c>
      <c r="X781" t="str">
        <f t="shared" si="76"/>
        <v>publishing</v>
      </c>
      <c r="Y781" t="str">
        <f t="shared" si="77"/>
        <v>fiction</v>
      </c>
    </row>
    <row r="782" spans="1:25" ht="48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104</v>
      </c>
      <c r="P782" s="6">
        <f t="shared" si="75"/>
        <v>38.518518518518519</v>
      </c>
      <c r="Q782" t="s">
        <v>8325</v>
      </c>
      <c r="R782" t="s">
        <v>8326</v>
      </c>
      <c r="S782" s="10">
        <f t="shared" si="72"/>
        <v>40636.673900462964</v>
      </c>
      <c r="T782" s="10">
        <f t="shared" si="73"/>
        <v>40666.673900462964</v>
      </c>
      <c r="V782" s="21"/>
      <c r="W782" t="s">
        <v>8276</v>
      </c>
      <c r="X782" t="str">
        <f t="shared" si="76"/>
        <v>music</v>
      </c>
      <c r="Y782" t="str">
        <f t="shared" si="77"/>
        <v>rock</v>
      </c>
    </row>
    <row r="783" spans="1:25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133.15375</v>
      </c>
      <c r="P783" s="6">
        <f t="shared" si="75"/>
        <v>42.609200000000001</v>
      </c>
      <c r="Q783" t="s">
        <v>8325</v>
      </c>
      <c r="R783" t="s">
        <v>8326</v>
      </c>
      <c r="S783" s="10">
        <f t="shared" si="72"/>
        <v>41403.000856481485</v>
      </c>
      <c r="T783" s="10">
        <f t="shared" si="73"/>
        <v>41433.000856481485</v>
      </c>
      <c r="V783" s="21"/>
      <c r="W783" t="s">
        <v>8276</v>
      </c>
      <c r="X783" t="str">
        <f t="shared" si="76"/>
        <v>music</v>
      </c>
      <c r="Y783" t="str">
        <f t="shared" si="77"/>
        <v>rock</v>
      </c>
    </row>
    <row r="784" spans="1:25" ht="64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100</v>
      </c>
      <c r="P784" s="6">
        <f t="shared" si="75"/>
        <v>50</v>
      </c>
      <c r="Q784" t="s">
        <v>8325</v>
      </c>
      <c r="R784" t="s">
        <v>8326</v>
      </c>
      <c r="S784" s="10">
        <f t="shared" si="72"/>
        <v>41116.758125</v>
      </c>
      <c r="T784" s="10">
        <f t="shared" si="73"/>
        <v>41146.758125</v>
      </c>
      <c r="V784" s="21"/>
      <c r="W784" t="s">
        <v>8276</v>
      </c>
      <c r="X784" t="str">
        <f t="shared" si="76"/>
        <v>music</v>
      </c>
      <c r="Y784" t="str">
        <f t="shared" si="77"/>
        <v>rock</v>
      </c>
    </row>
    <row r="785" spans="1:25" ht="64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148.13333333333333</v>
      </c>
      <c r="P785" s="6">
        <f t="shared" si="75"/>
        <v>63.485714285714288</v>
      </c>
      <c r="Q785" t="s">
        <v>8325</v>
      </c>
      <c r="R785" t="s">
        <v>8326</v>
      </c>
      <c r="S785" s="10">
        <f t="shared" si="72"/>
        <v>40987.773715277777</v>
      </c>
      <c r="T785" s="10">
        <f t="shared" si="73"/>
        <v>41026.916666666664</v>
      </c>
      <c r="V785" s="21"/>
      <c r="W785" t="s">
        <v>8276</v>
      </c>
      <c r="X785" t="str">
        <f t="shared" si="76"/>
        <v>music</v>
      </c>
      <c r="Y785" t="str">
        <f t="shared" si="77"/>
        <v>rock</v>
      </c>
    </row>
    <row r="786" spans="1:25" ht="64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102.49999999999999</v>
      </c>
      <c r="P786" s="6">
        <f t="shared" si="75"/>
        <v>102.5</v>
      </c>
      <c r="Q786" t="s">
        <v>8325</v>
      </c>
      <c r="R786" t="s">
        <v>8326</v>
      </c>
      <c r="S786" s="10">
        <f t="shared" si="72"/>
        <v>41675.149525462963</v>
      </c>
      <c r="T786" s="10">
        <f t="shared" si="73"/>
        <v>41715.107858796298</v>
      </c>
      <c r="V786" s="21"/>
      <c r="W786" t="s">
        <v>8276</v>
      </c>
      <c r="X786" t="str">
        <f t="shared" si="76"/>
        <v>music</v>
      </c>
      <c r="Y786" t="str">
        <f t="shared" si="77"/>
        <v>rock</v>
      </c>
    </row>
    <row r="787" spans="1:25" ht="80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180.62799999999999</v>
      </c>
      <c r="P787" s="6">
        <f t="shared" si="75"/>
        <v>31.142758620689655</v>
      </c>
      <c r="Q787" t="s">
        <v>8325</v>
      </c>
      <c r="R787" t="s">
        <v>8326</v>
      </c>
      <c r="S787" s="10">
        <f t="shared" si="72"/>
        <v>41303.593923611108</v>
      </c>
      <c r="T787" s="10">
        <f t="shared" si="73"/>
        <v>41333.593923611108</v>
      </c>
      <c r="V787" s="21"/>
      <c r="W787" t="s">
        <v>8276</v>
      </c>
      <c r="X787" t="str">
        <f t="shared" si="76"/>
        <v>music</v>
      </c>
      <c r="Y787" t="str">
        <f t="shared" si="77"/>
        <v>rock</v>
      </c>
    </row>
    <row r="788" spans="1:25" ht="64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142.79999999999998</v>
      </c>
      <c r="P788" s="6">
        <f t="shared" si="75"/>
        <v>162.27272727272728</v>
      </c>
      <c r="Q788" t="s">
        <v>8325</v>
      </c>
      <c r="R788" t="s">
        <v>8326</v>
      </c>
      <c r="S788" s="10">
        <f t="shared" si="72"/>
        <v>40983.055949074071</v>
      </c>
      <c r="T788" s="10">
        <f t="shared" si="73"/>
        <v>41040.657638888886</v>
      </c>
      <c r="V788" s="21"/>
      <c r="W788" t="s">
        <v>8276</v>
      </c>
      <c r="X788" t="str">
        <f t="shared" si="76"/>
        <v>music</v>
      </c>
      <c r="Y788" t="str">
        <f t="shared" si="77"/>
        <v>rock</v>
      </c>
    </row>
    <row r="789" spans="1:25" ht="64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114.16666666666666</v>
      </c>
      <c r="P789" s="6">
        <f t="shared" si="75"/>
        <v>80.588235294117652</v>
      </c>
      <c r="Q789" t="s">
        <v>8325</v>
      </c>
      <c r="R789" t="s">
        <v>8326</v>
      </c>
      <c r="S789" s="10">
        <f t="shared" si="72"/>
        <v>41549.627615740741</v>
      </c>
      <c r="T789" s="10">
        <f t="shared" si="73"/>
        <v>41579.627615740741</v>
      </c>
      <c r="V789" s="21"/>
      <c r="W789" t="s">
        <v>8276</v>
      </c>
      <c r="X789" t="str">
        <f t="shared" si="76"/>
        <v>music</v>
      </c>
      <c r="Y789" t="str">
        <f t="shared" si="77"/>
        <v>rock</v>
      </c>
    </row>
    <row r="790" spans="1:25" ht="64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203.505</v>
      </c>
      <c r="P790" s="6">
        <f t="shared" si="75"/>
        <v>59.85441176470588</v>
      </c>
      <c r="Q790" t="s">
        <v>8325</v>
      </c>
      <c r="R790" t="s">
        <v>8326</v>
      </c>
      <c r="S790" s="10">
        <f t="shared" si="72"/>
        <v>41059.006805555553</v>
      </c>
      <c r="T790" s="10">
        <f t="shared" si="73"/>
        <v>41097.165972222225</v>
      </c>
      <c r="V790" s="21"/>
      <c r="W790" t="s">
        <v>8276</v>
      </c>
      <c r="X790" t="str">
        <f t="shared" si="76"/>
        <v>music</v>
      </c>
      <c r="Y790" t="str">
        <f t="shared" si="77"/>
        <v>rock</v>
      </c>
    </row>
    <row r="791" spans="1:25" ht="64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109.41176470588236</v>
      </c>
      <c r="P791" s="6">
        <f t="shared" si="75"/>
        <v>132.85714285714286</v>
      </c>
      <c r="Q791" t="s">
        <v>8325</v>
      </c>
      <c r="R791" t="s">
        <v>8326</v>
      </c>
      <c r="S791" s="10">
        <f t="shared" si="72"/>
        <v>41277.186111111114</v>
      </c>
      <c r="T791" s="10">
        <f t="shared" si="73"/>
        <v>41295.332638888889</v>
      </c>
      <c r="V791" s="21"/>
      <c r="W791" t="s">
        <v>8276</v>
      </c>
      <c r="X791" t="str">
        <f t="shared" si="76"/>
        <v>music</v>
      </c>
      <c r="Y791" t="str">
        <f t="shared" si="77"/>
        <v>rock</v>
      </c>
    </row>
    <row r="792" spans="1:25" ht="64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144.37459999999999</v>
      </c>
      <c r="P792" s="6">
        <f t="shared" si="75"/>
        <v>92.547820512820508</v>
      </c>
      <c r="Q792" t="s">
        <v>8325</v>
      </c>
      <c r="R792" t="s">
        <v>8326</v>
      </c>
      <c r="S792" s="10">
        <f t="shared" ref="S792:S855" si="78">(((J792/60)/60)/24)+DATE(1970,1,1)</f>
        <v>41276.047905092593</v>
      </c>
      <c r="T792" s="10">
        <f t="shared" ref="T792:T855" si="79">(((I792/60)/60)/24)+DATE(1970,1,1)</f>
        <v>41306.047905092593</v>
      </c>
      <c r="V792" s="21"/>
      <c r="W792" t="s">
        <v>8276</v>
      </c>
      <c r="X792" t="str">
        <f t="shared" si="76"/>
        <v>music</v>
      </c>
      <c r="Y792" t="str">
        <f t="shared" si="77"/>
        <v>rock</v>
      </c>
    </row>
    <row r="793" spans="1:25" ht="64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103.86666666666666</v>
      </c>
      <c r="P793" s="6">
        <f t="shared" si="75"/>
        <v>60.859375</v>
      </c>
      <c r="Q793" t="s">
        <v>8325</v>
      </c>
      <c r="R793" t="s">
        <v>8326</v>
      </c>
      <c r="S793" s="10">
        <f t="shared" si="78"/>
        <v>41557.780624999999</v>
      </c>
      <c r="T793" s="10">
        <f t="shared" si="79"/>
        <v>41591.249305555553</v>
      </c>
      <c r="V793" s="21"/>
      <c r="W793" t="s">
        <v>8276</v>
      </c>
      <c r="X793" t="str">
        <f t="shared" si="76"/>
        <v>music</v>
      </c>
      <c r="Y793" t="str">
        <f t="shared" si="77"/>
        <v>rock</v>
      </c>
    </row>
    <row r="794" spans="1:25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100.44440000000002</v>
      </c>
      <c r="P794" s="6">
        <f t="shared" si="75"/>
        <v>41.851833333333339</v>
      </c>
      <c r="Q794" t="s">
        <v>8325</v>
      </c>
      <c r="R794" t="s">
        <v>8326</v>
      </c>
      <c r="S794" s="10">
        <f t="shared" si="78"/>
        <v>41555.873645833337</v>
      </c>
      <c r="T794" s="10">
        <f t="shared" si="79"/>
        <v>41585.915312500001</v>
      </c>
      <c r="V794" s="21"/>
      <c r="W794" t="s">
        <v>8276</v>
      </c>
      <c r="X794" t="str">
        <f t="shared" si="76"/>
        <v>music</v>
      </c>
      <c r="Y794" t="str">
        <f t="shared" si="77"/>
        <v>rock</v>
      </c>
    </row>
    <row r="795" spans="1:25" ht="64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102.77927272727271</v>
      </c>
      <c r="P795" s="6">
        <f t="shared" si="75"/>
        <v>88.325937499999995</v>
      </c>
      <c r="Q795" t="s">
        <v>8325</v>
      </c>
      <c r="R795" t="s">
        <v>8326</v>
      </c>
      <c r="S795" s="10">
        <f t="shared" si="78"/>
        <v>41442.741249999999</v>
      </c>
      <c r="T795" s="10">
        <f t="shared" si="79"/>
        <v>41458.207638888889</v>
      </c>
      <c r="V795" s="21"/>
      <c r="W795" t="s">
        <v>8276</v>
      </c>
      <c r="X795" t="str">
        <f t="shared" si="76"/>
        <v>music</v>
      </c>
      <c r="Y795" t="str">
        <f t="shared" si="77"/>
        <v>rock</v>
      </c>
    </row>
    <row r="796" spans="1:25" ht="64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105.31250000000001</v>
      </c>
      <c r="P796" s="6">
        <f t="shared" si="75"/>
        <v>158.96226415094338</v>
      </c>
      <c r="Q796" t="s">
        <v>8325</v>
      </c>
      <c r="R796" t="s">
        <v>8326</v>
      </c>
      <c r="S796" s="10">
        <f t="shared" si="78"/>
        <v>40736.115011574075</v>
      </c>
      <c r="T796" s="10">
        <f t="shared" si="79"/>
        <v>40791.712500000001</v>
      </c>
      <c r="V796" s="21"/>
      <c r="W796" t="s">
        <v>8276</v>
      </c>
      <c r="X796" t="str">
        <f t="shared" si="76"/>
        <v>music</v>
      </c>
      <c r="Y796" t="str">
        <f t="shared" si="77"/>
        <v>rock</v>
      </c>
    </row>
    <row r="797" spans="1:25" ht="64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111.78571428571429</v>
      </c>
      <c r="P797" s="6">
        <f t="shared" si="75"/>
        <v>85.054347826086953</v>
      </c>
      <c r="Q797" t="s">
        <v>8325</v>
      </c>
      <c r="R797" t="s">
        <v>8326</v>
      </c>
      <c r="S797" s="10">
        <f t="shared" si="78"/>
        <v>40963.613032407404</v>
      </c>
      <c r="T797" s="10">
        <f t="shared" si="79"/>
        <v>41006.207638888889</v>
      </c>
      <c r="V797" s="21"/>
      <c r="W797" t="s">
        <v>8276</v>
      </c>
      <c r="X797" t="str">
        <f t="shared" si="76"/>
        <v>music</v>
      </c>
      <c r="Y797" t="str">
        <f t="shared" si="77"/>
        <v>rock</v>
      </c>
    </row>
    <row r="798" spans="1:25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101.35000000000001</v>
      </c>
      <c r="P798" s="6">
        <f t="shared" si="75"/>
        <v>112.61111111111111</v>
      </c>
      <c r="Q798" t="s">
        <v>8325</v>
      </c>
      <c r="R798" t="s">
        <v>8326</v>
      </c>
      <c r="S798" s="10">
        <f t="shared" si="78"/>
        <v>41502.882928240739</v>
      </c>
      <c r="T798" s="10">
        <f t="shared" si="79"/>
        <v>41532.881944444445</v>
      </c>
      <c r="V798" s="21"/>
      <c r="W798" t="s">
        <v>8276</v>
      </c>
      <c r="X798" t="str">
        <f t="shared" si="76"/>
        <v>music</v>
      </c>
      <c r="Y798" t="str">
        <f t="shared" si="77"/>
        <v>rock</v>
      </c>
    </row>
    <row r="799" spans="1:25" ht="64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107.53333333333333</v>
      </c>
      <c r="P799" s="6">
        <f t="shared" si="75"/>
        <v>45.436619718309856</v>
      </c>
      <c r="Q799" t="s">
        <v>8325</v>
      </c>
      <c r="R799" t="s">
        <v>8326</v>
      </c>
      <c r="S799" s="10">
        <f t="shared" si="78"/>
        <v>40996.994074074071</v>
      </c>
      <c r="T799" s="10">
        <f t="shared" si="79"/>
        <v>41028.166666666664</v>
      </c>
      <c r="V799" s="21"/>
      <c r="W799" t="s">
        <v>8276</v>
      </c>
      <c r="X799" t="str">
        <f t="shared" si="76"/>
        <v>music</v>
      </c>
      <c r="Y799" t="str">
        <f t="shared" si="77"/>
        <v>rock</v>
      </c>
    </row>
    <row r="800" spans="1:25" ht="64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114.88571428571429</v>
      </c>
      <c r="P800" s="6">
        <f t="shared" si="75"/>
        <v>46.218390804597703</v>
      </c>
      <c r="Q800" t="s">
        <v>8325</v>
      </c>
      <c r="R800" t="s">
        <v>8326</v>
      </c>
      <c r="S800" s="10">
        <f t="shared" si="78"/>
        <v>41882.590127314819</v>
      </c>
      <c r="T800" s="10">
        <f t="shared" si="79"/>
        <v>41912.590127314819</v>
      </c>
      <c r="V800" s="21"/>
      <c r="W800" t="s">
        <v>8276</v>
      </c>
      <c r="X800" t="str">
        <f t="shared" si="76"/>
        <v>music</v>
      </c>
      <c r="Y800" t="str">
        <f t="shared" si="77"/>
        <v>rock</v>
      </c>
    </row>
    <row r="801" spans="1:25" ht="64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100.02</v>
      </c>
      <c r="P801" s="6">
        <f t="shared" si="75"/>
        <v>178.60714285714286</v>
      </c>
      <c r="Q801" t="s">
        <v>8325</v>
      </c>
      <c r="R801" t="s">
        <v>8326</v>
      </c>
      <c r="S801" s="10">
        <f t="shared" si="78"/>
        <v>40996.667199074072</v>
      </c>
      <c r="T801" s="10">
        <f t="shared" si="79"/>
        <v>41026.667199074072</v>
      </c>
      <c r="V801" s="21"/>
      <c r="W801" t="s">
        <v>8276</v>
      </c>
      <c r="X801" t="str">
        <f t="shared" si="76"/>
        <v>music</v>
      </c>
      <c r="Y801" t="str">
        <f t="shared" si="77"/>
        <v>rock</v>
      </c>
    </row>
    <row r="802" spans="1:25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152.13333333333335</v>
      </c>
      <c r="P802" s="6">
        <f t="shared" si="75"/>
        <v>40.75</v>
      </c>
      <c r="Q802" t="s">
        <v>8325</v>
      </c>
      <c r="R802" t="s">
        <v>8326</v>
      </c>
      <c r="S802" s="10">
        <f t="shared" si="78"/>
        <v>41863.433495370373</v>
      </c>
      <c r="T802" s="10">
        <f t="shared" si="79"/>
        <v>41893.433495370373</v>
      </c>
      <c r="V802" s="21"/>
      <c r="W802" t="s">
        <v>8276</v>
      </c>
      <c r="X802" t="str">
        <f t="shared" si="76"/>
        <v>music</v>
      </c>
      <c r="Y802" t="str">
        <f t="shared" si="77"/>
        <v>rock</v>
      </c>
    </row>
    <row r="803" spans="1:25" ht="64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111.52149999999999</v>
      </c>
      <c r="P803" s="6">
        <f t="shared" si="75"/>
        <v>43.733921568627444</v>
      </c>
      <c r="Q803" t="s">
        <v>8325</v>
      </c>
      <c r="R803" t="s">
        <v>8326</v>
      </c>
      <c r="S803" s="10">
        <f t="shared" si="78"/>
        <v>40695.795370370368</v>
      </c>
      <c r="T803" s="10">
        <f t="shared" si="79"/>
        <v>40725.795370370368</v>
      </c>
      <c r="V803" s="21"/>
      <c r="W803" t="s">
        <v>8276</v>
      </c>
      <c r="X803" t="str">
        <f t="shared" si="76"/>
        <v>music</v>
      </c>
      <c r="Y803" t="str">
        <f t="shared" si="77"/>
        <v>rock</v>
      </c>
    </row>
    <row r="804" spans="1:25" ht="64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101.33333333333334</v>
      </c>
      <c r="P804" s="6">
        <f t="shared" si="75"/>
        <v>81.066666666666663</v>
      </c>
      <c r="Q804" t="s">
        <v>8325</v>
      </c>
      <c r="R804" t="s">
        <v>8326</v>
      </c>
      <c r="S804" s="10">
        <f t="shared" si="78"/>
        <v>41123.022268518522</v>
      </c>
      <c r="T804" s="10">
        <f t="shared" si="79"/>
        <v>41169.170138888891</v>
      </c>
      <c r="V804" s="21"/>
      <c r="W804" t="s">
        <v>8276</v>
      </c>
      <c r="X804" t="str">
        <f t="shared" si="76"/>
        <v>music</v>
      </c>
      <c r="Y804" t="str">
        <f t="shared" si="77"/>
        <v>rock</v>
      </c>
    </row>
    <row r="805" spans="1:25" ht="64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123.2608695652174</v>
      </c>
      <c r="P805" s="6">
        <f t="shared" si="75"/>
        <v>74.60526315789474</v>
      </c>
      <c r="Q805" t="s">
        <v>8325</v>
      </c>
      <c r="R805" t="s">
        <v>8326</v>
      </c>
      <c r="S805" s="10">
        <f t="shared" si="78"/>
        <v>40665.949976851851</v>
      </c>
      <c r="T805" s="10">
        <f t="shared" si="79"/>
        <v>40692.041666666664</v>
      </c>
      <c r="V805" s="21"/>
      <c r="W805" t="s">
        <v>8276</v>
      </c>
      <c r="X805" t="str">
        <f t="shared" si="76"/>
        <v>music</v>
      </c>
      <c r="Y805" t="str">
        <f t="shared" si="77"/>
        <v>rock</v>
      </c>
    </row>
    <row r="806" spans="1:25" ht="64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100</v>
      </c>
      <c r="P806" s="6">
        <f t="shared" si="75"/>
        <v>305.55555555555554</v>
      </c>
      <c r="Q806" t="s">
        <v>8325</v>
      </c>
      <c r="R806" t="s">
        <v>8326</v>
      </c>
      <c r="S806" s="10">
        <f t="shared" si="78"/>
        <v>40730.105625000004</v>
      </c>
      <c r="T806" s="10">
        <f t="shared" si="79"/>
        <v>40747.165972222225</v>
      </c>
      <c r="V806" s="21"/>
      <c r="W806" t="s">
        <v>8276</v>
      </c>
      <c r="X806" t="str">
        <f t="shared" si="76"/>
        <v>music</v>
      </c>
      <c r="Y806" t="str">
        <f t="shared" si="77"/>
        <v>rock</v>
      </c>
    </row>
    <row r="807" spans="1:25" ht="64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105</v>
      </c>
      <c r="P807" s="6">
        <f t="shared" si="75"/>
        <v>58.333333333333336</v>
      </c>
      <c r="Q807" t="s">
        <v>8325</v>
      </c>
      <c r="R807" t="s">
        <v>8326</v>
      </c>
      <c r="S807" s="10">
        <f t="shared" si="78"/>
        <v>40690.823055555556</v>
      </c>
      <c r="T807" s="10">
        <f t="shared" si="79"/>
        <v>40740.958333333336</v>
      </c>
      <c r="V807" s="21"/>
      <c r="W807" t="s">
        <v>8276</v>
      </c>
      <c r="X807" t="str">
        <f t="shared" si="76"/>
        <v>music</v>
      </c>
      <c r="Y807" t="str">
        <f t="shared" si="77"/>
        <v>rock</v>
      </c>
    </row>
    <row r="808" spans="1:25" ht="3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104.4375</v>
      </c>
      <c r="P808" s="6">
        <f t="shared" si="75"/>
        <v>117.67605633802818</v>
      </c>
      <c r="Q808" t="s">
        <v>8325</v>
      </c>
      <c r="R808" t="s">
        <v>8326</v>
      </c>
      <c r="S808" s="10">
        <f t="shared" si="78"/>
        <v>40763.691423611112</v>
      </c>
      <c r="T808" s="10">
        <f t="shared" si="79"/>
        <v>40793.691423611112</v>
      </c>
      <c r="V808" s="21"/>
      <c r="W808" t="s">
        <v>8276</v>
      </c>
      <c r="X808" t="str">
        <f t="shared" si="76"/>
        <v>music</v>
      </c>
      <c r="Y808" t="str">
        <f t="shared" si="77"/>
        <v>rock</v>
      </c>
    </row>
    <row r="809" spans="1:25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105.125</v>
      </c>
      <c r="P809" s="6">
        <f t="shared" si="75"/>
        <v>73.771929824561397</v>
      </c>
      <c r="Q809" t="s">
        <v>8325</v>
      </c>
      <c r="R809" t="s">
        <v>8326</v>
      </c>
      <c r="S809" s="10">
        <f t="shared" si="78"/>
        <v>42759.628599537042</v>
      </c>
      <c r="T809" s="10">
        <f t="shared" si="79"/>
        <v>42795.083333333328</v>
      </c>
      <c r="V809" s="21"/>
      <c r="W809" t="s">
        <v>8276</v>
      </c>
      <c r="X809" t="str">
        <f t="shared" si="76"/>
        <v>music</v>
      </c>
      <c r="Y809" t="str">
        <f t="shared" si="77"/>
        <v>rock</v>
      </c>
    </row>
    <row r="810" spans="1:25" ht="64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100</v>
      </c>
      <c r="P810" s="6">
        <f t="shared" si="75"/>
        <v>104.65116279069767</v>
      </c>
      <c r="Q810" t="s">
        <v>8325</v>
      </c>
      <c r="R810" t="s">
        <v>8326</v>
      </c>
      <c r="S810" s="10">
        <f t="shared" si="78"/>
        <v>41962.100532407407</v>
      </c>
      <c r="T810" s="10">
        <f t="shared" si="79"/>
        <v>41995.207638888889</v>
      </c>
      <c r="V810" s="21"/>
      <c r="W810" t="s">
        <v>8276</v>
      </c>
      <c r="X810" t="str">
        <f t="shared" si="76"/>
        <v>music</v>
      </c>
      <c r="Y810" t="str">
        <f t="shared" si="77"/>
        <v>rock</v>
      </c>
    </row>
    <row r="811" spans="1:25" ht="48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103.77499999999999</v>
      </c>
      <c r="P811" s="6">
        <f t="shared" si="75"/>
        <v>79.82692307692308</v>
      </c>
      <c r="Q811" t="s">
        <v>8325</v>
      </c>
      <c r="R811" t="s">
        <v>8326</v>
      </c>
      <c r="S811" s="10">
        <f t="shared" si="78"/>
        <v>41628.833680555559</v>
      </c>
      <c r="T811" s="10">
        <f t="shared" si="79"/>
        <v>41658.833680555559</v>
      </c>
      <c r="V811" s="21"/>
      <c r="W811" t="s">
        <v>8276</v>
      </c>
      <c r="X811" t="str">
        <f t="shared" si="76"/>
        <v>music</v>
      </c>
      <c r="Y811" t="str">
        <f t="shared" si="77"/>
        <v>rock</v>
      </c>
    </row>
    <row r="812" spans="1:25" ht="64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105</v>
      </c>
      <c r="P812" s="6">
        <f t="shared" si="75"/>
        <v>58.333333333333336</v>
      </c>
      <c r="Q812" t="s">
        <v>8325</v>
      </c>
      <c r="R812" t="s">
        <v>8326</v>
      </c>
      <c r="S812" s="10">
        <f t="shared" si="78"/>
        <v>41123.056273148148</v>
      </c>
      <c r="T812" s="10">
        <f t="shared" si="79"/>
        <v>41153.056273148148</v>
      </c>
      <c r="V812" s="21"/>
      <c r="W812" t="s">
        <v>8276</v>
      </c>
      <c r="X812" t="str">
        <f t="shared" si="76"/>
        <v>music</v>
      </c>
      <c r="Y812" t="str">
        <f t="shared" si="77"/>
        <v>rock</v>
      </c>
    </row>
    <row r="813" spans="1:25" ht="48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104</v>
      </c>
      <c r="P813" s="6">
        <f t="shared" si="75"/>
        <v>86.666666666666671</v>
      </c>
      <c r="Q813" t="s">
        <v>8325</v>
      </c>
      <c r="R813" t="s">
        <v>8326</v>
      </c>
      <c r="S813" s="10">
        <f t="shared" si="78"/>
        <v>41443.643541666665</v>
      </c>
      <c r="T813" s="10">
        <f t="shared" si="79"/>
        <v>41465.702777777777</v>
      </c>
      <c r="V813" s="21"/>
      <c r="W813" t="s">
        <v>8276</v>
      </c>
      <c r="X813" t="str">
        <f t="shared" si="76"/>
        <v>music</v>
      </c>
      <c r="Y813" t="str">
        <f t="shared" si="77"/>
        <v>rock</v>
      </c>
    </row>
    <row r="814" spans="1:25" ht="64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151.83333333333334</v>
      </c>
      <c r="P814" s="6">
        <f t="shared" si="75"/>
        <v>27.606060606060606</v>
      </c>
      <c r="Q814" t="s">
        <v>8325</v>
      </c>
      <c r="R814" t="s">
        <v>8326</v>
      </c>
      <c r="S814" s="10">
        <f t="shared" si="78"/>
        <v>41282.017962962964</v>
      </c>
      <c r="T814" s="10">
        <f t="shared" si="79"/>
        <v>41334.581944444442</v>
      </c>
      <c r="V814" s="21"/>
      <c r="W814" t="s">
        <v>8276</v>
      </c>
      <c r="X814" t="str">
        <f t="shared" si="76"/>
        <v>music</v>
      </c>
      <c r="Y814" t="str">
        <f t="shared" si="77"/>
        <v>rock</v>
      </c>
    </row>
    <row r="815" spans="1:25" ht="48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159.99600000000001</v>
      </c>
      <c r="P815" s="6">
        <f t="shared" si="75"/>
        <v>24.999375000000001</v>
      </c>
      <c r="Q815" t="s">
        <v>8325</v>
      </c>
      <c r="R815" t="s">
        <v>8326</v>
      </c>
      <c r="S815" s="10">
        <f t="shared" si="78"/>
        <v>41080.960243055553</v>
      </c>
      <c r="T815" s="10">
        <f t="shared" si="79"/>
        <v>41110.960243055553</v>
      </c>
      <c r="V815" s="21"/>
      <c r="W815" t="s">
        <v>8276</v>
      </c>
      <c r="X815" t="str">
        <f t="shared" si="76"/>
        <v>music</v>
      </c>
      <c r="Y815" t="str">
        <f t="shared" si="77"/>
        <v>rock</v>
      </c>
    </row>
    <row r="816" spans="1:25" ht="64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127.3</v>
      </c>
      <c r="P816" s="6">
        <f t="shared" si="75"/>
        <v>45.464285714285715</v>
      </c>
      <c r="Q816" t="s">
        <v>8325</v>
      </c>
      <c r="R816" t="s">
        <v>8326</v>
      </c>
      <c r="S816" s="10">
        <f t="shared" si="78"/>
        <v>40679.743067129632</v>
      </c>
      <c r="T816" s="10">
        <f t="shared" si="79"/>
        <v>40694.75277777778</v>
      </c>
      <c r="V816" s="21"/>
      <c r="W816" t="s">
        <v>8276</v>
      </c>
      <c r="X816" t="str">
        <f t="shared" si="76"/>
        <v>music</v>
      </c>
      <c r="Y816" t="str">
        <f t="shared" si="77"/>
        <v>rock</v>
      </c>
    </row>
    <row r="817" spans="1:25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107</v>
      </c>
      <c r="P817" s="6">
        <f t="shared" si="75"/>
        <v>99.534883720930239</v>
      </c>
      <c r="Q817" t="s">
        <v>8325</v>
      </c>
      <c r="R817" t="s">
        <v>8326</v>
      </c>
      <c r="S817" s="10">
        <f t="shared" si="78"/>
        <v>41914.917858796296</v>
      </c>
      <c r="T817" s="10">
        <f t="shared" si="79"/>
        <v>41944.917858796296</v>
      </c>
      <c r="V817" s="21"/>
      <c r="W817" t="s">
        <v>8276</v>
      </c>
      <c r="X817" t="str">
        <f t="shared" si="76"/>
        <v>music</v>
      </c>
      <c r="Y817" t="str">
        <f t="shared" si="77"/>
        <v>rock</v>
      </c>
    </row>
    <row r="818" spans="1:25" ht="48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115.12214285714286</v>
      </c>
      <c r="P818" s="6">
        <f t="shared" si="75"/>
        <v>39.31</v>
      </c>
      <c r="Q818" t="s">
        <v>8325</v>
      </c>
      <c r="R818" t="s">
        <v>8326</v>
      </c>
      <c r="S818" s="10">
        <f t="shared" si="78"/>
        <v>41341.870868055557</v>
      </c>
      <c r="T818" s="10">
        <f t="shared" si="79"/>
        <v>41373.270833333336</v>
      </c>
      <c r="V818" s="21"/>
      <c r="W818" t="s">
        <v>8276</v>
      </c>
      <c r="X818" t="str">
        <f t="shared" si="76"/>
        <v>music</v>
      </c>
      <c r="Y818" t="str">
        <f t="shared" si="77"/>
        <v>rock</v>
      </c>
    </row>
    <row r="819" spans="1:25" ht="64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137.11066666666665</v>
      </c>
      <c r="P819" s="6">
        <f t="shared" si="75"/>
        <v>89.419999999999987</v>
      </c>
      <c r="Q819" t="s">
        <v>8325</v>
      </c>
      <c r="R819" t="s">
        <v>8326</v>
      </c>
      <c r="S819" s="10">
        <f t="shared" si="78"/>
        <v>40925.599664351852</v>
      </c>
      <c r="T819" s="10">
        <f t="shared" si="79"/>
        <v>40979.207638888889</v>
      </c>
      <c r="V819" s="21"/>
      <c r="W819" t="s">
        <v>8276</v>
      </c>
      <c r="X819" t="str">
        <f t="shared" si="76"/>
        <v>music</v>
      </c>
      <c r="Y819" t="str">
        <f t="shared" si="77"/>
        <v>rock</v>
      </c>
    </row>
    <row r="820" spans="1:25" ht="64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155.71428571428572</v>
      </c>
      <c r="P820" s="6">
        <f t="shared" si="75"/>
        <v>28.684210526315791</v>
      </c>
      <c r="Q820" t="s">
        <v>8325</v>
      </c>
      <c r="R820" t="s">
        <v>8326</v>
      </c>
      <c r="S820" s="10">
        <f t="shared" si="78"/>
        <v>41120.882881944446</v>
      </c>
      <c r="T820" s="10">
        <f t="shared" si="79"/>
        <v>41128.709027777775</v>
      </c>
      <c r="V820" s="21"/>
      <c r="W820" t="s">
        <v>8276</v>
      </c>
      <c r="X820" t="str">
        <f t="shared" si="76"/>
        <v>music</v>
      </c>
      <c r="Y820" t="str">
        <f t="shared" si="77"/>
        <v>rock</v>
      </c>
    </row>
    <row r="821" spans="1:25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108.74999999999999</v>
      </c>
      <c r="P821" s="6">
        <f t="shared" si="75"/>
        <v>31.071428571428573</v>
      </c>
      <c r="Q821" t="s">
        <v>8325</v>
      </c>
      <c r="R821" t="s">
        <v>8326</v>
      </c>
      <c r="S821" s="10">
        <f t="shared" si="78"/>
        <v>41619.998310185183</v>
      </c>
      <c r="T821" s="10">
        <f t="shared" si="79"/>
        <v>41629.197222222225</v>
      </c>
      <c r="V821" s="21"/>
      <c r="W821" t="s">
        <v>8276</v>
      </c>
      <c r="X821" t="str">
        <f t="shared" si="76"/>
        <v>music</v>
      </c>
      <c r="Y821" t="str">
        <f t="shared" si="77"/>
        <v>rock</v>
      </c>
    </row>
    <row r="822" spans="1:25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134.05000000000001</v>
      </c>
      <c r="P822" s="6">
        <f t="shared" si="75"/>
        <v>70.55263157894737</v>
      </c>
      <c r="Q822" t="s">
        <v>8325</v>
      </c>
      <c r="R822" t="s">
        <v>8326</v>
      </c>
      <c r="S822" s="10">
        <f t="shared" si="78"/>
        <v>41768.841921296298</v>
      </c>
      <c r="T822" s="10">
        <f t="shared" si="79"/>
        <v>41799.208333333336</v>
      </c>
      <c r="V822" s="21"/>
      <c r="W822" t="s">
        <v>8276</v>
      </c>
      <c r="X822" t="str">
        <f t="shared" si="76"/>
        <v>music</v>
      </c>
      <c r="Y822" t="str">
        <f t="shared" si="77"/>
        <v>rock</v>
      </c>
    </row>
    <row r="823" spans="1:25" ht="64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100</v>
      </c>
      <c r="P823" s="6">
        <f t="shared" si="75"/>
        <v>224.12820512820514</v>
      </c>
      <c r="Q823" t="s">
        <v>8325</v>
      </c>
      <c r="R823" t="s">
        <v>8326</v>
      </c>
      <c r="S823" s="10">
        <f t="shared" si="78"/>
        <v>42093.922048611115</v>
      </c>
      <c r="T823" s="10">
        <f t="shared" si="79"/>
        <v>42128.167361111111</v>
      </c>
      <c r="V823" s="21"/>
      <c r="W823" t="s">
        <v>8276</v>
      </c>
      <c r="X823" t="str">
        <f t="shared" si="76"/>
        <v>music</v>
      </c>
      <c r="Y823" t="str">
        <f t="shared" si="77"/>
        <v>rock</v>
      </c>
    </row>
    <row r="824" spans="1:25" ht="48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119.16666666666667</v>
      </c>
      <c r="P824" s="6">
        <f t="shared" si="75"/>
        <v>51.811594202898547</v>
      </c>
      <c r="Q824" t="s">
        <v>8325</v>
      </c>
      <c r="R824" t="s">
        <v>8326</v>
      </c>
      <c r="S824" s="10">
        <f t="shared" si="78"/>
        <v>41157.947337962964</v>
      </c>
      <c r="T824" s="10">
        <f t="shared" si="79"/>
        <v>41187.947337962964</v>
      </c>
      <c r="V824" s="21"/>
      <c r="W824" t="s">
        <v>8276</v>
      </c>
      <c r="X824" t="str">
        <f t="shared" si="76"/>
        <v>music</v>
      </c>
      <c r="Y824" t="str">
        <f t="shared" si="77"/>
        <v>rock</v>
      </c>
    </row>
    <row r="825" spans="1:25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179.5</v>
      </c>
      <c r="P825" s="6">
        <f t="shared" si="75"/>
        <v>43.515151515151516</v>
      </c>
      <c r="Q825" t="s">
        <v>8325</v>
      </c>
      <c r="R825" t="s">
        <v>8326</v>
      </c>
      <c r="S825" s="10">
        <f t="shared" si="78"/>
        <v>42055.972824074073</v>
      </c>
      <c r="T825" s="10">
        <f t="shared" si="79"/>
        <v>42085.931157407409</v>
      </c>
      <c r="V825" s="21"/>
      <c r="W825" t="s">
        <v>8276</v>
      </c>
      <c r="X825" t="str">
        <f t="shared" si="76"/>
        <v>music</v>
      </c>
      <c r="Y825" t="str">
        <f t="shared" si="77"/>
        <v>rock</v>
      </c>
    </row>
    <row r="826" spans="1:25" ht="64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134.38124999999999</v>
      </c>
      <c r="P826" s="6">
        <f t="shared" si="75"/>
        <v>39.816666666666663</v>
      </c>
      <c r="Q826" t="s">
        <v>8325</v>
      </c>
      <c r="R826" t="s">
        <v>8326</v>
      </c>
      <c r="S826" s="10">
        <f t="shared" si="78"/>
        <v>40250.242106481484</v>
      </c>
      <c r="T826" s="10">
        <f t="shared" si="79"/>
        <v>40286.290972222225</v>
      </c>
      <c r="V826" s="21"/>
      <c r="W826" t="s">
        <v>8276</v>
      </c>
      <c r="X826" t="str">
        <f t="shared" si="76"/>
        <v>music</v>
      </c>
      <c r="Y826" t="str">
        <f t="shared" si="77"/>
        <v>rock</v>
      </c>
    </row>
    <row r="827" spans="1:25" ht="48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100.43200000000002</v>
      </c>
      <c r="P827" s="6">
        <f t="shared" si="75"/>
        <v>126.8080808080808</v>
      </c>
      <c r="Q827" t="s">
        <v>8325</v>
      </c>
      <c r="R827" t="s">
        <v>8326</v>
      </c>
      <c r="S827" s="10">
        <f t="shared" si="78"/>
        <v>41186.306527777779</v>
      </c>
      <c r="T827" s="10">
        <f t="shared" si="79"/>
        <v>41211.306527777779</v>
      </c>
      <c r="V827" s="21"/>
      <c r="W827" t="s">
        <v>8276</v>
      </c>
      <c r="X827" t="str">
        <f t="shared" si="76"/>
        <v>music</v>
      </c>
      <c r="Y827" t="str">
        <f t="shared" si="77"/>
        <v>rock</v>
      </c>
    </row>
    <row r="828" spans="1:25" ht="64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101.45454545454547</v>
      </c>
      <c r="P828" s="6">
        <f t="shared" si="75"/>
        <v>113.87755102040816</v>
      </c>
      <c r="Q828" t="s">
        <v>8325</v>
      </c>
      <c r="R828" t="s">
        <v>8326</v>
      </c>
      <c r="S828" s="10">
        <f t="shared" si="78"/>
        <v>40973.038541666669</v>
      </c>
      <c r="T828" s="10">
        <f t="shared" si="79"/>
        <v>40993.996874999997</v>
      </c>
      <c r="V828" s="21"/>
      <c r="W828" t="s">
        <v>8276</v>
      </c>
      <c r="X828" t="str">
        <f t="shared" si="76"/>
        <v>music</v>
      </c>
      <c r="Y828" t="str">
        <f t="shared" si="77"/>
        <v>rock</v>
      </c>
    </row>
    <row r="829" spans="1:25" ht="64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103.33333333333334</v>
      </c>
      <c r="P829" s="6">
        <f t="shared" si="75"/>
        <v>28.181818181818183</v>
      </c>
      <c r="Q829" t="s">
        <v>8325</v>
      </c>
      <c r="R829" t="s">
        <v>8326</v>
      </c>
      <c r="S829" s="10">
        <f t="shared" si="78"/>
        <v>40927.473460648151</v>
      </c>
      <c r="T829" s="10">
        <f t="shared" si="79"/>
        <v>40953.825694444444</v>
      </c>
      <c r="V829" s="21"/>
      <c r="W829" t="s">
        <v>8276</v>
      </c>
      <c r="X829" t="str">
        <f t="shared" si="76"/>
        <v>music</v>
      </c>
      <c r="Y829" t="str">
        <f t="shared" si="77"/>
        <v>rock</v>
      </c>
    </row>
    <row r="830" spans="1:25" ht="64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107</v>
      </c>
      <c r="P830" s="6">
        <f t="shared" si="75"/>
        <v>36.60526315789474</v>
      </c>
      <c r="Q830" t="s">
        <v>8325</v>
      </c>
      <c r="R830" t="s">
        <v>8326</v>
      </c>
      <c r="S830" s="10">
        <f t="shared" si="78"/>
        <v>41073.050717592596</v>
      </c>
      <c r="T830" s="10">
        <f t="shared" si="79"/>
        <v>41085.683333333334</v>
      </c>
      <c r="V830" s="21"/>
      <c r="W830" t="s">
        <v>8276</v>
      </c>
      <c r="X830" t="str">
        <f t="shared" si="76"/>
        <v>music</v>
      </c>
      <c r="Y830" t="str">
        <f t="shared" si="77"/>
        <v>rock</v>
      </c>
    </row>
    <row r="831" spans="1:25" ht="64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104</v>
      </c>
      <c r="P831" s="6">
        <f t="shared" si="75"/>
        <v>32.5</v>
      </c>
      <c r="Q831" t="s">
        <v>8325</v>
      </c>
      <c r="R831" t="s">
        <v>8326</v>
      </c>
      <c r="S831" s="10">
        <f t="shared" si="78"/>
        <v>42504.801388888889</v>
      </c>
      <c r="T831" s="10">
        <f t="shared" si="79"/>
        <v>42564.801388888889</v>
      </c>
      <c r="V831" s="21"/>
      <c r="W831" t="s">
        <v>8276</v>
      </c>
      <c r="X831" t="str">
        <f t="shared" si="76"/>
        <v>music</v>
      </c>
      <c r="Y831" t="str">
        <f t="shared" si="77"/>
        <v>rock</v>
      </c>
    </row>
    <row r="832" spans="1:25" ht="64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107.83333333333334</v>
      </c>
      <c r="P832" s="6">
        <f t="shared" si="75"/>
        <v>60.65625</v>
      </c>
      <c r="Q832" t="s">
        <v>8325</v>
      </c>
      <c r="R832" t="s">
        <v>8326</v>
      </c>
      <c r="S832" s="10">
        <f t="shared" si="78"/>
        <v>41325.525752314818</v>
      </c>
      <c r="T832" s="10">
        <f t="shared" si="79"/>
        <v>41355.484085648146</v>
      </c>
      <c r="V832" s="21"/>
      <c r="W832" t="s">
        <v>8276</v>
      </c>
      <c r="X832" t="str">
        <f t="shared" si="76"/>
        <v>music</v>
      </c>
      <c r="Y832" t="str">
        <f t="shared" si="77"/>
        <v>rock</v>
      </c>
    </row>
    <row r="833" spans="1:25" ht="48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233.33333333333334</v>
      </c>
      <c r="P833" s="6">
        <f t="shared" si="75"/>
        <v>175</v>
      </c>
      <c r="Q833" t="s">
        <v>8325</v>
      </c>
      <c r="R833" t="s">
        <v>8326</v>
      </c>
      <c r="S833" s="10">
        <f t="shared" si="78"/>
        <v>40996.646921296298</v>
      </c>
      <c r="T833" s="10">
        <f t="shared" si="79"/>
        <v>41026.646921296298</v>
      </c>
      <c r="V833" s="21"/>
      <c r="W833" t="s">
        <v>8276</v>
      </c>
      <c r="X833" t="str">
        <f t="shared" si="76"/>
        <v>music</v>
      </c>
      <c r="Y833" t="str">
        <f t="shared" si="77"/>
        <v>rock</v>
      </c>
    </row>
    <row r="834" spans="1:25" ht="64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100.60706666666665</v>
      </c>
      <c r="P834" s="6">
        <f t="shared" si="75"/>
        <v>97.993896103896105</v>
      </c>
      <c r="Q834" t="s">
        <v>8325</v>
      </c>
      <c r="R834" t="s">
        <v>8326</v>
      </c>
      <c r="S834" s="10">
        <f t="shared" si="78"/>
        <v>40869.675173611111</v>
      </c>
      <c r="T834" s="10">
        <f t="shared" si="79"/>
        <v>40929.342361111114</v>
      </c>
      <c r="V834" s="21"/>
      <c r="W834" t="s">
        <v>8276</v>
      </c>
      <c r="X834" t="str">
        <f t="shared" si="76"/>
        <v>music</v>
      </c>
      <c r="Y834" t="str">
        <f t="shared" si="77"/>
        <v>rock</v>
      </c>
    </row>
    <row r="835" spans="1:25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((E835/D835)*100)</f>
        <v>101.66666666666666</v>
      </c>
      <c r="P835" s="6">
        <f t="shared" ref="P835:P898" si="81">IFERROR(E835/L835,0)</f>
        <v>148.78048780487805</v>
      </c>
      <c r="Q835" t="s">
        <v>8325</v>
      </c>
      <c r="R835" t="s">
        <v>8326</v>
      </c>
      <c r="S835" s="10">
        <f t="shared" si="78"/>
        <v>41718.878182870372</v>
      </c>
      <c r="T835" s="10">
        <f t="shared" si="79"/>
        <v>41748.878182870372</v>
      </c>
      <c r="V835" s="21"/>
      <c r="W835" t="s">
        <v>8276</v>
      </c>
      <c r="X835" t="str">
        <f t="shared" ref="X835:X898" si="82">LEFT(W835,FIND("/",W835)-1)</f>
        <v>music</v>
      </c>
      <c r="Y835" t="str">
        <f t="shared" ref="Y835:Y898" si="83">RIGHT(W835,LEN(W835)-FIND("/",W835))</f>
        <v>rock</v>
      </c>
    </row>
    <row r="836" spans="1:25" ht="80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131.0181818181818</v>
      </c>
      <c r="P836" s="6">
        <f t="shared" si="81"/>
        <v>96.08</v>
      </c>
      <c r="Q836" t="s">
        <v>8325</v>
      </c>
      <c r="R836" t="s">
        <v>8326</v>
      </c>
      <c r="S836" s="10">
        <f t="shared" si="78"/>
        <v>41422.822824074072</v>
      </c>
      <c r="T836" s="10">
        <f t="shared" si="79"/>
        <v>41456.165972222225</v>
      </c>
      <c r="V836" s="21"/>
      <c r="W836" t="s">
        <v>8276</v>
      </c>
      <c r="X836" t="str">
        <f t="shared" si="82"/>
        <v>music</v>
      </c>
      <c r="Y836" t="str">
        <f t="shared" si="83"/>
        <v>rock</v>
      </c>
    </row>
    <row r="837" spans="1:25" ht="64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117.25000000000001</v>
      </c>
      <c r="P837" s="6">
        <f t="shared" si="81"/>
        <v>58.625</v>
      </c>
      <c r="Q837" t="s">
        <v>8325</v>
      </c>
      <c r="R837" t="s">
        <v>8326</v>
      </c>
      <c r="S837" s="10">
        <f t="shared" si="78"/>
        <v>41005.45784722222</v>
      </c>
      <c r="T837" s="10">
        <f t="shared" si="79"/>
        <v>41048.125</v>
      </c>
      <c r="V837" s="21"/>
      <c r="W837" t="s">
        <v>8276</v>
      </c>
      <c r="X837" t="str">
        <f t="shared" si="82"/>
        <v>music</v>
      </c>
      <c r="Y837" t="str">
        <f t="shared" si="83"/>
        <v>rock</v>
      </c>
    </row>
    <row r="838" spans="1:25" ht="3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100.93039999999999</v>
      </c>
      <c r="P838" s="6">
        <f t="shared" si="81"/>
        <v>109.70695652173914</v>
      </c>
      <c r="Q838" t="s">
        <v>8325</v>
      </c>
      <c r="R838" t="s">
        <v>8326</v>
      </c>
      <c r="S838" s="10">
        <f t="shared" si="78"/>
        <v>41524.056921296295</v>
      </c>
      <c r="T838" s="10">
        <f t="shared" si="79"/>
        <v>41554.056921296295</v>
      </c>
      <c r="V838" s="21"/>
      <c r="W838" t="s">
        <v>8276</v>
      </c>
      <c r="X838" t="str">
        <f t="shared" si="82"/>
        <v>music</v>
      </c>
      <c r="Y838" t="str">
        <f t="shared" si="83"/>
        <v>rock</v>
      </c>
    </row>
    <row r="839" spans="1:25" ht="48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121.8</v>
      </c>
      <c r="P839" s="6">
        <f t="shared" si="81"/>
        <v>49.112903225806448</v>
      </c>
      <c r="Q839" t="s">
        <v>8325</v>
      </c>
      <c r="R839" t="s">
        <v>8326</v>
      </c>
      <c r="S839" s="10">
        <f t="shared" si="78"/>
        <v>41730.998402777775</v>
      </c>
      <c r="T839" s="10">
        <f t="shared" si="79"/>
        <v>41760.998402777775</v>
      </c>
      <c r="V839" s="21"/>
      <c r="W839" t="s">
        <v>8276</v>
      </c>
      <c r="X839" t="str">
        <f t="shared" si="82"/>
        <v>music</v>
      </c>
      <c r="Y839" t="str">
        <f t="shared" si="83"/>
        <v>rock</v>
      </c>
    </row>
    <row r="840" spans="1:25" ht="64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145.4</v>
      </c>
      <c r="P840" s="6">
        <f t="shared" si="81"/>
        <v>47.672131147540981</v>
      </c>
      <c r="Q840" t="s">
        <v>8325</v>
      </c>
      <c r="R840" t="s">
        <v>8326</v>
      </c>
      <c r="S840" s="10">
        <f t="shared" si="78"/>
        <v>40895.897974537038</v>
      </c>
      <c r="T840" s="10">
        <f t="shared" si="79"/>
        <v>40925.897974537038</v>
      </c>
      <c r="V840" s="21"/>
      <c r="W840" t="s">
        <v>8276</v>
      </c>
      <c r="X840" t="str">
        <f t="shared" si="82"/>
        <v>music</v>
      </c>
      <c r="Y840" t="str">
        <f t="shared" si="83"/>
        <v>rock</v>
      </c>
    </row>
    <row r="841" spans="1:25" ht="64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116.61660000000001</v>
      </c>
      <c r="P841" s="6">
        <f t="shared" si="81"/>
        <v>60.737812499999997</v>
      </c>
      <c r="Q841" t="s">
        <v>8325</v>
      </c>
      <c r="R841" t="s">
        <v>8326</v>
      </c>
      <c r="S841" s="10">
        <f t="shared" si="78"/>
        <v>41144.763379629629</v>
      </c>
      <c r="T841" s="10">
        <f t="shared" si="79"/>
        <v>41174.763379629629</v>
      </c>
      <c r="V841" s="21"/>
      <c r="W841" t="s">
        <v>8276</v>
      </c>
      <c r="X841" t="str">
        <f t="shared" si="82"/>
        <v>music</v>
      </c>
      <c r="Y841" t="str">
        <f t="shared" si="83"/>
        <v>rock</v>
      </c>
    </row>
    <row r="842" spans="1:25" ht="48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120.4166</v>
      </c>
      <c r="P842" s="6">
        <f t="shared" si="81"/>
        <v>63.37715789473684</v>
      </c>
      <c r="Q842" t="s">
        <v>8325</v>
      </c>
      <c r="R842" t="s">
        <v>8327</v>
      </c>
      <c r="S842" s="10">
        <f t="shared" si="78"/>
        <v>42607.226701388892</v>
      </c>
      <c r="T842" s="10">
        <f t="shared" si="79"/>
        <v>42637.226701388892</v>
      </c>
      <c r="V842" s="21"/>
      <c r="W842" t="s">
        <v>8277</v>
      </c>
      <c r="X842" t="str">
        <f t="shared" si="82"/>
        <v>music</v>
      </c>
      <c r="Y842" t="str">
        <f t="shared" si="83"/>
        <v>metal</v>
      </c>
    </row>
    <row r="843" spans="1:25" ht="64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101.32000000000001</v>
      </c>
      <c r="P843" s="6">
        <f t="shared" si="81"/>
        <v>53.893617021276597</v>
      </c>
      <c r="Q843" t="s">
        <v>8325</v>
      </c>
      <c r="R843" t="s">
        <v>8327</v>
      </c>
      <c r="S843" s="10">
        <f t="shared" si="78"/>
        <v>41923.838692129626</v>
      </c>
      <c r="T843" s="10">
        <f t="shared" si="79"/>
        <v>41953.88035879629</v>
      </c>
      <c r="V843" s="21"/>
      <c r="W843" t="s">
        <v>8277</v>
      </c>
      <c r="X843" t="str">
        <f t="shared" si="82"/>
        <v>music</v>
      </c>
      <c r="Y843" t="str">
        <f t="shared" si="83"/>
        <v>metal</v>
      </c>
    </row>
    <row r="844" spans="1:25" ht="64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104.32</v>
      </c>
      <c r="P844" s="6">
        <f t="shared" si="81"/>
        <v>66.871794871794876</v>
      </c>
      <c r="Q844" t="s">
        <v>8325</v>
      </c>
      <c r="R844" t="s">
        <v>8327</v>
      </c>
      <c r="S844" s="10">
        <f t="shared" si="78"/>
        <v>41526.592395833337</v>
      </c>
      <c r="T844" s="10">
        <f t="shared" si="79"/>
        <v>41561.165972222225</v>
      </c>
      <c r="V844" s="21"/>
      <c r="W844" t="s">
        <v>8277</v>
      </c>
      <c r="X844" t="str">
        <f t="shared" si="82"/>
        <v>music</v>
      </c>
      <c r="Y844" t="str">
        <f t="shared" si="83"/>
        <v>metal</v>
      </c>
    </row>
    <row r="845" spans="1:25" ht="64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267.13333333333333</v>
      </c>
      <c r="P845" s="6">
        <f t="shared" si="81"/>
        <v>63.102362204724407</v>
      </c>
      <c r="Q845" t="s">
        <v>8325</v>
      </c>
      <c r="R845" t="s">
        <v>8327</v>
      </c>
      <c r="S845" s="10">
        <f t="shared" si="78"/>
        <v>42695.257870370369</v>
      </c>
      <c r="T845" s="10">
        <f t="shared" si="79"/>
        <v>42712.333333333328</v>
      </c>
      <c r="V845" s="21"/>
      <c r="W845" t="s">
        <v>8277</v>
      </c>
      <c r="X845" t="str">
        <f t="shared" si="82"/>
        <v>music</v>
      </c>
      <c r="Y845" t="str">
        <f t="shared" si="83"/>
        <v>metal</v>
      </c>
    </row>
    <row r="846" spans="1:25" ht="80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194.13333333333333</v>
      </c>
      <c r="P846" s="6">
        <f t="shared" si="81"/>
        <v>36.628930817610062</v>
      </c>
      <c r="Q846" t="s">
        <v>8325</v>
      </c>
      <c r="R846" t="s">
        <v>8327</v>
      </c>
      <c r="S846" s="10">
        <f t="shared" si="78"/>
        <v>41905.684629629628</v>
      </c>
      <c r="T846" s="10">
        <f t="shared" si="79"/>
        <v>41944.207638888889</v>
      </c>
      <c r="V846" s="21"/>
      <c r="W846" t="s">
        <v>8277</v>
      </c>
      <c r="X846" t="str">
        <f t="shared" si="82"/>
        <v>music</v>
      </c>
      <c r="Y846" t="str">
        <f t="shared" si="83"/>
        <v>metal</v>
      </c>
    </row>
    <row r="847" spans="1:25" ht="64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120.3802</v>
      </c>
      <c r="P847" s="6">
        <f t="shared" si="81"/>
        <v>34.005706214689269</v>
      </c>
      <c r="Q847" t="s">
        <v>8325</v>
      </c>
      <c r="R847" t="s">
        <v>8327</v>
      </c>
      <c r="S847" s="10">
        <f t="shared" si="78"/>
        <v>42578.205972222218</v>
      </c>
      <c r="T847" s="10">
        <f t="shared" si="79"/>
        <v>42618.165972222225</v>
      </c>
      <c r="V847" s="21"/>
      <c r="W847" t="s">
        <v>8277</v>
      </c>
      <c r="X847" t="str">
        <f t="shared" si="82"/>
        <v>music</v>
      </c>
      <c r="Y847" t="str">
        <f t="shared" si="83"/>
        <v>metal</v>
      </c>
    </row>
    <row r="848" spans="1:25" ht="48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122.00090909090908</v>
      </c>
      <c r="P848" s="6">
        <f t="shared" si="81"/>
        <v>28.553404255319148</v>
      </c>
      <c r="Q848" t="s">
        <v>8325</v>
      </c>
      <c r="R848" t="s">
        <v>8327</v>
      </c>
      <c r="S848" s="10">
        <f t="shared" si="78"/>
        <v>41694.391840277778</v>
      </c>
      <c r="T848" s="10">
        <f t="shared" si="79"/>
        <v>41708.583333333336</v>
      </c>
      <c r="V848" s="21"/>
      <c r="W848" t="s">
        <v>8277</v>
      </c>
      <c r="X848" t="str">
        <f t="shared" si="82"/>
        <v>music</v>
      </c>
      <c r="Y848" t="str">
        <f t="shared" si="83"/>
        <v>metal</v>
      </c>
    </row>
    <row r="849" spans="1:25" ht="3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100</v>
      </c>
      <c r="P849" s="6">
        <f t="shared" si="81"/>
        <v>10</v>
      </c>
      <c r="Q849" t="s">
        <v>8325</v>
      </c>
      <c r="R849" t="s">
        <v>8327</v>
      </c>
      <c r="S849" s="10">
        <f t="shared" si="78"/>
        <v>42165.79833333334</v>
      </c>
      <c r="T849" s="10">
        <f t="shared" si="79"/>
        <v>42195.79833333334</v>
      </c>
      <c r="V849" s="21"/>
      <c r="W849" t="s">
        <v>8277</v>
      </c>
      <c r="X849" t="str">
        <f t="shared" si="82"/>
        <v>music</v>
      </c>
      <c r="Y849" t="str">
        <f t="shared" si="83"/>
        <v>metal</v>
      </c>
    </row>
    <row r="850" spans="1:25" ht="64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100</v>
      </c>
      <c r="P850" s="6">
        <f t="shared" si="81"/>
        <v>18.75</v>
      </c>
      <c r="Q850" t="s">
        <v>8325</v>
      </c>
      <c r="R850" t="s">
        <v>8327</v>
      </c>
      <c r="S850" s="10">
        <f t="shared" si="78"/>
        <v>42078.792048611111</v>
      </c>
      <c r="T850" s="10">
        <f t="shared" si="79"/>
        <v>42108.792048611111</v>
      </c>
      <c r="V850" s="21"/>
      <c r="W850" t="s">
        <v>8277</v>
      </c>
      <c r="X850" t="str">
        <f t="shared" si="82"/>
        <v>music</v>
      </c>
      <c r="Y850" t="str">
        <f t="shared" si="83"/>
        <v>metal</v>
      </c>
    </row>
    <row r="851" spans="1:25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119.9</v>
      </c>
      <c r="P851" s="6">
        <f t="shared" si="81"/>
        <v>41.704347826086959</v>
      </c>
      <c r="Q851" t="s">
        <v>8325</v>
      </c>
      <c r="R851" t="s">
        <v>8327</v>
      </c>
      <c r="S851" s="10">
        <f t="shared" si="78"/>
        <v>42051.148888888885</v>
      </c>
      <c r="T851" s="10">
        <f t="shared" si="79"/>
        <v>42079.107222222221</v>
      </c>
      <c r="V851" s="21"/>
      <c r="W851" t="s">
        <v>8277</v>
      </c>
      <c r="X851" t="str">
        <f t="shared" si="82"/>
        <v>music</v>
      </c>
      <c r="Y851" t="str">
        <f t="shared" si="83"/>
        <v>metal</v>
      </c>
    </row>
    <row r="852" spans="1:25" ht="64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155.17499999999998</v>
      </c>
      <c r="P852" s="6">
        <f t="shared" si="81"/>
        <v>46.669172932330824</v>
      </c>
      <c r="Q852" t="s">
        <v>8325</v>
      </c>
      <c r="R852" t="s">
        <v>8327</v>
      </c>
      <c r="S852" s="10">
        <f t="shared" si="78"/>
        <v>42452.827743055561</v>
      </c>
      <c r="T852" s="10">
        <f t="shared" si="79"/>
        <v>42485.207638888889</v>
      </c>
      <c r="V852" s="21"/>
      <c r="W852" t="s">
        <v>8277</v>
      </c>
      <c r="X852" t="str">
        <f t="shared" si="82"/>
        <v>music</v>
      </c>
      <c r="Y852" t="str">
        <f t="shared" si="83"/>
        <v>metal</v>
      </c>
    </row>
    <row r="853" spans="1:25" ht="48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130.44999999999999</v>
      </c>
      <c r="P853" s="6">
        <f t="shared" si="81"/>
        <v>37.271428571428572</v>
      </c>
      <c r="Q853" t="s">
        <v>8325</v>
      </c>
      <c r="R853" t="s">
        <v>8327</v>
      </c>
      <c r="S853" s="10">
        <f t="shared" si="78"/>
        <v>42522.880243055552</v>
      </c>
      <c r="T853" s="10">
        <f t="shared" si="79"/>
        <v>42582.822916666672</v>
      </c>
      <c r="V853" s="21"/>
      <c r="W853" t="s">
        <v>8277</v>
      </c>
      <c r="X853" t="str">
        <f t="shared" si="82"/>
        <v>music</v>
      </c>
      <c r="Y853" t="str">
        <f t="shared" si="83"/>
        <v>metal</v>
      </c>
    </row>
    <row r="854" spans="1:25" ht="48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104.97142857142859</v>
      </c>
      <c r="P854" s="6">
        <f t="shared" si="81"/>
        <v>59.258064516129032</v>
      </c>
      <c r="Q854" t="s">
        <v>8325</v>
      </c>
      <c r="R854" t="s">
        <v>8327</v>
      </c>
      <c r="S854" s="10">
        <f t="shared" si="78"/>
        <v>42656.805497685185</v>
      </c>
      <c r="T854" s="10">
        <f t="shared" si="79"/>
        <v>42667.875</v>
      </c>
      <c r="V854" s="21"/>
      <c r="W854" t="s">
        <v>8277</v>
      </c>
      <c r="X854" t="str">
        <f t="shared" si="82"/>
        <v>music</v>
      </c>
      <c r="Y854" t="str">
        <f t="shared" si="83"/>
        <v>metal</v>
      </c>
    </row>
    <row r="855" spans="1:25" ht="64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100</v>
      </c>
      <c r="P855" s="6">
        <f t="shared" si="81"/>
        <v>30</v>
      </c>
      <c r="Q855" t="s">
        <v>8325</v>
      </c>
      <c r="R855" t="s">
        <v>8327</v>
      </c>
      <c r="S855" s="10">
        <f t="shared" si="78"/>
        <v>42021.832280092596</v>
      </c>
      <c r="T855" s="10">
        <f t="shared" si="79"/>
        <v>42051.832280092596</v>
      </c>
      <c r="V855" s="21"/>
      <c r="W855" t="s">
        <v>8277</v>
      </c>
      <c r="X855" t="str">
        <f t="shared" si="82"/>
        <v>music</v>
      </c>
      <c r="Y855" t="str">
        <f t="shared" si="83"/>
        <v>metal</v>
      </c>
    </row>
    <row r="856" spans="1:25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118.2205035971223</v>
      </c>
      <c r="P856" s="6">
        <f t="shared" si="81"/>
        <v>65.8623246492986</v>
      </c>
      <c r="Q856" t="s">
        <v>8325</v>
      </c>
      <c r="R856" t="s">
        <v>8327</v>
      </c>
      <c r="S856" s="10">
        <f t="shared" ref="S856:S919" si="84">(((J856/60)/60)/24)+DATE(1970,1,1)</f>
        <v>42702.212337962963</v>
      </c>
      <c r="T856" s="10">
        <f t="shared" ref="T856:T919" si="85">(((I856/60)/60)/24)+DATE(1970,1,1)</f>
        <v>42732.212337962963</v>
      </c>
      <c r="V856" s="21"/>
      <c r="W856" t="s">
        <v>8277</v>
      </c>
      <c r="X856" t="str">
        <f t="shared" si="82"/>
        <v>music</v>
      </c>
      <c r="Y856" t="str">
        <f t="shared" si="83"/>
        <v>metal</v>
      </c>
    </row>
    <row r="857" spans="1:25" ht="48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103.44827586206897</v>
      </c>
      <c r="P857" s="6">
        <f t="shared" si="81"/>
        <v>31.914893617021278</v>
      </c>
      <c r="Q857" t="s">
        <v>8325</v>
      </c>
      <c r="R857" t="s">
        <v>8327</v>
      </c>
      <c r="S857" s="10">
        <f t="shared" si="84"/>
        <v>42545.125196759262</v>
      </c>
      <c r="T857" s="10">
        <f t="shared" si="85"/>
        <v>42575.125196759262</v>
      </c>
      <c r="V857" s="21"/>
      <c r="W857" t="s">
        <v>8277</v>
      </c>
      <c r="X857" t="str">
        <f t="shared" si="82"/>
        <v>music</v>
      </c>
      <c r="Y857" t="str">
        <f t="shared" si="83"/>
        <v>metal</v>
      </c>
    </row>
    <row r="858" spans="1:25" ht="80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218.00000000000003</v>
      </c>
      <c r="P858" s="6">
        <f t="shared" si="81"/>
        <v>19.464285714285715</v>
      </c>
      <c r="Q858" t="s">
        <v>8325</v>
      </c>
      <c r="R858" t="s">
        <v>8327</v>
      </c>
      <c r="S858" s="10">
        <f t="shared" si="84"/>
        <v>42609.311990740738</v>
      </c>
      <c r="T858" s="10">
        <f t="shared" si="85"/>
        <v>42668.791666666672</v>
      </c>
      <c r="V858" s="21"/>
      <c r="W858" t="s">
        <v>8277</v>
      </c>
      <c r="X858" t="str">
        <f t="shared" si="82"/>
        <v>music</v>
      </c>
      <c r="Y858" t="str">
        <f t="shared" si="83"/>
        <v>metal</v>
      </c>
    </row>
    <row r="859" spans="1:25" ht="48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100</v>
      </c>
      <c r="P859" s="6">
        <f t="shared" si="81"/>
        <v>50</v>
      </c>
      <c r="Q859" t="s">
        <v>8325</v>
      </c>
      <c r="R859" t="s">
        <v>8327</v>
      </c>
      <c r="S859" s="10">
        <f t="shared" si="84"/>
        <v>42291.581377314811</v>
      </c>
      <c r="T859" s="10">
        <f t="shared" si="85"/>
        <v>42333.623043981483</v>
      </c>
      <c r="V859" s="21"/>
      <c r="W859" t="s">
        <v>8277</v>
      </c>
      <c r="X859" t="str">
        <f t="shared" si="82"/>
        <v>music</v>
      </c>
      <c r="Y859" t="str">
        <f t="shared" si="83"/>
        <v>metal</v>
      </c>
    </row>
    <row r="860" spans="1:25" ht="64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144.00583333333333</v>
      </c>
      <c r="P860" s="6">
        <f t="shared" si="81"/>
        <v>22.737763157894737</v>
      </c>
      <c r="Q860" t="s">
        <v>8325</v>
      </c>
      <c r="R860" t="s">
        <v>8327</v>
      </c>
      <c r="S860" s="10">
        <f t="shared" si="84"/>
        <v>42079.745578703703</v>
      </c>
      <c r="T860" s="10">
        <f t="shared" si="85"/>
        <v>42109.957638888889</v>
      </c>
      <c r="V860" s="21"/>
      <c r="W860" t="s">
        <v>8277</v>
      </c>
      <c r="X860" t="str">
        <f t="shared" si="82"/>
        <v>music</v>
      </c>
      <c r="Y860" t="str">
        <f t="shared" si="83"/>
        <v>metal</v>
      </c>
    </row>
    <row r="861" spans="1:25" ht="48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104.67500000000001</v>
      </c>
      <c r="P861" s="6">
        <f t="shared" si="81"/>
        <v>42.724489795918366</v>
      </c>
      <c r="Q861" t="s">
        <v>8325</v>
      </c>
      <c r="R861" t="s">
        <v>8327</v>
      </c>
      <c r="S861" s="10">
        <f t="shared" si="84"/>
        <v>42128.820231481484</v>
      </c>
      <c r="T861" s="10">
        <f t="shared" si="85"/>
        <v>42159</v>
      </c>
      <c r="V861" s="21"/>
      <c r="W861" t="s">
        <v>8277</v>
      </c>
      <c r="X861" t="str">
        <f t="shared" si="82"/>
        <v>music</v>
      </c>
      <c r="Y861" t="str">
        <f t="shared" si="83"/>
        <v>metal</v>
      </c>
    </row>
    <row r="862" spans="1:25" ht="64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18.142857142857142</v>
      </c>
      <c r="P862" s="6">
        <f t="shared" si="81"/>
        <v>52.916666666666664</v>
      </c>
      <c r="Q862" t="s">
        <v>8325</v>
      </c>
      <c r="R862" t="s">
        <v>8328</v>
      </c>
      <c r="S862" s="10">
        <f t="shared" si="84"/>
        <v>41570.482789351852</v>
      </c>
      <c r="T862" s="10">
        <f t="shared" si="85"/>
        <v>41600.524456018517</v>
      </c>
      <c r="V862" s="21"/>
      <c r="W862" t="s">
        <v>8278</v>
      </c>
      <c r="X862" t="str">
        <f t="shared" si="82"/>
        <v>music</v>
      </c>
      <c r="Y862" t="str">
        <f t="shared" si="83"/>
        <v>jazz</v>
      </c>
    </row>
    <row r="863" spans="1:25" ht="64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2.2444444444444445</v>
      </c>
      <c r="P863" s="6">
        <f t="shared" si="81"/>
        <v>50.5</v>
      </c>
      <c r="Q863" t="s">
        <v>8325</v>
      </c>
      <c r="R863" t="s">
        <v>8328</v>
      </c>
      <c r="S863" s="10">
        <f t="shared" si="84"/>
        <v>42599.965324074074</v>
      </c>
      <c r="T863" s="10">
        <f t="shared" si="85"/>
        <v>42629.965324074074</v>
      </c>
      <c r="V863" s="21"/>
      <c r="W863" t="s">
        <v>8278</v>
      </c>
      <c r="X863" t="str">
        <f t="shared" si="82"/>
        <v>music</v>
      </c>
      <c r="Y863" t="str">
        <f t="shared" si="83"/>
        <v>jazz</v>
      </c>
    </row>
    <row r="864" spans="1:25" ht="64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0.33999999999999997</v>
      </c>
      <c r="P864" s="6">
        <f t="shared" si="81"/>
        <v>42.5</v>
      </c>
      <c r="Q864" t="s">
        <v>8325</v>
      </c>
      <c r="R864" t="s">
        <v>8328</v>
      </c>
      <c r="S864" s="10">
        <f t="shared" si="84"/>
        <v>41559.5549537037</v>
      </c>
      <c r="T864" s="10">
        <f t="shared" si="85"/>
        <v>41589.596620370372</v>
      </c>
      <c r="V864" s="21"/>
      <c r="W864" t="s">
        <v>8278</v>
      </c>
      <c r="X864" t="str">
        <f t="shared" si="82"/>
        <v>music</v>
      </c>
      <c r="Y864" t="str">
        <f t="shared" si="83"/>
        <v>jazz</v>
      </c>
    </row>
    <row r="865" spans="1:25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4.5</v>
      </c>
      <c r="P865" s="6">
        <f t="shared" si="81"/>
        <v>18</v>
      </c>
      <c r="Q865" t="s">
        <v>8325</v>
      </c>
      <c r="R865" t="s">
        <v>8328</v>
      </c>
      <c r="S865" s="10">
        <f t="shared" si="84"/>
        <v>40921.117662037039</v>
      </c>
      <c r="T865" s="10">
        <f t="shared" si="85"/>
        <v>40951.117662037039</v>
      </c>
      <c r="V865" s="21"/>
      <c r="W865" t="s">
        <v>8278</v>
      </c>
      <c r="X865" t="str">
        <f t="shared" si="82"/>
        <v>music</v>
      </c>
      <c r="Y865" t="str">
        <f t="shared" si="83"/>
        <v>jazz</v>
      </c>
    </row>
    <row r="866" spans="1:25" ht="64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41.53846153846154</v>
      </c>
      <c r="P866" s="6">
        <f t="shared" si="81"/>
        <v>34.177215189873415</v>
      </c>
      <c r="Q866" t="s">
        <v>8325</v>
      </c>
      <c r="R866" t="s">
        <v>8328</v>
      </c>
      <c r="S866" s="10">
        <f t="shared" si="84"/>
        <v>41541.106921296298</v>
      </c>
      <c r="T866" s="10">
        <f t="shared" si="85"/>
        <v>41563.415972222225</v>
      </c>
      <c r="V866" s="21"/>
      <c r="W866" t="s">
        <v>8278</v>
      </c>
      <c r="X866" t="str">
        <f t="shared" si="82"/>
        <v>music</v>
      </c>
      <c r="Y866" t="str">
        <f t="shared" si="83"/>
        <v>jazz</v>
      </c>
    </row>
    <row r="867" spans="1:25" ht="64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</v>
      </c>
      <c r="P867" s="6">
        <f t="shared" si="81"/>
        <v>22.5</v>
      </c>
      <c r="Q867" t="s">
        <v>8325</v>
      </c>
      <c r="R867" t="s">
        <v>8328</v>
      </c>
      <c r="S867" s="10">
        <f t="shared" si="84"/>
        <v>41230.77311342593</v>
      </c>
      <c r="T867" s="10">
        <f t="shared" si="85"/>
        <v>41290.77311342593</v>
      </c>
      <c r="V867" s="21"/>
      <c r="W867" t="s">
        <v>8278</v>
      </c>
      <c r="X867" t="str">
        <f t="shared" si="82"/>
        <v>music</v>
      </c>
      <c r="Y867" t="str">
        <f t="shared" si="83"/>
        <v>jazz</v>
      </c>
    </row>
    <row r="868" spans="1:25" ht="64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18.285714285714285</v>
      </c>
      <c r="P868" s="6">
        <f t="shared" si="81"/>
        <v>58.18181818181818</v>
      </c>
      <c r="Q868" t="s">
        <v>8325</v>
      </c>
      <c r="R868" t="s">
        <v>8328</v>
      </c>
      <c r="S868" s="10">
        <f t="shared" si="84"/>
        <v>42025.637939814813</v>
      </c>
      <c r="T868" s="10">
        <f t="shared" si="85"/>
        <v>42063.631944444445</v>
      </c>
      <c r="V868" s="21"/>
      <c r="W868" t="s">
        <v>8278</v>
      </c>
      <c r="X868" t="str">
        <f t="shared" si="82"/>
        <v>music</v>
      </c>
      <c r="Y868" t="str">
        <f t="shared" si="83"/>
        <v>jazz</v>
      </c>
    </row>
    <row r="869" spans="1:25" ht="80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24.02</v>
      </c>
      <c r="P869" s="6">
        <f t="shared" si="81"/>
        <v>109.18181818181819</v>
      </c>
      <c r="Q869" t="s">
        <v>8325</v>
      </c>
      <c r="R869" t="s">
        <v>8328</v>
      </c>
      <c r="S869" s="10">
        <f t="shared" si="84"/>
        <v>40088.105393518519</v>
      </c>
      <c r="T869" s="10">
        <f t="shared" si="85"/>
        <v>40148.207638888889</v>
      </c>
      <c r="V869" s="21"/>
      <c r="W869" t="s">
        <v>8278</v>
      </c>
      <c r="X869" t="str">
        <f t="shared" si="82"/>
        <v>music</v>
      </c>
      <c r="Y869" t="str">
        <f t="shared" si="83"/>
        <v>jazz</v>
      </c>
    </row>
    <row r="870" spans="1:25" ht="8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0.1111111111111111</v>
      </c>
      <c r="P870" s="6">
        <f t="shared" si="81"/>
        <v>50</v>
      </c>
      <c r="Q870" t="s">
        <v>8325</v>
      </c>
      <c r="R870" t="s">
        <v>8328</v>
      </c>
      <c r="S870" s="10">
        <f t="shared" si="84"/>
        <v>41616.027754629627</v>
      </c>
      <c r="T870" s="10">
        <f t="shared" si="85"/>
        <v>41646.027754629627</v>
      </c>
      <c r="V870" s="21"/>
      <c r="W870" t="s">
        <v>8278</v>
      </c>
      <c r="X870" t="str">
        <f t="shared" si="82"/>
        <v>music</v>
      </c>
      <c r="Y870" t="str">
        <f t="shared" si="83"/>
        <v>jazz</v>
      </c>
    </row>
    <row r="871" spans="1:25" ht="64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11.818181818181818</v>
      </c>
      <c r="P871" s="6">
        <f t="shared" si="81"/>
        <v>346.66666666666669</v>
      </c>
      <c r="Q871" t="s">
        <v>8325</v>
      </c>
      <c r="R871" t="s">
        <v>8328</v>
      </c>
      <c r="S871" s="10">
        <f t="shared" si="84"/>
        <v>41342.845567129632</v>
      </c>
      <c r="T871" s="10">
        <f t="shared" si="85"/>
        <v>41372.803900462961</v>
      </c>
      <c r="V871" s="21"/>
      <c r="W871" t="s">
        <v>8278</v>
      </c>
      <c r="X871" t="str">
        <f t="shared" si="82"/>
        <v>music</v>
      </c>
      <c r="Y871" t="str">
        <f t="shared" si="83"/>
        <v>jazz</v>
      </c>
    </row>
    <row r="872" spans="1:25" ht="64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0.31</v>
      </c>
      <c r="P872" s="6">
        <f t="shared" si="81"/>
        <v>12.4</v>
      </c>
      <c r="Q872" t="s">
        <v>8325</v>
      </c>
      <c r="R872" t="s">
        <v>8328</v>
      </c>
      <c r="S872" s="10">
        <f t="shared" si="84"/>
        <v>41488.022256944445</v>
      </c>
      <c r="T872" s="10">
        <f t="shared" si="85"/>
        <v>41518.022256944445</v>
      </c>
      <c r="V872" s="21"/>
      <c r="W872" t="s">
        <v>8278</v>
      </c>
      <c r="X872" t="str">
        <f t="shared" si="82"/>
        <v>music</v>
      </c>
      <c r="Y872" t="str">
        <f t="shared" si="83"/>
        <v>jazz</v>
      </c>
    </row>
    <row r="873" spans="1:25" ht="64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5.416666666666667</v>
      </c>
      <c r="P873" s="6">
        <f t="shared" si="81"/>
        <v>27.083333333333332</v>
      </c>
      <c r="Q873" t="s">
        <v>8325</v>
      </c>
      <c r="R873" t="s">
        <v>8328</v>
      </c>
      <c r="S873" s="10">
        <f t="shared" si="84"/>
        <v>41577.561284722222</v>
      </c>
      <c r="T873" s="10">
        <f t="shared" si="85"/>
        <v>41607.602951388886</v>
      </c>
      <c r="V873" s="21"/>
      <c r="W873" t="s">
        <v>8278</v>
      </c>
      <c r="X873" t="str">
        <f t="shared" si="82"/>
        <v>music</v>
      </c>
      <c r="Y873" t="str">
        <f t="shared" si="83"/>
        <v>jazz</v>
      </c>
    </row>
    <row r="874" spans="1:25" ht="64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0.8125</v>
      </c>
      <c r="P874" s="6">
        <f t="shared" si="81"/>
        <v>32.5</v>
      </c>
      <c r="Q874" t="s">
        <v>8325</v>
      </c>
      <c r="R874" t="s">
        <v>8328</v>
      </c>
      <c r="S874" s="10">
        <f t="shared" si="84"/>
        <v>40567.825543981482</v>
      </c>
      <c r="T874" s="10">
        <f t="shared" si="85"/>
        <v>40612.825543981482</v>
      </c>
      <c r="V874" s="21"/>
      <c r="W874" t="s">
        <v>8278</v>
      </c>
      <c r="X874" t="str">
        <f t="shared" si="82"/>
        <v>music</v>
      </c>
      <c r="Y874" t="str">
        <f t="shared" si="83"/>
        <v>jazz</v>
      </c>
    </row>
    <row r="875" spans="1:25" ht="48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1.2857142857142856</v>
      </c>
      <c r="P875" s="6">
        <f t="shared" si="81"/>
        <v>9</v>
      </c>
      <c r="Q875" t="s">
        <v>8325</v>
      </c>
      <c r="R875" t="s">
        <v>8328</v>
      </c>
      <c r="S875" s="10">
        <f t="shared" si="84"/>
        <v>41184.167129629634</v>
      </c>
      <c r="T875" s="10">
        <f t="shared" si="85"/>
        <v>41224.208796296298</v>
      </c>
      <c r="V875" s="21"/>
      <c r="W875" t="s">
        <v>8278</v>
      </c>
      <c r="X875" t="str">
        <f t="shared" si="82"/>
        <v>music</v>
      </c>
      <c r="Y875" t="str">
        <f t="shared" si="83"/>
        <v>jazz</v>
      </c>
    </row>
    <row r="876" spans="1:25" ht="64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24.333333333333336</v>
      </c>
      <c r="P876" s="6">
        <f t="shared" si="81"/>
        <v>34.761904761904759</v>
      </c>
      <c r="Q876" t="s">
        <v>8325</v>
      </c>
      <c r="R876" t="s">
        <v>8328</v>
      </c>
      <c r="S876" s="10">
        <f t="shared" si="84"/>
        <v>41368.583726851852</v>
      </c>
      <c r="T876" s="10">
        <f t="shared" si="85"/>
        <v>41398.583726851852</v>
      </c>
      <c r="V876" s="21"/>
      <c r="W876" t="s">
        <v>8278</v>
      </c>
      <c r="X876" t="str">
        <f t="shared" si="82"/>
        <v>music</v>
      </c>
      <c r="Y876" t="str">
        <f t="shared" si="83"/>
        <v>jazz</v>
      </c>
    </row>
    <row r="877" spans="1:25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s="6">
        <f t="shared" si="81"/>
        <v>0</v>
      </c>
      <c r="Q877" t="s">
        <v>8325</v>
      </c>
      <c r="R877" t="s">
        <v>8328</v>
      </c>
      <c r="S877" s="10">
        <f t="shared" si="84"/>
        <v>42248.723738425921</v>
      </c>
      <c r="T877" s="10">
        <f t="shared" si="85"/>
        <v>42268.723738425921</v>
      </c>
      <c r="V877" s="21"/>
      <c r="W877" t="s">
        <v>8278</v>
      </c>
      <c r="X877" t="str">
        <f t="shared" si="82"/>
        <v>music</v>
      </c>
      <c r="Y877" t="str">
        <f t="shared" si="83"/>
        <v>jazz</v>
      </c>
    </row>
    <row r="878" spans="1:25" ht="3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40.799492385786799</v>
      </c>
      <c r="P878" s="6">
        <f t="shared" si="81"/>
        <v>28.577777777777779</v>
      </c>
      <c r="Q878" t="s">
        <v>8325</v>
      </c>
      <c r="R878" t="s">
        <v>8328</v>
      </c>
      <c r="S878" s="10">
        <f t="shared" si="84"/>
        <v>41276.496840277774</v>
      </c>
      <c r="T878" s="10">
        <f t="shared" si="85"/>
        <v>41309.496840277774</v>
      </c>
      <c r="V878" s="21"/>
      <c r="W878" t="s">
        <v>8278</v>
      </c>
      <c r="X878" t="str">
        <f t="shared" si="82"/>
        <v>music</v>
      </c>
      <c r="Y878" t="str">
        <f t="shared" si="83"/>
        <v>jazz</v>
      </c>
    </row>
    <row r="879" spans="1:25" ht="64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67.55</v>
      </c>
      <c r="P879" s="6">
        <f t="shared" si="81"/>
        <v>46.586206896551722</v>
      </c>
      <c r="Q879" t="s">
        <v>8325</v>
      </c>
      <c r="R879" t="s">
        <v>8328</v>
      </c>
      <c r="S879" s="10">
        <f t="shared" si="84"/>
        <v>41597.788888888892</v>
      </c>
      <c r="T879" s="10">
        <f t="shared" si="85"/>
        <v>41627.788888888892</v>
      </c>
      <c r="V879" s="21"/>
      <c r="W879" t="s">
        <v>8278</v>
      </c>
      <c r="X879" t="str">
        <f t="shared" si="82"/>
        <v>music</v>
      </c>
      <c r="Y879" t="str">
        <f t="shared" si="83"/>
        <v>jazz</v>
      </c>
    </row>
    <row r="880" spans="1:25" ht="64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1.3</v>
      </c>
      <c r="P880" s="6">
        <f t="shared" si="81"/>
        <v>32.5</v>
      </c>
      <c r="Q880" t="s">
        <v>8325</v>
      </c>
      <c r="R880" t="s">
        <v>8328</v>
      </c>
      <c r="S880" s="10">
        <f t="shared" si="84"/>
        <v>40505.232916666668</v>
      </c>
      <c r="T880" s="10">
        <f t="shared" si="85"/>
        <v>40535.232916666668</v>
      </c>
      <c r="V880" s="21"/>
      <c r="W880" t="s">
        <v>8278</v>
      </c>
      <c r="X880" t="str">
        <f t="shared" si="82"/>
        <v>music</v>
      </c>
      <c r="Y880" t="str">
        <f t="shared" si="83"/>
        <v>jazz</v>
      </c>
    </row>
    <row r="881" spans="1:25" ht="64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30.666666666666664</v>
      </c>
      <c r="P881" s="6">
        <f t="shared" si="81"/>
        <v>21.466666666666665</v>
      </c>
      <c r="Q881" t="s">
        <v>8325</v>
      </c>
      <c r="R881" t="s">
        <v>8328</v>
      </c>
      <c r="S881" s="10">
        <f t="shared" si="84"/>
        <v>41037.829918981479</v>
      </c>
      <c r="T881" s="10">
        <f t="shared" si="85"/>
        <v>41058.829918981479</v>
      </c>
      <c r="V881" s="21"/>
      <c r="W881" t="s">
        <v>8278</v>
      </c>
      <c r="X881" t="str">
        <f t="shared" si="82"/>
        <v>music</v>
      </c>
      <c r="Y881" t="str">
        <f t="shared" si="83"/>
        <v>jazz</v>
      </c>
    </row>
    <row r="882" spans="1:25" ht="64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</v>
      </c>
      <c r="P882" s="6">
        <f t="shared" si="81"/>
        <v>14.125</v>
      </c>
      <c r="Q882" t="s">
        <v>8325</v>
      </c>
      <c r="R882" t="s">
        <v>8329</v>
      </c>
      <c r="S882" s="10">
        <f t="shared" si="84"/>
        <v>41179.32104166667</v>
      </c>
      <c r="T882" s="10">
        <f t="shared" si="85"/>
        <v>41212.32104166667</v>
      </c>
      <c r="V882" s="21"/>
      <c r="W882" t="s">
        <v>8279</v>
      </c>
      <c r="X882" t="str">
        <f t="shared" si="82"/>
        <v>music</v>
      </c>
      <c r="Y882" t="str">
        <f t="shared" si="83"/>
        <v>indie rock</v>
      </c>
    </row>
    <row r="883" spans="1:25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0.8</v>
      </c>
      <c r="P883" s="6">
        <f t="shared" si="81"/>
        <v>30</v>
      </c>
      <c r="Q883" t="s">
        <v>8325</v>
      </c>
      <c r="R883" t="s">
        <v>8329</v>
      </c>
      <c r="S883" s="10">
        <f t="shared" si="84"/>
        <v>40877.25099537037</v>
      </c>
      <c r="T883" s="10">
        <f t="shared" si="85"/>
        <v>40922.25099537037</v>
      </c>
      <c r="V883" s="21"/>
      <c r="W883" t="s">
        <v>8279</v>
      </c>
      <c r="X883" t="str">
        <f t="shared" si="82"/>
        <v>music</v>
      </c>
      <c r="Y883" t="str">
        <f t="shared" si="83"/>
        <v>indie rock</v>
      </c>
    </row>
    <row r="884" spans="1:25" ht="64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20.133333333333333</v>
      </c>
      <c r="P884" s="6">
        <f t="shared" si="81"/>
        <v>21.571428571428573</v>
      </c>
      <c r="Q884" t="s">
        <v>8325</v>
      </c>
      <c r="R884" t="s">
        <v>8329</v>
      </c>
      <c r="S884" s="10">
        <f t="shared" si="84"/>
        <v>40759.860532407409</v>
      </c>
      <c r="T884" s="10">
        <f t="shared" si="85"/>
        <v>40792.860532407409</v>
      </c>
      <c r="V884" s="21"/>
      <c r="W884" t="s">
        <v>8279</v>
      </c>
      <c r="X884" t="str">
        <f t="shared" si="82"/>
        <v>music</v>
      </c>
      <c r="Y884" t="str">
        <f t="shared" si="83"/>
        <v>indie rock</v>
      </c>
    </row>
    <row r="885" spans="1:25" ht="64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40.020000000000003</v>
      </c>
      <c r="P885" s="6">
        <f t="shared" si="81"/>
        <v>83.375</v>
      </c>
      <c r="Q885" t="s">
        <v>8325</v>
      </c>
      <c r="R885" t="s">
        <v>8329</v>
      </c>
      <c r="S885" s="10">
        <f t="shared" si="84"/>
        <v>42371.935590277775</v>
      </c>
      <c r="T885" s="10">
        <f t="shared" si="85"/>
        <v>42431.935590277775</v>
      </c>
      <c r="V885" s="21"/>
      <c r="W885" t="s">
        <v>8279</v>
      </c>
      <c r="X885" t="str">
        <f t="shared" si="82"/>
        <v>music</v>
      </c>
      <c r="Y885" t="str">
        <f t="shared" si="83"/>
        <v>indie rock</v>
      </c>
    </row>
    <row r="886" spans="1:25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1</v>
      </c>
      <c r="P886" s="6">
        <f t="shared" si="81"/>
        <v>10</v>
      </c>
      <c r="Q886" t="s">
        <v>8325</v>
      </c>
      <c r="R886" t="s">
        <v>8329</v>
      </c>
      <c r="S886" s="10">
        <f t="shared" si="84"/>
        <v>40981.802615740737</v>
      </c>
      <c r="T886" s="10">
        <f t="shared" si="85"/>
        <v>41041.104861111111</v>
      </c>
      <c r="V886" s="21"/>
      <c r="W886" t="s">
        <v>8279</v>
      </c>
      <c r="X886" t="str">
        <f t="shared" si="82"/>
        <v>music</v>
      </c>
      <c r="Y886" t="str">
        <f t="shared" si="83"/>
        <v>indie rock</v>
      </c>
    </row>
    <row r="887" spans="1:25" ht="64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75</v>
      </c>
      <c r="P887" s="6">
        <f t="shared" si="81"/>
        <v>35.714285714285715</v>
      </c>
      <c r="Q887" t="s">
        <v>8325</v>
      </c>
      <c r="R887" t="s">
        <v>8329</v>
      </c>
      <c r="S887" s="10">
        <f t="shared" si="84"/>
        <v>42713.941099537042</v>
      </c>
      <c r="T887" s="10">
        <f t="shared" si="85"/>
        <v>42734.941099537042</v>
      </c>
      <c r="V887" s="21"/>
      <c r="W887" t="s">
        <v>8279</v>
      </c>
      <c r="X887" t="str">
        <f t="shared" si="82"/>
        <v>music</v>
      </c>
      <c r="Y887" t="str">
        <f t="shared" si="83"/>
        <v>indie rock</v>
      </c>
    </row>
    <row r="888" spans="1:25" ht="64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41</v>
      </c>
      <c r="P888" s="6">
        <f t="shared" si="81"/>
        <v>29.285714285714285</v>
      </c>
      <c r="Q888" t="s">
        <v>8325</v>
      </c>
      <c r="R888" t="s">
        <v>8329</v>
      </c>
      <c r="S888" s="10">
        <f t="shared" si="84"/>
        <v>42603.870520833334</v>
      </c>
      <c r="T888" s="10">
        <f t="shared" si="85"/>
        <v>42628.870520833334</v>
      </c>
      <c r="V888" s="21"/>
      <c r="W888" t="s">
        <v>8279</v>
      </c>
      <c r="X888" t="str">
        <f t="shared" si="82"/>
        <v>music</v>
      </c>
      <c r="Y888" t="str">
        <f t="shared" si="83"/>
        <v>indie rock</v>
      </c>
    </row>
    <row r="889" spans="1:25" ht="64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s="6">
        <f t="shared" si="81"/>
        <v>0</v>
      </c>
      <c r="Q889" t="s">
        <v>8325</v>
      </c>
      <c r="R889" t="s">
        <v>8329</v>
      </c>
      <c r="S889" s="10">
        <f t="shared" si="84"/>
        <v>41026.958969907406</v>
      </c>
      <c r="T889" s="10">
        <f t="shared" si="85"/>
        <v>41056.958969907406</v>
      </c>
      <c r="V889" s="21"/>
      <c r="W889" t="s">
        <v>8279</v>
      </c>
      <c r="X889" t="str">
        <f t="shared" si="82"/>
        <v>music</v>
      </c>
      <c r="Y889" t="str">
        <f t="shared" si="83"/>
        <v>indie rock</v>
      </c>
    </row>
    <row r="890" spans="1:25" ht="64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7.1999999999999993</v>
      </c>
      <c r="P890" s="6">
        <f t="shared" si="81"/>
        <v>18</v>
      </c>
      <c r="Q890" t="s">
        <v>8325</v>
      </c>
      <c r="R890" t="s">
        <v>8329</v>
      </c>
      <c r="S890" s="10">
        <f t="shared" si="84"/>
        <v>40751.753298611111</v>
      </c>
      <c r="T890" s="10">
        <f t="shared" si="85"/>
        <v>40787.25</v>
      </c>
      <c r="V890" s="21"/>
      <c r="W890" t="s">
        <v>8279</v>
      </c>
      <c r="X890" t="str">
        <f t="shared" si="82"/>
        <v>music</v>
      </c>
      <c r="Y890" t="str">
        <f t="shared" si="83"/>
        <v>indie rock</v>
      </c>
    </row>
    <row r="891" spans="1:25" ht="64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9.4412800000000008</v>
      </c>
      <c r="P891" s="6">
        <f t="shared" si="81"/>
        <v>73.760000000000005</v>
      </c>
      <c r="Q891" t="s">
        <v>8325</v>
      </c>
      <c r="R891" t="s">
        <v>8329</v>
      </c>
      <c r="S891" s="10">
        <f t="shared" si="84"/>
        <v>41887.784062500003</v>
      </c>
      <c r="T891" s="10">
        <f t="shared" si="85"/>
        <v>41917.784062500003</v>
      </c>
      <c r="V891" s="21"/>
      <c r="W891" t="s">
        <v>8279</v>
      </c>
      <c r="X891" t="str">
        <f t="shared" si="82"/>
        <v>music</v>
      </c>
      <c r="Y891" t="str">
        <f t="shared" si="83"/>
        <v>indie rock</v>
      </c>
    </row>
    <row r="892" spans="1:25" ht="64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4.1666666666666661</v>
      </c>
      <c r="P892" s="6">
        <f t="shared" si="81"/>
        <v>31.25</v>
      </c>
      <c r="Q892" t="s">
        <v>8325</v>
      </c>
      <c r="R892" t="s">
        <v>8329</v>
      </c>
      <c r="S892" s="10">
        <f t="shared" si="84"/>
        <v>41569.698831018519</v>
      </c>
      <c r="T892" s="10">
        <f t="shared" si="85"/>
        <v>41599.740497685183</v>
      </c>
      <c r="V892" s="21"/>
      <c r="W892" t="s">
        <v>8279</v>
      </c>
      <c r="X892" t="str">
        <f t="shared" si="82"/>
        <v>music</v>
      </c>
      <c r="Y892" t="str">
        <f t="shared" si="83"/>
        <v>indie rock</v>
      </c>
    </row>
    <row r="893" spans="1:25" ht="64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</v>
      </c>
      <c r="P893" s="6">
        <f t="shared" si="81"/>
        <v>28.888888888888889</v>
      </c>
      <c r="Q893" t="s">
        <v>8325</v>
      </c>
      <c r="R893" t="s">
        <v>8329</v>
      </c>
      <c r="S893" s="10">
        <f t="shared" si="84"/>
        <v>41842.031597222223</v>
      </c>
      <c r="T893" s="10">
        <f t="shared" si="85"/>
        <v>41872.031597222223</v>
      </c>
      <c r="V893" s="21"/>
      <c r="W893" t="s">
        <v>8279</v>
      </c>
      <c r="X893" t="str">
        <f t="shared" si="82"/>
        <v>music</v>
      </c>
      <c r="Y893" t="str">
        <f t="shared" si="83"/>
        <v>indie rock</v>
      </c>
    </row>
    <row r="894" spans="1:25" ht="64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40.75</v>
      </c>
      <c r="P894" s="6">
        <f t="shared" si="81"/>
        <v>143.8235294117647</v>
      </c>
      <c r="Q894" t="s">
        <v>8325</v>
      </c>
      <c r="R894" t="s">
        <v>8329</v>
      </c>
      <c r="S894" s="10">
        <f t="shared" si="84"/>
        <v>40304.20003472222</v>
      </c>
      <c r="T894" s="10">
        <f t="shared" si="85"/>
        <v>40391.166666666664</v>
      </c>
      <c r="V894" s="21"/>
      <c r="W894" t="s">
        <v>8279</v>
      </c>
      <c r="X894" t="str">
        <f t="shared" si="82"/>
        <v>music</v>
      </c>
      <c r="Y894" t="str">
        <f t="shared" si="83"/>
        <v>indie rock</v>
      </c>
    </row>
    <row r="895" spans="1:25" ht="64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10</v>
      </c>
      <c r="P895" s="6">
        <f t="shared" si="81"/>
        <v>40</v>
      </c>
      <c r="Q895" t="s">
        <v>8325</v>
      </c>
      <c r="R895" t="s">
        <v>8329</v>
      </c>
      <c r="S895" s="10">
        <f t="shared" si="84"/>
        <v>42065.897719907407</v>
      </c>
      <c r="T895" s="10">
        <f t="shared" si="85"/>
        <v>42095.856053240743</v>
      </c>
      <c r="V895" s="21"/>
      <c r="W895" t="s">
        <v>8279</v>
      </c>
      <c r="X895" t="str">
        <f t="shared" si="82"/>
        <v>music</v>
      </c>
      <c r="Y895" t="str">
        <f t="shared" si="83"/>
        <v>indie rock</v>
      </c>
    </row>
    <row r="896" spans="1:25" ht="80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39.17</v>
      </c>
      <c r="P896" s="6">
        <f t="shared" si="81"/>
        <v>147.81132075471697</v>
      </c>
      <c r="Q896" t="s">
        <v>8325</v>
      </c>
      <c r="R896" t="s">
        <v>8329</v>
      </c>
      <c r="S896" s="10">
        <f t="shared" si="84"/>
        <v>42496.981597222228</v>
      </c>
      <c r="T896" s="10">
        <f t="shared" si="85"/>
        <v>42526.981597222228</v>
      </c>
      <c r="V896" s="21"/>
      <c r="W896" t="s">
        <v>8279</v>
      </c>
      <c r="X896" t="str">
        <f t="shared" si="82"/>
        <v>music</v>
      </c>
      <c r="Y896" t="str">
        <f t="shared" si="83"/>
        <v>indie rock</v>
      </c>
    </row>
    <row r="897" spans="1:25" ht="64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</v>
      </c>
      <c r="P897" s="6">
        <f t="shared" si="81"/>
        <v>27.857142857142858</v>
      </c>
      <c r="Q897" t="s">
        <v>8325</v>
      </c>
      <c r="R897" t="s">
        <v>8329</v>
      </c>
      <c r="S897" s="10">
        <f t="shared" si="84"/>
        <v>40431.127650462964</v>
      </c>
      <c r="T897" s="10">
        <f t="shared" si="85"/>
        <v>40476.127650462964</v>
      </c>
      <c r="V897" s="21"/>
      <c r="W897" t="s">
        <v>8279</v>
      </c>
      <c r="X897" t="str">
        <f t="shared" si="82"/>
        <v>music</v>
      </c>
      <c r="Y897" t="str">
        <f t="shared" si="83"/>
        <v>indie rock</v>
      </c>
    </row>
    <row r="898" spans="1:25" ht="64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40</v>
      </c>
      <c r="P898" s="6">
        <f t="shared" si="81"/>
        <v>44.444444444444443</v>
      </c>
      <c r="Q898" t="s">
        <v>8325</v>
      </c>
      <c r="R898" t="s">
        <v>8329</v>
      </c>
      <c r="S898" s="10">
        <f t="shared" si="84"/>
        <v>42218.872986111113</v>
      </c>
      <c r="T898" s="10">
        <f t="shared" si="85"/>
        <v>42244.166666666672</v>
      </c>
      <c r="V898" s="21"/>
      <c r="W898" t="s">
        <v>8279</v>
      </c>
      <c r="X898" t="str">
        <f t="shared" si="82"/>
        <v>music</v>
      </c>
      <c r="Y898" t="str">
        <f t="shared" si="83"/>
        <v>indie rock</v>
      </c>
    </row>
    <row r="899" spans="1:25" ht="64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((E899/D899)*100)</f>
        <v>0</v>
      </c>
      <c r="P899" s="6">
        <f t="shared" ref="P899:P962" si="87">IFERROR(E899/L899,0)</f>
        <v>0</v>
      </c>
      <c r="Q899" t="s">
        <v>8325</v>
      </c>
      <c r="R899" t="s">
        <v>8329</v>
      </c>
      <c r="S899" s="10">
        <f t="shared" si="84"/>
        <v>41211.688750000001</v>
      </c>
      <c r="T899" s="10">
        <f t="shared" si="85"/>
        <v>41241.730416666665</v>
      </c>
      <c r="V899" s="21"/>
      <c r="W899" t="s">
        <v>8279</v>
      </c>
      <c r="X899" t="str">
        <f t="shared" ref="X899:X962" si="88">LEFT(W899,FIND("/",W899)-1)</f>
        <v>music</v>
      </c>
      <c r="Y899" t="str">
        <f t="shared" ref="Y899:Y962" si="89">RIGHT(W899,LEN(W899)-FIND("/",W899))</f>
        <v>indie rock</v>
      </c>
    </row>
    <row r="900" spans="1:25" ht="64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2.8000000000000003</v>
      </c>
      <c r="P900" s="6">
        <f t="shared" si="87"/>
        <v>35</v>
      </c>
      <c r="Q900" t="s">
        <v>8325</v>
      </c>
      <c r="R900" t="s">
        <v>8329</v>
      </c>
      <c r="S900" s="10">
        <f t="shared" si="84"/>
        <v>40878.758217592593</v>
      </c>
      <c r="T900" s="10">
        <f t="shared" si="85"/>
        <v>40923.758217592593</v>
      </c>
      <c r="V900" s="21"/>
      <c r="W900" t="s">
        <v>8279</v>
      </c>
      <c r="X900" t="str">
        <f t="shared" si="88"/>
        <v>music</v>
      </c>
      <c r="Y900" t="str">
        <f t="shared" si="89"/>
        <v>indie rock</v>
      </c>
    </row>
    <row r="901" spans="1:25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37.333333333333336</v>
      </c>
      <c r="P901" s="6">
        <f t="shared" si="87"/>
        <v>35</v>
      </c>
      <c r="Q901" t="s">
        <v>8325</v>
      </c>
      <c r="R901" t="s">
        <v>8329</v>
      </c>
      <c r="S901" s="10">
        <f t="shared" si="84"/>
        <v>40646.099097222221</v>
      </c>
      <c r="T901" s="10">
        <f t="shared" si="85"/>
        <v>40691.099097222221</v>
      </c>
      <c r="V901" s="21"/>
      <c r="W901" t="s">
        <v>8279</v>
      </c>
      <c r="X901" t="str">
        <f t="shared" si="88"/>
        <v>music</v>
      </c>
      <c r="Y901" t="str">
        <f t="shared" si="89"/>
        <v>indie rock</v>
      </c>
    </row>
    <row r="902" spans="1:25" ht="48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0.42</v>
      </c>
      <c r="P902" s="6">
        <f t="shared" si="87"/>
        <v>10.5</v>
      </c>
      <c r="Q902" t="s">
        <v>8325</v>
      </c>
      <c r="R902" t="s">
        <v>8328</v>
      </c>
      <c r="S902" s="10">
        <f t="shared" si="84"/>
        <v>42429.84956018519</v>
      </c>
      <c r="T902" s="10">
        <f t="shared" si="85"/>
        <v>42459.807893518519</v>
      </c>
      <c r="V902" s="21"/>
      <c r="W902" t="s">
        <v>8278</v>
      </c>
      <c r="X902" t="str">
        <f t="shared" si="88"/>
        <v>music</v>
      </c>
      <c r="Y902" t="str">
        <f t="shared" si="89"/>
        <v>jazz</v>
      </c>
    </row>
    <row r="903" spans="1:25" ht="8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s="6">
        <f t="shared" si="87"/>
        <v>0</v>
      </c>
      <c r="Q903" t="s">
        <v>8325</v>
      </c>
      <c r="R903" t="s">
        <v>8328</v>
      </c>
      <c r="S903" s="10">
        <f t="shared" si="84"/>
        <v>40291.81150462963</v>
      </c>
      <c r="T903" s="10">
        <f t="shared" si="85"/>
        <v>40337.799305555556</v>
      </c>
      <c r="V903" s="21"/>
      <c r="W903" t="s">
        <v>8278</v>
      </c>
      <c r="X903" t="str">
        <f t="shared" si="88"/>
        <v>music</v>
      </c>
      <c r="Y903" t="str">
        <f t="shared" si="89"/>
        <v>jazz</v>
      </c>
    </row>
    <row r="904" spans="1:25" ht="80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0.3</v>
      </c>
      <c r="P904" s="6">
        <f t="shared" si="87"/>
        <v>30</v>
      </c>
      <c r="Q904" t="s">
        <v>8325</v>
      </c>
      <c r="R904" t="s">
        <v>8328</v>
      </c>
      <c r="S904" s="10">
        <f t="shared" si="84"/>
        <v>41829.965532407405</v>
      </c>
      <c r="T904" s="10">
        <f t="shared" si="85"/>
        <v>41881.645833333336</v>
      </c>
      <c r="V904" s="21"/>
      <c r="W904" t="s">
        <v>8278</v>
      </c>
      <c r="X904" t="str">
        <f t="shared" si="88"/>
        <v>music</v>
      </c>
      <c r="Y904" t="str">
        <f t="shared" si="89"/>
        <v>jazz</v>
      </c>
    </row>
    <row r="905" spans="1:25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</v>
      </c>
      <c r="P905" s="6">
        <f t="shared" si="87"/>
        <v>40</v>
      </c>
      <c r="Q905" t="s">
        <v>8325</v>
      </c>
      <c r="R905" t="s">
        <v>8328</v>
      </c>
      <c r="S905" s="10">
        <f t="shared" si="84"/>
        <v>41149.796064814815</v>
      </c>
      <c r="T905" s="10">
        <f t="shared" si="85"/>
        <v>41175.100694444445</v>
      </c>
      <c r="V905" s="21"/>
      <c r="W905" t="s">
        <v>8278</v>
      </c>
      <c r="X905" t="str">
        <f t="shared" si="88"/>
        <v>music</v>
      </c>
      <c r="Y905" t="str">
        <f t="shared" si="89"/>
        <v>jazz</v>
      </c>
    </row>
    <row r="906" spans="1:25" ht="64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0.30199999999999999</v>
      </c>
      <c r="P906" s="6">
        <f t="shared" si="87"/>
        <v>50.333333333333336</v>
      </c>
      <c r="Q906" t="s">
        <v>8325</v>
      </c>
      <c r="R906" t="s">
        <v>8328</v>
      </c>
      <c r="S906" s="10">
        <f t="shared" si="84"/>
        <v>42342.080289351856</v>
      </c>
      <c r="T906" s="10">
        <f t="shared" si="85"/>
        <v>42372.080289351856</v>
      </c>
      <c r="V906" s="21"/>
      <c r="W906" t="s">
        <v>8278</v>
      </c>
      <c r="X906" t="str">
        <f t="shared" si="88"/>
        <v>music</v>
      </c>
      <c r="Y906" t="str">
        <f t="shared" si="89"/>
        <v>jazz</v>
      </c>
    </row>
    <row r="907" spans="1:25" ht="64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</v>
      </c>
      <c r="P907" s="6">
        <f t="shared" si="87"/>
        <v>32.666666666666664</v>
      </c>
      <c r="Q907" t="s">
        <v>8325</v>
      </c>
      <c r="R907" t="s">
        <v>8328</v>
      </c>
      <c r="S907" s="10">
        <f t="shared" si="84"/>
        <v>40507.239884259259</v>
      </c>
      <c r="T907" s="10">
        <f t="shared" si="85"/>
        <v>40567.239884259259</v>
      </c>
      <c r="V907" s="21"/>
      <c r="W907" t="s">
        <v>8278</v>
      </c>
      <c r="X907" t="str">
        <f t="shared" si="88"/>
        <v>music</v>
      </c>
      <c r="Y907" t="str">
        <f t="shared" si="89"/>
        <v>jazz</v>
      </c>
    </row>
    <row r="908" spans="1:25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s="6">
        <f t="shared" si="87"/>
        <v>0</v>
      </c>
      <c r="Q908" t="s">
        <v>8325</v>
      </c>
      <c r="R908" t="s">
        <v>8328</v>
      </c>
      <c r="S908" s="10">
        <f t="shared" si="84"/>
        <v>41681.189699074072</v>
      </c>
      <c r="T908" s="10">
        <f t="shared" si="85"/>
        <v>41711.148032407407</v>
      </c>
      <c r="V908" s="21"/>
      <c r="W908" t="s">
        <v>8278</v>
      </c>
      <c r="X908" t="str">
        <f t="shared" si="88"/>
        <v>music</v>
      </c>
      <c r="Y908" t="str">
        <f t="shared" si="89"/>
        <v>jazz</v>
      </c>
    </row>
    <row r="909" spans="1:25" ht="48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s="6">
        <f t="shared" si="87"/>
        <v>0</v>
      </c>
      <c r="Q909" t="s">
        <v>8325</v>
      </c>
      <c r="R909" t="s">
        <v>8328</v>
      </c>
      <c r="S909" s="10">
        <f t="shared" si="84"/>
        <v>40767.192395833335</v>
      </c>
      <c r="T909" s="10">
        <f t="shared" si="85"/>
        <v>40797.192395833335</v>
      </c>
      <c r="V909" s="21"/>
      <c r="W909" t="s">
        <v>8278</v>
      </c>
      <c r="X909" t="str">
        <f t="shared" si="88"/>
        <v>music</v>
      </c>
      <c r="Y909" t="str">
        <f t="shared" si="89"/>
        <v>jazz</v>
      </c>
    </row>
    <row r="910" spans="1:25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s="6">
        <f t="shared" si="87"/>
        <v>0</v>
      </c>
      <c r="Q910" t="s">
        <v>8325</v>
      </c>
      <c r="R910" t="s">
        <v>8328</v>
      </c>
      <c r="S910" s="10">
        <f t="shared" si="84"/>
        <v>40340.801562499997</v>
      </c>
      <c r="T910" s="10">
        <f t="shared" si="85"/>
        <v>40386.207638888889</v>
      </c>
      <c r="V910" s="21"/>
      <c r="W910" t="s">
        <v>8278</v>
      </c>
      <c r="X910" t="str">
        <f t="shared" si="88"/>
        <v>music</v>
      </c>
      <c r="Y910" t="str">
        <f t="shared" si="89"/>
        <v>jazz</v>
      </c>
    </row>
    <row r="911" spans="1:25" ht="64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</v>
      </c>
      <c r="P911" s="6">
        <f t="shared" si="87"/>
        <v>65</v>
      </c>
      <c r="Q911" t="s">
        <v>8325</v>
      </c>
      <c r="R911" t="s">
        <v>8328</v>
      </c>
      <c r="S911" s="10">
        <f t="shared" si="84"/>
        <v>41081.69027777778</v>
      </c>
      <c r="T911" s="10">
        <f t="shared" si="85"/>
        <v>41113.166666666664</v>
      </c>
      <c r="V911" s="21"/>
      <c r="W911" t="s">
        <v>8278</v>
      </c>
      <c r="X911" t="str">
        <f t="shared" si="88"/>
        <v>music</v>
      </c>
      <c r="Y911" t="str">
        <f t="shared" si="89"/>
        <v>jazz</v>
      </c>
    </row>
    <row r="912" spans="1:25" ht="64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22.363636363636363</v>
      </c>
      <c r="P912" s="6">
        <f t="shared" si="87"/>
        <v>24.6</v>
      </c>
      <c r="Q912" t="s">
        <v>8325</v>
      </c>
      <c r="R912" t="s">
        <v>8328</v>
      </c>
      <c r="S912" s="10">
        <f t="shared" si="84"/>
        <v>42737.545358796298</v>
      </c>
      <c r="T912" s="10">
        <f t="shared" si="85"/>
        <v>42797.545358796298</v>
      </c>
      <c r="V912" s="21"/>
      <c r="W912" t="s">
        <v>8278</v>
      </c>
      <c r="X912" t="str">
        <f t="shared" si="88"/>
        <v>music</v>
      </c>
      <c r="Y912" t="str">
        <f t="shared" si="89"/>
        <v>jazz</v>
      </c>
    </row>
    <row r="913" spans="1:25" ht="64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s="6">
        <f t="shared" si="87"/>
        <v>0</v>
      </c>
      <c r="Q913" t="s">
        <v>8325</v>
      </c>
      <c r="R913" t="s">
        <v>8328</v>
      </c>
      <c r="S913" s="10">
        <f t="shared" si="84"/>
        <v>41642.005150462966</v>
      </c>
      <c r="T913" s="10">
        <f t="shared" si="85"/>
        <v>41663.005150462966</v>
      </c>
      <c r="V913" s="21"/>
      <c r="W913" t="s">
        <v>8278</v>
      </c>
      <c r="X913" t="str">
        <f t="shared" si="88"/>
        <v>music</v>
      </c>
      <c r="Y913" t="str">
        <f t="shared" si="89"/>
        <v>jazz</v>
      </c>
    </row>
    <row r="914" spans="1:25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0.85714285714285721</v>
      </c>
      <c r="P914" s="6">
        <f t="shared" si="87"/>
        <v>15</v>
      </c>
      <c r="Q914" t="s">
        <v>8325</v>
      </c>
      <c r="R914" t="s">
        <v>8328</v>
      </c>
      <c r="S914" s="10">
        <f t="shared" si="84"/>
        <v>41194.109340277777</v>
      </c>
      <c r="T914" s="10">
        <f t="shared" si="85"/>
        <v>41254.151006944441</v>
      </c>
      <c r="V914" s="21"/>
      <c r="W914" t="s">
        <v>8278</v>
      </c>
      <c r="X914" t="str">
        <f t="shared" si="88"/>
        <v>music</v>
      </c>
      <c r="Y914" t="str">
        <f t="shared" si="89"/>
        <v>jazz</v>
      </c>
    </row>
    <row r="915" spans="1:25" ht="64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6.6066666666666665</v>
      </c>
      <c r="P915" s="6">
        <f t="shared" si="87"/>
        <v>82.583333333333329</v>
      </c>
      <c r="Q915" t="s">
        <v>8325</v>
      </c>
      <c r="R915" t="s">
        <v>8328</v>
      </c>
      <c r="S915" s="10">
        <f t="shared" si="84"/>
        <v>41004.139108796298</v>
      </c>
      <c r="T915" s="10">
        <f t="shared" si="85"/>
        <v>41034.139108796298</v>
      </c>
      <c r="V915" s="21"/>
      <c r="W915" t="s">
        <v>8278</v>
      </c>
      <c r="X915" t="str">
        <f t="shared" si="88"/>
        <v>music</v>
      </c>
      <c r="Y915" t="str">
        <f t="shared" si="89"/>
        <v>jazz</v>
      </c>
    </row>
    <row r="916" spans="1:25" ht="64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s="6">
        <f t="shared" si="87"/>
        <v>0</v>
      </c>
      <c r="Q916" t="s">
        <v>8325</v>
      </c>
      <c r="R916" t="s">
        <v>8328</v>
      </c>
      <c r="S916" s="10">
        <f t="shared" si="84"/>
        <v>41116.763275462967</v>
      </c>
      <c r="T916" s="10">
        <f t="shared" si="85"/>
        <v>41146.763275462967</v>
      </c>
      <c r="V916" s="21"/>
      <c r="W916" t="s">
        <v>8278</v>
      </c>
      <c r="X916" t="str">
        <f t="shared" si="88"/>
        <v>music</v>
      </c>
      <c r="Y916" t="str">
        <f t="shared" si="89"/>
        <v>jazz</v>
      </c>
    </row>
    <row r="917" spans="1:25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5.7692307692307692</v>
      </c>
      <c r="P917" s="6">
        <f t="shared" si="87"/>
        <v>41.666666666666664</v>
      </c>
      <c r="Q917" t="s">
        <v>8325</v>
      </c>
      <c r="R917" t="s">
        <v>8328</v>
      </c>
      <c r="S917" s="10">
        <f t="shared" si="84"/>
        <v>40937.679560185185</v>
      </c>
      <c r="T917" s="10">
        <f t="shared" si="85"/>
        <v>40969.207638888889</v>
      </c>
      <c r="V917" s="21"/>
      <c r="W917" t="s">
        <v>8278</v>
      </c>
      <c r="X917" t="str">
        <f t="shared" si="88"/>
        <v>music</v>
      </c>
      <c r="Y917" t="str">
        <f t="shared" si="89"/>
        <v>jazz</v>
      </c>
    </row>
    <row r="918" spans="1:25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s="6">
        <f t="shared" si="87"/>
        <v>0</v>
      </c>
      <c r="Q918" t="s">
        <v>8325</v>
      </c>
      <c r="R918" t="s">
        <v>8328</v>
      </c>
      <c r="S918" s="10">
        <f t="shared" si="84"/>
        <v>40434.853402777779</v>
      </c>
      <c r="T918" s="10">
        <f t="shared" si="85"/>
        <v>40473.208333333336</v>
      </c>
      <c r="V918" s="21"/>
      <c r="W918" t="s">
        <v>8278</v>
      </c>
      <c r="X918" t="str">
        <f t="shared" si="88"/>
        <v>music</v>
      </c>
      <c r="Y918" t="str">
        <f t="shared" si="89"/>
        <v>jazz</v>
      </c>
    </row>
    <row r="919" spans="1:25" ht="64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0.6</v>
      </c>
      <c r="P919" s="6">
        <f t="shared" si="87"/>
        <v>30</v>
      </c>
      <c r="Q919" t="s">
        <v>8325</v>
      </c>
      <c r="R919" t="s">
        <v>8328</v>
      </c>
      <c r="S919" s="10">
        <f t="shared" si="84"/>
        <v>41802.94363425926</v>
      </c>
      <c r="T919" s="10">
        <f t="shared" si="85"/>
        <v>41834.104166666664</v>
      </c>
      <c r="V919" s="21"/>
      <c r="W919" t="s">
        <v>8278</v>
      </c>
      <c r="X919" t="str">
        <f t="shared" si="88"/>
        <v>music</v>
      </c>
      <c r="Y919" t="str">
        <f t="shared" si="89"/>
        <v>jazz</v>
      </c>
    </row>
    <row r="920" spans="1:25" ht="80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</v>
      </c>
      <c r="P920" s="6">
        <f t="shared" si="87"/>
        <v>19.600000000000001</v>
      </c>
      <c r="Q920" t="s">
        <v>8325</v>
      </c>
      <c r="R920" t="s">
        <v>8328</v>
      </c>
      <c r="S920" s="10">
        <f t="shared" ref="S920:S983" si="90">(((J920/60)/60)/24)+DATE(1970,1,1)</f>
        <v>41944.916215277779</v>
      </c>
      <c r="T920" s="10">
        <f t="shared" ref="T920:T983" si="91">(((I920/60)/60)/24)+DATE(1970,1,1)</f>
        <v>41974.957881944443</v>
      </c>
      <c r="V920" s="21"/>
      <c r="W920" t="s">
        <v>8278</v>
      </c>
      <c r="X920" t="str">
        <f t="shared" si="88"/>
        <v>music</v>
      </c>
      <c r="Y920" t="str">
        <f t="shared" si="89"/>
        <v>jazz</v>
      </c>
    </row>
    <row r="921" spans="1:25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0.5</v>
      </c>
      <c r="P921" s="6">
        <f t="shared" si="87"/>
        <v>100</v>
      </c>
      <c r="Q921" t="s">
        <v>8325</v>
      </c>
      <c r="R921" t="s">
        <v>8328</v>
      </c>
      <c r="S921" s="10">
        <f t="shared" si="90"/>
        <v>41227.641724537039</v>
      </c>
      <c r="T921" s="10">
        <f t="shared" si="91"/>
        <v>41262.641724537039</v>
      </c>
      <c r="V921" s="21"/>
      <c r="W921" t="s">
        <v>8278</v>
      </c>
      <c r="X921" t="str">
        <f t="shared" si="88"/>
        <v>music</v>
      </c>
      <c r="Y921" t="str">
        <f t="shared" si="89"/>
        <v>jazz</v>
      </c>
    </row>
    <row r="922" spans="1:25" ht="64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s="6">
        <f t="shared" si="87"/>
        <v>0</v>
      </c>
      <c r="Q922" t="s">
        <v>8325</v>
      </c>
      <c r="R922" t="s">
        <v>8328</v>
      </c>
      <c r="S922" s="10">
        <f t="shared" si="90"/>
        <v>41562.67155092593</v>
      </c>
      <c r="T922" s="10">
        <f t="shared" si="91"/>
        <v>41592.713217592594</v>
      </c>
      <c r="V922" s="21"/>
      <c r="W922" t="s">
        <v>8278</v>
      </c>
      <c r="X922" t="str">
        <f t="shared" si="88"/>
        <v>music</v>
      </c>
      <c r="Y922" t="str">
        <f t="shared" si="89"/>
        <v>jazz</v>
      </c>
    </row>
    <row r="923" spans="1:25" ht="64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30.9</v>
      </c>
      <c r="P923" s="6">
        <f t="shared" si="87"/>
        <v>231.75</v>
      </c>
      <c r="Q923" t="s">
        <v>8325</v>
      </c>
      <c r="R923" t="s">
        <v>8328</v>
      </c>
      <c r="S923" s="10">
        <f t="shared" si="90"/>
        <v>40847.171018518515</v>
      </c>
      <c r="T923" s="10">
        <f t="shared" si="91"/>
        <v>40889.212685185186</v>
      </c>
      <c r="V923" s="21"/>
      <c r="W923" t="s">
        <v>8278</v>
      </c>
      <c r="X923" t="str">
        <f t="shared" si="88"/>
        <v>music</v>
      </c>
      <c r="Y923" t="str">
        <f t="shared" si="89"/>
        <v>jazz</v>
      </c>
    </row>
    <row r="924" spans="1:25" ht="64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21.037037037037038</v>
      </c>
      <c r="P924" s="6">
        <f t="shared" si="87"/>
        <v>189.33333333333334</v>
      </c>
      <c r="Q924" t="s">
        <v>8325</v>
      </c>
      <c r="R924" t="s">
        <v>8328</v>
      </c>
      <c r="S924" s="10">
        <f t="shared" si="90"/>
        <v>41878.530011574076</v>
      </c>
      <c r="T924" s="10">
        <f t="shared" si="91"/>
        <v>41913.530011574076</v>
      </c>
      <c r="V924" s="21"/>
      <c r="W924" t="s">
        <v>8278</v>
      </c>
      <c r="X924" t="str">
        <f t="shared" si="88"/>
        <v>music</v>
      </c>
      <c r="Y924" t="str">
        <f t="shared" si="89"/>
        <v>jazz</v>
      </c>
    </row>
    <row r="925" spans="1:25" ht="64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2.1999999999999997</v>
      </c>
      <c r="P925" s="6">
        <f t="shared" si="87"/>
        <v>55</v>
      </c>
      <c r="Q925" t="s">
        <v>8325</v>
      </c>
      <c r="R925" t="s">
        <v>8328</v>
      </c>
      <c r="S925" s="10">
        <f t="shared" si="90"/>
        <v>41934.959756944445</v>
      </c>
      <c r="T925" s="10">
        <f t="shared" si="91"/>
        <v>41965.001423611116</v>
      </c>
      <c r="V925" s="21"/>
      <c r="W925" t="s">
        <v>8278</v>
      </c>
      <c r="X925" t="str">
        <f t="shared" si="88"/>
        <v>music</v>
      </c>
      <c r="Y925" t="str">
        <f t="shared" si="89"/>
        <v>jazz</v>
      </c>
    </row>
    <row r="926" spans="1:25" ht="64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10.9</v>
      </c>
      <c r="P926" s="6">
        <f t="shared" si="87"/>
        <v>21.8</v>
      </c>
      <c r="Q926" t="s">
        <v>8325</v>
      </c>
      <c r="R926" t="s">
        <v>8328</v>
      </c>
      <c r="S926" s="10">
        <f t="shared" si="90"/>
        <v>41288.942928240744</v>
      </c>
      <c r="T926" s="10">
        <f t="shared" si="91"/>
        <v>41318.942928240744</v>
      </c>
      <c r="V926" s="21"/>
      <c r="W926" t="s">
        <v>8278</v>
      </c>
      <c r="X926" t="str">
        <f t="shared" si="88"/>
        <v>music</v>
      </c>
      <c r="Y926" t="str">
        <f t="shared" si="89"/>
        <v>jazz</v>
      </c>
    </row>
    <row r="927" spans="1:25" ht="64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2.666666666666667</v>
      </c>
      <c r="P927" s="6">
        <f t="shared" si="87"/>
        <v>32</v>
      </c>
      <c r="Q927" t="s">
        <v>8325</v>
      </c>
      <c r="R927" t="s">
        <v>8328</v>
      </c>
      <c r="S927" s="10">
        <f t="shared" si="90"/>
        <v>41575.880914351852</v>
      </c>
      <c r="T927" s="10">
        <f t="shared" si="91"/>
        <v>41605.922581018516</v>
      </c>
      <c r="V927" s="21"/>
      <c r="W927" t="s">
        <v>8278</v>
      </c>
      <c r="X927" t="str">
        <f t="shared" si="88"/>
        <v>music</v>
      </c>
      <c r="Y927" t="str">
        <f t="shared" si="89"/>
        <v>jazz</v>
      </c>
    </row>
    <row r="928" spans="1:25" ht="8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s="6">
        <f t="shared" si="87"/>
        <v>0</v>
      </c>
      <c r="Q928" t="s">
        <v>8325</v>
      </c>
      <c r="R928" t="s">
        <v>8328</v>
      </c>
      <c r="S928" s="10">
        <f t="shared" si="90"/>
        <v>40338.02002314815</v>
      </c>
      <c r="T928" s="10">
        <f t="shared" si="91"/>
        <v>40367.944444444445</v>
      </c>
      <c r="V928" s="21"/>
      <c r="W928" t="s">
        <v>8278</v>
      </c>
      <c r="X928" t="str">
        <f t="shared" si="88"/>
        <v>music</v>
      </c>
      <c r="Y928" t="str">
        <f t="shared" si="89"/>
        <v>jazz</v>
      </c>
    </row>
    <row r="929" spans="1:25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s="6">
        <f t="shared" si="87"/>
        <v>0</v>
      </c>
      <c r="Q929" t="s">
        <v>8325</v>
      </c>
      <c r="R929" t="s">
        <v>8328</v>
      </c>
      <c r="S929" s="10">
        <f t="shared" si="90"/>
        <v>41013.822858796295</v>
      </c>
      <c r="T929" s="10">
        <f t="shared" si="91"/>
        <v>41043.822858796295</v>
      </c>
      <c r="V929" s="21"/>
      <c r="W929" t="s">
        <v>8278</v>
      </c>
      <c r="X929" t="str">
        <f t="shared" si="88"/>
        <v>music</v>
      </c>
      <c r="Y929" t="str">
        <f t="shared" si="89"/>
        <v>jazz</v>
      </c>
    </row>
    <row r="930" spans="1:25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10.86206896551724</v>
      </c>
      <c r="P930" s="6">
        <f t="shared" si="87"/>
        <v>56.25</v>
      </c>
      <c r="Q930" t="s">
        <v>8325</v>
      </c>
      <c r="R930" t="s">
        <v>8328</v>
      </c>
      <c r="S930" s="10">
        <f t="shared" si="90"/>
        <v>41180.86241898148</v>
      </c>
      <c r="T930" s="10">
        <f t="shared" si="91"/>
        <v>41231</v>
      </c>
      <c r="V930" s="21"/>
      <c r="W930" t="s">
        <v>8278</v>
      </c>
      <c r="X930" t="str">
        <f t="shared" si="88"/>
        <v>music</v>
      </c>
      <c r="Y930" t="str">
        <f t="shared" si="89"/>
        <v>jazz</v>
      </c>
    </row>
    <row r="931" spans="1:25" ht="64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s="6">
        <f t="shared" si="87"/>
        <v>0</v>
      </c>
      <c r="Q931" t="s">
        <v>8325</v>
      </c>
      <c r="R931" t="s">
        <v>8328</v>
      </c>
      <c r="S931" s="10">
        <f t="shared" si="90"/>
        <v>40978.238067129627</v>
      </c>
      <c r="T931" s="10">
        <f t="shared" si="91"/>
        <v>41008.196400462963</v>
      </c>
      <c r="V931" s="21"/>
      <c r="W931" t="s">
        <v>8278</v>
      </c>
      <c r="X931" t="str">
        <f t="shared" si="88"/>
        <v>music</v>
      </c>
      <c r="Y931" t="str">
        <f t="shared" si="89"/>
        <v>jazz</v>
      </c>
    </row>
    <row r="932" spans="1:25" ht="64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38.333333333333336</v>
      </c>
      <c r="P932" s="6">
        <f t="shared" si="87"/>
        <v>69</v>
      </c>
      <c r="Q932" t="s">
        <v>8325</v>
      </c>
      <c r="R932" t="s">
        <v>8328</v>
      </c>
      <c r="S932" s="10">
        <f t="shared" si="90"/>
        <v>40312.915578703702</v>
      </c>
      <c r="T932" s="10">
        <f t="shared" si="91"/>
        <v>40354.897222222222</v>
      </c>
      <c r="V932" s="21"/>
      <c r="W932" t="s">
        <v>8278</v>
      </c>
      <c r="X932" t="str">
        <f t="shared" si="88"/>
        <v>music</v>
      </c>
      <c r="Y932" t="str">
        <f t="shared" si="89"/>
        <v>jazz</v>
      </c>
    </row>
    <row r="933" spans="1:25" ht="64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6.5500000000000007</v>
      </c>
      <c r="P933" s="6">
        <f t="shared" si="87"/>
        <v>18.714285714285715</v>
      </c>
      <c r="Q933" t="s">
        <v>8325</v>
      </c>
      <c r="R933" t="s">
        <v>8328</v>
      </c>
      <c r="S933" s="10">
        <f t="shared" si="90"/>
        <v>41680.359976851854</v>
      </c>
      <c r="T933" s="10">
        <f t="shared" si="91"/>
        <v>41714.916666666664</v>
      </c>
      <c r="V933" s="21"/>
      <c r="W933" t="s">
        <v>8278</v>
      </c>
      <c r="X933" t="str">
        <f t="shared" si="88"/>
        <v>music</v>
      </c>
      <c r="Y933" t="str">
        <f t="shared" si="89"/>
        <v>jazz</v>
      </c>
    </row>
    <row r="934" spans="1:25" ht="48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14.536842105263158</v>
      </c>
      <c r="P934" s="6">
        <f t="shared" si="87"/>
        <v>46.033333333333331</v>
      </c>
      <c r="Q934" t="s">
        <v>8325</v>
      </c>
      <c r="R934" t="s">
        <v>8328</v>
      </c>
      <c r="S934" s="10">
        <f t="shared" si="90"/>
        <v>41310.969270833331</v>
      </c>
      <c r="T934" s="10">
        <f t="shared" si="91"/>
        <v>41355.927604166667</v>
      </c>
      <c r="V934" s="21"/>
      <c r="W934" t="s">
        <v>8278</v>
      </c>
      <c r="X934" t="str">
        <f t="shared" si="88"/>
        <v>music</v>
      </c>
      <c r="Y934" t="str">
        <f t="shared" si="89"/>
        <v>jazz</v>
      </c>
    </row>
    <row r="935" spans="1:25" ht="64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6</v>
      </c>
      <c r="P935" s="6">
        <f t="shared" si="87"/>
        <v>60</v>
      </c>
      <c r="Q935" t="s">
        <v>8325</v>
      </c>
      <c r="R935" t="s">
        <v>8328</v>
      </c>
      <c r="S935" s="10">
        <f t="shared" si="90"/>
        <v>41711.169085648151</v>
      </c>
      <c r="T935" s="10">
        <f t="shared" si="91"/>
        <v>41771.169085648151</v>
      </c>
      <c r="V935" s="21"/>
      <c r="W935" t="s">
        <v>8278</v>
      </c>
      <c r="X935" t="str">
        <f t="shared" si="88"/>
        <v>music</v>
      </c>
      <c r="Y935" t="str">
        <f t="shared" si="89"/>
        <v>jazz</v>
      </c>
    </row>
    <row r="936" spans="1:25" ht="64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30.4</v>
      </c>
      <c r="P936" s="6">
        <f t="shared" si="87"/>
        <v>50.666666666666664</v>
      </c>
      <c r="Q936" t="s">
        <v>8325</v>
      </c>
      <c r="R936" t="s">
        <v>8328</v>
      </c>
      <c r="S936" s="10">
        <f t="shared" si="90"/>
        <v>41733.737083333333</v>
      </c>
      <c r="T936" s="10">
        <f t="shared" si="91"/>
        <v>41763.25</v>
      </c>
      <c r="V936" s="21"/>
      <c r="W936" t="s">
        <v>8278</v>
      </c>
      <c r="X936" t="str">
        <f t="shared" si="88"/>
        <v>music</v>
      </c>
      <c r="Y936" t="str">
        <f t="shared" si="89"/>
        <v>jazz</v>
      </c>
    </row>
    <row r="937" spans="1:25" ht="64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1.4285714285714286</v>
      </c>
      <c r="P937" s="6">
        <f t="shared" si="87"/>
        <v>25</v>
      </c>
      <c r="Q937" t="s">
        <v>8325</v>
      </c>
      <c r="R937" t="s">
        <v>8328</v>
      </c>
      <c r="S937" s="10">
        <f t="shared" si="90"/>
        <v>42368.333668981482</v>
      </c>
      <c r="T937" s="10">
        <f t="shared" si="91"/>
        <v>42398.333668981482</v>
      </c>
      <c r="V937" s="21"/>
      <c r="W937" t="s">
        <v>8278</v>
      </c>
      <c r="X937" t="str">
        <f t="shared" si="88"/>
        <v>music</v>
      </c>
      <c r="Y937" t="str">
        <f t="shared" si="89"/>
        <v>jazz</v>
      </c>
    </row>
    <row r="938" spans="1:25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s="6">
        <f t="shared" si="87"/>
        <v>0</v>
      </c>
      <c r="Q938" t="s">
        <v>8325</v>
      </c>
      <c r="R938" t="s">
        <v>8328</v>
      </c>
      <c r="S938" s="10">
        <f t="shared" si="90"/>
        <v>40883.024178240739</v>
      </c>
      <c r="T938" s="10">
        <f t="shared" si="91"/>
        <v>40926.833333333336</v>
      </c>
      <c r="V938" s="21"/>
      <c r="W938" t="s">
        <v>8278</v>
      </c>
      <c r="X938" t="str">
        <f t="shared" si="88"/>
        <v>music</v>
      </c>
      <c r="Y938" t="str">
        <f t="shared" si="89"/>
        <v>jazz</v>
      </c>
    </row>
    <row r="939" spans="1:25" ht="64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1.1428571428571428</v>
      </c>
      <c r="P939" s="6">
        <f t="shared" si="87"/>
        <v>20</v>
      </c>
      <c r="Q939" t="s">
        <v>8325</v>
      </c>
      <c r="R939" t="s">
        <v>8328</v>
      </c>
      <c r="S939" s="10">
        <f t="shared" si="90"/>
        <v>41551.798113425924</v>
      </c>
      <c r="T939" s="10">
        <f t="shared" si="91"/>
        <v>41581.839780092596</v>
      </c>
      <c r="V939" s="21"/>
      <c r="W939" t="s">
        <v>8278</v>
      </c>
      <c r="X939" t="str">
        <f t="shared" si="88"/>
        <v>music</v>
      </c>
      <c r="Y939" t="str">
        <f t="shared" si="89"/>
        <v>jazz</v>
      </c>
    </row>
    <row r="940" spans="1:25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0.35714285714285715</v>
      </c>
      <c r="P940" s="6">
        <f t="shared" si="87"/>
        <v>25</v>
      </c>
      <c r="Q940" t="s">
        <v>8325</v>
      </c>
      <c r="R940" t="s">
        <v>8328</v>
      </c>
      <c r="S940" s="10">
        <f t="shared" si="90"/>
        <v>41124.479722222226</v>
      </c>
      <c r="T940" s="10">
        <f t="shared" si="91"/>
        <v>41154.479722222226</v>
      </c>
      <c r="V940" s="21"/>
      <c r="W940" t="s">
        <v>8278</v>
      </c>
      <c r="X940" t="str">
        <f t="shared" si="88"/>
        <v>music</v>
      </c>
      <c r="Y940" t="str">
        <f t="shared" si="89"/>
        <v>jazz</v>
      </c>
    </row>
    <row r="941" spans="1:25" ht="64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1.4545454545454546</v>
      </c>
      <c r="P941" s="6">
        <f t="shared" si="87"/>
        <v>20</v>
      </c>
      <c r="Q941" t="s">
        <v>8325</v>
      </c>
      <c r="R941" t="s">
        <v>8328</v>
      </c>
      <c r="S941" s="10">
        <f t="shared" si="90"/>
        <v>41416.763171296298</v>
      </c>
      <c r="T941" s="10">
        <f t="shared" si="91"/>
        <v>41455.831944444442</v>
      </c>
      <c r="V941" s="21"/>
      <c r="W941" t="s">
        <v>8278</v>
      </c>
      <c r="X941" t="str">
        <f t="shared" si="88"/>
        <v>music</v>
      </c>
      <c r="Y941" t="str">
        <f t="shared" si="89"/>
        <v>jazz</v>
      </c>
    </row>
    <row r="942" spans="1:25" ht="64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17.155555555555555</v>
      </c>
      <c r="P942" s="6">
        <f t="shared" si="87"/>
        <v>110.28571428571429</v>
      </c>
      <c r="Q942" t="s">
        <v>8319</v>
      </c>
      <c r="R942" t="s">
        <v>8321</v>
      </c>
      <c r="S942" s="10">
        <f t="shared" si="90"/>
        <v>42182.008402777778</v>
      </c>
      <c r="T942" s="10">
        <f t="shared" si="91"/>
        <v>42227.008402777778</v>
      </c>
      <c r="V942" s="21"/>
      <c r="W942" t="s">
        <v>8273</v>
      </c>
      <c r="X942" t="str">
        <f t="shared" si="88"/>
        <v>technology</v>
      </c>
      <c r="Y942" t="str">
        <f t="shared" si="89"/>
        <v>wearables</v>
      </c>
    </row>
    <row r="943" spans="1:25" ht="64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</v>
      </c>
      <c r="P943" s="6">
        <f t="shared" si="87"/>
        <v>37.451612903225808</v>
      </c>
      <c r="Q943" t="s">
        <v>8319</v>
      </c>
      <c r="R943" t="s">
        <v>8321</v>
      </c>
      <c r="S943" s="10">
        <f t="shared" si="90"/>
        <v>42746.096585648149</v>
      </c>
      <c r="T943" s="10">
        <f t="shared" si="91"/>
        <v>42776.096585648149</v>
      </c>
      <c r="V943" s="21"/>
      <c r="W943" t="s">
        <v>8273</v>
      </c>
      <c r="X943" t="str">
        <f t="shared" si="88"/>
        <v>technology</v>
      </c>
      <c r="Y943" t="str">
        <f t="shared" si="89"/>
        <v>wearables</v>
      </c>
    </row>
    <row r="944" spans="1:25" ht="80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8.9066666666666663</v>
      </c>
      <c r="P944" s="6">
        <f t="shared" si="87"/>
        <v>41.75</v>
      </c>
      <c r="Q944" t="s">
        <v>8319</v>
      </c>
      <c r="R944" t="s">
        <v>8321</v>
      </c>
      <c r="S944" s="10">
        <f t="shared" si="90"/>
        <v>42382.843287037031</v>
      </c>
      <c r="T944" s="10">
        <f t="shared" si="91"/>
        <v>42418.843287037031</v>
      </c>
      <c r="V944" s="21"/>
      <c r="W944" t="s">
        <v>8273</v>
      </c>
      <c r="X944" t="str">
        <f t="shared" si="88"/>
        <v>technology</v>
      </c>
      <c r="Y944" t="str">
        <f t="shared" si="89"/>
        <v>wearables</v>
      </c>
    </row>
    <row r="945" spans="1:25" ht="48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9.6333333333333346</v>
      </c>
      <c r="P945" s="6">
        <f t="shared" si="87"/>
        <v>24.083333333333332</v>
      </c>
      <c r="Q945" t="s">
        <v>8319</v>
      </c>
      <c r="R945" t="s">
        <v>8321</v>
      </c>
      <c r="S945" s="10">
        <f t="shared" si="90"/>
        <v>42673.66788194445</v>
      </c>
      <c r="T945" s="10">
        <f t="shared" si="91"/>
        <v>42703.709548611107</v>
      </c>
      <c r="V945" s="21"/>
      <c r="W945" t="s">
        <v>8273</v>
      </c>
      <c r="X945" t="str">
        <f t="shared" si="88"/>
        <v>technology</v>
      </c>
      <c r="Y945" t="str">
        <f t="shared" si="89"/>
        <v>wearables</v>
      </c>
    </row>
    <row r="946" spans="1:25" ht="64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13.325999999999999</v>
      </c>
      <c r="P946" s="6">
        <f t="shared" si="87"/>
        <v>69.40625</v>
      </c>
      <c r="Q946" t="s">
        <v>8319</v>
      </c>
      <c r="R946" t="s">
        <v>8321</v>
      </c>
      <c r="S946" s="10">
        <f t="shared" si="90"/>
        <v>42444.583912037036</v>
      </c>
      <c r="T946" s="10">
        <f t="shared" si="91"/>
        <v>42478.583333333328</v>
      </c>
      <c r="V946" s="21"/>
      <c r="W946" t="s">
        <v>8273</v>
      </c>
      <c r="X946" t="str">
        <f t="shared" si="88"/>
        <v>technology</v>
      </c>
      <c r="Y946" t="str">
        <f t="shared" si="89"/>
        <v>wearables</v>
      </c>
    </row>
    <row r="947" spans="1:25" ht="64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</v>
      </c>
      <c r="P947" s="6">
        <f t="shared" si="87"/>
        <v>155.25</v>
      </c>
      <c r="Q947" t="s">
        <v>8319</v>
      </c>
      <c r="R947" t="s">
        <v>8321</v>
      </c>
      <c r="S947" s="10">
        <f t="shared" si="90"/>
        <v>42732.872986111113</v>
      </c>
      <c r="T947" s="10">
        <f t="shared" si="91"/>
        <v>42784.999305555553</v>
      </c>
      <c r="V947" s="21"/>
      <c r="W947" t="s">
        <v>8273</v>
      </c>
      <c r="X947" t="str">
        <f t="shared" si="88"/>
        <v>technology</v>
      </c>
      <c r="Y947" t="str">
        <f t="shared" si="89"/>
        <v>wearables</v>
      </c>
    </row>
    <row r="948" spans="1:25" ht="48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1.9066666666666665</v>
      </c>
      <c r="P948" s="6">
        <f t="shared" si="87"/>
        <v>57.2</v>
      </c>
      <c r="Q948" t="s">
        <v>8319</v>
      </c>
      <c r="R948" t="s">
        <v>8321</v>
      </c>
      <c r="S948" s="10">
        <f t="shared" si="90"/>
        <v>42592.750555555554</v>
      </c>
      <c r="T948" s="10">
        <f t="shared" si="91"/>
        <v>42622.750555555554</v>
      </c>
      <c r="V948" s="21"/>
      <c r="W948" t="s">
        <v>8273</v>
      </c>
      <c r="X948" t="str">
        <f t="shared" si="88"/>
        <v>technology</v>
      </c>
      <c r="Y948" t="str">
        <f t="shared" si="89"/>
        <v>wearables</v>
      </c>
    </row>
    <row r="949" spans="1:25" ht="64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s="6">
        <f t="shared" si="87"/>
        <v>0</v>
      </c>
      <c r="Q949" t="s">
        <v>8319</v>
      </c>
      <c r="R949" t="s">
        <v>8321</v>
      </c>
      <c r="S949" s="10">
        <f t="shared" si="90"/>
        <v>42491.781319444446</v>
      </c>
      <c r="T949" s="10">
        <f t="shared" si="91"/>
        <v>42551.781319444446</v>
      </c>
      <c r="V949" s="21"/>
      <c r="W949" t="s">
        <v>8273</v>
      </c>
      <c r="X949" t="str">
        <f t="shared" si="88"/>
        <v>technology</v>
      </c>
      <c r="Y949" t="str">
        <f t="shared" si="89"/>
        <v>wearables</v>
      </c>
    </row>
    <row r="950" spans="1:25" ht="64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12</v>
      </c>
      <c r="P950" s="6">
        <f t="shared" si="87"/>
        <v>60</v>
      </c>
      <c r="Q950" t="s">
        <v>8319</v>
      </c>
      <c r="R950" t="s">
        <v>8321</v>
      </c>
      <c r="S950" s="10">
        <f t="shared" si="90"/>
        <v>42411.828287037039</v>
      </c>
      <c r="T950" s="10">
        <f t="shared" si="91"/>
        <v>42441.828287037039</v>
      </c>
      <c r="V950" s="21"/>
      <c r="W950" t="s">
        <v>8273</v>
      </c>
      <c r="X950" t="str">
        <f t="shared" si="88"/>
        <v>technology</v>
      </c>
      <c r="Y950" t="str">
        <f t="shared" si="89"/>
        <v>wearables</v>
      </c>
    </row>
    <row r="951" spans="1:25" ht="64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</v>
      </c>
      <c r="P951" s="6">
        <f t="shared" si="87"/>
        <v>39</v>
      </c>
      <c r="Q951" t="s">
        <v>8319</v>
      </c>
      <c r="R951" t="s">
        <v>8321</v>
      </c>
      <c r="S951" s="10">
        <f t="shared" si="90"/>
        <v>42361.043703703705</v>
      </c>
      <c r="T951" s="10">
        <f t="shared" si="91"/>
        <v>42421.043703703705</v>
      </c>
      <c r="V951" s="21"/>
      <c r="W951" t="s">
        <v>8273</v>
      </c>
      <c r="X951" t="str">
        <f t="shared" si="88"/>
        <v>technology</v>
      </c>
      <c r="Y951" t="str">
        <f t="shared" si="89"/>
        <v>wearables</v>
      </c>
    </row>
    <row r="952" spans="1:25" ht="64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28.04</v>
      </c>
      <c r="P952" s="6">
        <f t="shared" si="87"/>
        <v>58.416666666666664</v>
      </c>
      <c r="Q952" t="s">
        <v>8319</v>
      </c>
      <c r="R952" t="s">
        <v>8321</v>
      </c>
      <c r="S952" s="10">
        <f t="shared" si="90"/>
        <v>42356.750706018516</v>
      </c>
      <c r="T952" s="10">
        <f t="shared" si="91"/>
        <v>42386.750706018516</v>
      </c>
      <c r="V952" s="21"/>
      <c r="W952" t="s">
        <v>8273</v>
      </c>
      <c r="X952" t="str">
        <f t="shared" si="88"/>
        <v>technology</v>
      </c>
      <c r="Y952" t="str">
        <f t="shared" si="89"/>
        <v>wearables</v>
      </c>
    </row>
    <row r="953" spans="1:25" ht="3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38.39</v>
      </c>
      <c r="P953" s="6">
        <f t="shared" si="87"/>
        <v>158.63636363636363</v>
      </c>
      <c r="Q953" t="s">
        <v>8319</v>
      </c>
      <c r="R953" t="s">
        <v>8321</v>
      </c>
      <c r="S953" s="10">
        <f t="shared" si="90"/>
        <v>42480.653611111105</v>
      </c>
      <c r="T953" s="10">
        <f t="shared" si="91"/>
        <v>42525.653611111105</v>
      </c>
      <c r="V953" s="21"/>
      <c r="W953" t="s">
        <v>8273</v>
      </c>
      <c r="X953" t="str">
        <f t="shared" si="88"/>
        <v>technology</v>
      </c>
      <c r="Y953" t="str">
        <f t="shared" si="89"/>
        <v>wearables</v>
      </c>
    </row>
    <row r="954" spans="1:25" ht="48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39.942857142857143</v>
      </c>
      <c r="P954" s="6">
        <f t="shared" si="87"/>
        <v>99.857142857142861</v>
      </c>
      <c r="Q954" t="s">
        <v>8319</v>
      </c>
      <c r="R954" t="s">
        <v>8321</v>
      </c>
      <c r="S954" s="10">
        <f t="shared" si="90"/>
        <v>42662.613564814819</v>
      </c>
      <c r="T954" s="10">
        <f t="shared" si="91"/>
        <v>42692.655231481483</v>
      </c>
      <c r="V954" s="21"/>
      <c r="W954" t="s">
        <v>8273</v>
      </c>
      <c r="X954" t="str">
        <f t="shared" si="88"/>
        <v>technology</v>
      </c>
      <c r="Y954" t="str">
        <f t="shared" si="89"/>
        <v>wearables</v>
      </c>
    </row>
    <row r="955" spans="1:25" ht="64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0.84</v>
      </c>
      <c r="P955" s="6">
        <f t="shared" si="87"/>
        <v>25.2</v>
      </c>
      <c r="Q955" t="s">
        <v>8319</v>
      </c>
      <c r="R955" t="s">
        <v>8321</v>
      </c>
      <c r="S955" s="10">
        <f t="shared" si="90"/>
        <v>41999.164340277777</v>
      </c>
      <c r="T955" s="10">
        <f t="shared" si="91"/>
        <v>42029.164340277777</v>
      </c>
      <c r="V955" s="21"/>
      <c r="W955" t="s">
        <v>8273</v>
      </c>
      <c r="X955" t="str">
        <f t="shared" si="88"/>
        <v>technology</v>
      </c>
      <c r="Y955" t="str">
        <f t="shared" si="89"/>
        <v>wearables</v>
      </c>
    </row>
    <row r="956" spans="1:25" ht="64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43.406666666666666</v>
      </c>
      <c r="P956" s="6">
        <f t="shared" si="87"/>
        <v>89.191780821917803</v>
      </c>
      <c r="Q956" t="s">
        <v>8319</v>
      </c>
      <c r="R956" t="s">
        <v>8321</v>
      </c>
      <c r="S956" s="10">
        <f t="shared" si="90"/>
        <v>42194.833784722221</v>
      </c>
      <c r="T956" s="10">
        <f t="shared" si="91"/>
        <v>42236.833784722221</v>
      </c>
      <c r="V956" s="21"/>
      <c r="W956" t="s">
        <v>8273</v>
      </c>
      <c r="X956" t="str">
        <f t="shared" si="88"/>
        <v>technology</v>
      </c>
      <c r="Y956" t="str">
        <f t="shared" si="89"/>
        <v>wearables</v>
      </c>
    </row>
    <row r="957" spans="1:25" ht="64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5.6613333333333333</v>
      </c>
      <c r="P957" s="6">
        <f t="shared" si="87"/>
        <v>182.6236559139785</v>
      </c>
      <c r="Q957" t="s">
        <v>8319</v>
      </c>
      <c r="R957" t="s">
        <v>8321</v>
      </c>
      <c r="S957" s="10">
        <f t="shared" si="90"/>
        <v>42586.295138888891</v>
      </c>
      <c r="T957" s="10">
        <f t="shared" si="91"/>
        <v>42626.295138888891</v>
      </c>
      <c r="V957" s="21"/>
      <c r="W957" t="s">
        <v>8273</v>
      </c>
      <c r="X957" t="str">
        <f t="shared" si="88"/>
        <v>technology</v>
      </c>
      <c r="Y957" t="str">
        <f t="shared" si="89"/>
        <v>wearables</v>
      </c>
    </row>
    <row r="958" spans="1:25" ht="8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1.722</v>
      </c>
      <c r="P958" s="6">
        <f t="shared" si="87"/>
        <v>50.647058823529413</v>
      </c>
      <c r="Q958" t="s">
        <v>8319</v>
      </c>
      <c r="R958" t="s">
        <v>8321</v>
      </c>
      <c r="S958" s="10">
        <f t="shared" si="90"/>
        <v>42060.913877314815</v>
      </c>
      <c r="T958" s="10">
        <f t="shared" si="91"/>
        <v>42120.872210648144</v>
      </c>
      <c r="V958" s="21"/>
      <c r="W958" t="s">
        <v>8273</v>
      </c>
      <c r="X958" t="str">
        <f t="shared" si="88"/>
        <v>technology</v>
      </c>
      <c r="Y958" t="str">
        <f t="shared" si="89"/>
        <v>wearables</v>
      </c>
    </row>
    <row r="959" spans="1:25" ht="48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1.9416666666666664</v>
      </c>
      <c r="P959" s="6">
        <f t="shared" si="87"/>
        <v>33.285714285714285</v>
      </c>
      <c r="Q959" t="s">
        <v>8319</v>
      </c>
      <c r="R959" t="s">
        <v>8321</v>
      </c>
      <c r="S959" s="10">
        <f t="shared" si="90"/>
        <v>42660.552465277782</v>
      </c>
      <c r="T959" s="10">
        <f t="shared" si="91"/>
        <v>42691.594131944439</v>
      </c>
      <c r="V959" s="21"/>
      <c r="W959" t="s">
        <v>8273</v>
      </c>
      <c r="X959" t="str">
        <f t="shared" si="88"/>
        <v>technology</v>
      </c>
      <c r="Y959" t="str">
        <f t="shared" si="89"/>
        <v>wearables</v>
      </c>
    </row>
    <row r="960" spans="1:25" ht="80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11.328275684711327</v>
      </c>
      <c r="P960" s="6">
        <f t="shared" si="87"/>
        <v>51.823529411764703</v>
      </c>
      <c r="Q960" t="s">
        <v>8319</v>
      </c>
      <c r="R960" t="s">
        <v>8321</v>
      </c>
      <c r="S960" s="10">
        <f t="shared" si="90"/>
        <v>42082.802812499998</v>
      </c>
      <c r="T960" s="10">
        <f t="shared" si="91"/>
        <v>42104.207638888889</v>
      </c>
      <c r="V960" s="21"/>
      <c r="W960" t="s">
        <v>8273</v>
      </c>
      <c r="X960" t="str">
        <f t="shared" si="88"/>
        <v>technology</v>
      </c>
      <c r="Y960" t="str">
        <f t="shared" si="89"/>
        <v>wearables</v>
      </c>
    </row>
    <row r="961" spans="1:25" ht="64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38.86</v>
      </c>
      <c r="P961" s="6">
        <f t="shared" si="87"/>
        <v>113.62573099415205</v>
      </c>
      <c r="Q961" t="s">
        <v>8319</v>
      </c>
      <c r="R961" t="s">
        <v>8321</v>
      </c>
      <c r="S961" s="10">
        <f t="shared" si="90"/>
        <v>41993.174363425926</v>
      </c>
      <c r="T961" s="10">
        <f t="shared" si="91"/>
        <v>42023.174363425926</v>
      </c>
      <c r="V961" s="21"/>
      <c r="W961" t="s">
        <v>8273</v>
      </c>
      <c r="X961" t="str">
        <f t="shared" si="88"/>
        <v>technology</v>
      </c>
      <c r="Y961" t="str">
        <f t="shared" si="89"/>
        <v>wearables</v>
      </c>
    </row>
    <row r="962" spans="1:25" ht="64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46.100628930817614</v>
      </c>
      <c r="P962" s="6">
        <f t="shared" si="87"/>
        <v>136.46276595744681</v>
      </c>
      <c r="Q962" t="s">
        <v>8319</v>
      </c>
      <c r="R962" t="s">
        <v>8321</v>
      </c>
      <c r="S962" s="10">
        <f t="shared" si="90"/>
        <v>42766.626793981486</v>
      </c>
      <c r="T962" s="10">
        <f t="shared" si="91"/>
        <v>42808.585127314815</v>
      </c>
      <c r="V962" s="21"/>
      <c r="W962" t="s">
        <v>8273</v>
      </c>
      <c r="X962" t="str">
        <f t="shared" si="88"/>
        <v>technology</v>
      </c>
      <c r="Y962" t="str">
        <f t="shared" si="89"/>
        <v>wearables</v>
      </c>
    </row>
    <row r="963" spans="1:25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((E963/D963)*100)</f>
        <v>42.188421052631583</v>
      </c>
      <c r="P963" s="6">
        <f t="shared" ref="P963:P1026" si="93">IFERROR(E963/L963,0)</f>
        <v>364.35454545454547</v>
      </c>
      <c r="Q963" t="s">
        <v>8319</v>
      </c>
      <c r="R963" t="s">
        <v>8321</v>
      </c>
      <c r="S963" s="10">
        <f t="shared" si="90"/>
        <v>42740.693692129629</v>
      </c>
      <c r="T963" s="10">
        <f t="shared" si="91"/>
        <v>42786.791666666672</v>
      </c>
      <c r="V963" s="21"/>
      <c r="W963" t="s">
        <v>8273</v>
      </c>
      <c r="X963" t="str">
        <f t="shared" ref="X963:X1026" si="94">LEFT(W963,FIND("/",W963)-1)</f>
        <v>technology</v>
      </c>
      <c r="Y963" t="str">
        <f t="shared" ref="Y963:Y1026" si="95">RIGHT(W963,LEN(W963)-FIND("/",W963))</f>
        <v>wearables</v>
      </c>
    </row>
    <row r="964" spans="1:25" ht="80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28.48</v>
      </c>
      <c r="P964" s="6">
        <f t="shared" si="93"/>
        <v>19.243243243243242</v>
      </c>
      <c r="Q964" t="s">
        <v>8319</v>
      </c>
      <c r="R964" t="s">
        <v>8321</v>
      </c>
      <c r="S964" s="10">
        <f t="shared" si="90"/>
        <v>42373.712418981479</v>
      </c>
      <c r="T964" s="10">
        <f t="shared" si="91"/>
        <v>42411.712418981479</v>
      </c>
      <c r="V964" s="21"/>
      <c r="W964" t="s">
        <v>8273</v>
      </c>
      <c r="X964" t="str">
        <f t="shared" si="94"/>
        <v>technology</v>
      </c>
      <c r="Y964" t="str">
        <f t="shared" si="95"/>
        <v>wearables</v>
      </c>
    </row>
    <row r="965" spans="1:25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</v>
      </c>
      <c r="P965" s="6">
        <f t="shared" si="93"/>
        <v>41.888888888888886</v>
      </c>
      <c r="Q965" t="s">
        <v>8319</v>
      </c>
      <c r="R965" t="s">
        <v>8321</v>
      </c>
      <c r="S965" s="10">
        <f t="shared" si="90"/>
        <v>42625.635636574079</v>
      </c>
      <c r="T965" s="10">
        <f t="shared" si="91"/>
        <v>42660.635636574079</v>
      </c>
      <c r="V965" s="21"/>
      <c r="W965" t="s">
        <v>8273</v>
      </c>
      <c r="X965" t="str">
        <f t="shared" si="94"/>
        <v>technology</v>
      </c>
      <c r="Y965" t="str">
        <f t="shared" si="95"/>
        <v>wearables</v>
      </c>
    </row>
    <row r="966" spans="1:25" ht="64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0.79909090909090907</v>
      </c>
      <c r="P966" s="6">
        <f t="shared" si="93"/>
        <v>30.310344827586206</v>
      </c>
      <c r="Q966" t="s">
        <v>8319</v>
      </c>
      <c r="R966" t="s">
        <v>8321</v>
      </c>
      <c r="S966" s="10">
        <f t="shared" si="90"/>
        <v>42208.628692129627</v>
      </c>
      <c r="T966" s="10">
        <f t="shared" si="91"/>
        <v>42248.628692129627</v>
      </c>
      <c r="V966" s="21"/>
      <c r="W966" t="s">
        <v>8273</v>
      </c>
      <c r="X966" t="str">
        <f t="shared" si="94"/>
        <v>technology</v>
      </c>
      <c r="Y966" t="str">
        <f t="shared" si="95"/>
        <v>wearables</v>
      </c>
    </row>
    <row r="967" spans="1:25" ht="64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1.1919999999999999</v>
      </c>
      <c r="P967" s="6">
        <f t="shared" si="93"/>
        <v>49.666666666666664</v>
      </c>
      <c r="Q967" t="s">
        <v>8319</v>
      </c>
      <c r="R967" t="s">
        <v>8321</v>
      </c>
      <c r="S967" s="10">
        <f t="shared" si="90"/>
        <v>42637.016736111109</v>
      </c>
      <c r="T967" s="10">
        <f t="shared" si="91"/>
        <v>42669.165972222225</v>
      </c>
      <c r="V967" s="21"/>
      <c r="W967" t="s">
        <v>8273</v>
      </c>
      <c r="X967" t="str">
        <f t="shared" si="94"/>
        <v>technology</v>
      </c>
      <c r="Y967" t="str">
        <f t="shared" si="95"/>
        <v>wearables</v>
      </c>
    </row>
    <row r="968" spans="1:25" ht="64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14.799999999999999</v>
      </c>
      <c r="P968" s="6">
        <f t="shared" si="93"/>
        <v>59.2</v>
      </c>
      <c r="Q968" t="s">
        <v>8319</v>
      </c>
      <c r="R968" t="s">
        <v>8321</v>
      </c>
      <c r="S968" s="10">
        <f t="shared" si="90"/>
        <v>42619.635787037041</v>
      </c>
      <c r="T968" s="10">
        <f t="shared" si="91"/>
        <v>42649.635787037041</v>
      </c>
      <c r="V968" s="21"/>
      <c r="W968" t="s">
        <v>8273</v>
      </c>
      <c r="X968" t="str">
        <f t="shared" si="94"/>
        <v>technology</v>
      </c>
      <c r="Y968" t="str">
        <f t="shared" si="95"/>
        <v>wearables</v>
      </c>
    </row>
    <row r="969" spans="1:25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17.810000000000002</v>
      </c>
      <c r="P969" s="6">
        <f t="shared" si="93"/>
        <v>43.97530864197531</v>
      </c>
      <c r="Q969" t="s">
        <v>8319</v>
      </c>
      <c r="R969" t="s">
        <v>8321</v>
      </c>
      <c r="S969" s="10">
        <f t="shared" si="90"/>
        <v>42422.254328703704</v>
      </c>
      <c r="T969" s="10">
        <f t="shared" si="91"/>
        <v>42482.21266203704</v>
      </c>
      <c r="V969" s="21"/>
      <c r="W969" t="s">
        <v>8273</v>
      </c>
      <c r="X969" t="str">
        <f t="shared" si="94"/>
        <v>technology</v>
      </c>
      <c r="Y969" t="str">
        <f t="shared" si="95"/>
        <v>wearables</v>
      </c>
    </row>
    <row r="970" spans="1:25" ht="64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</v>
      </c>
      <c r="P970" s="6">
        <f t="shared" si="93"/>
        <v>26.5</v>
      </c>
      <c r="Q970" t="s">
        <v>8319</v>
      </c>
      <c r="R970" t="s">
        <v>8321</v>
      </c>
      <c r="S970" s="10">
        <f t="shared" si="90"/>
        <v>41836.847615740742</v>
      </c>
      <c r="T970" s="10">
        <f t="shared" si="91"/>
        <v>41866.847615740742</v>
      </c>
      <c r="V970" s="21"/>
      <c r="W970" t="s">
        <v>8273</v>
      </c>
      <c r="X970" t="str">
        <f t="shared" si="94"/>
        <v>technology</v>
      </c>
      <c r="Y970" t="str">
        <f t="shared" si="95"/>
        <v>wearables</v>
      </c>
    </row>
    <row r="971" spans="1:25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46.666666666666664</v>
      </c>
      <c r="P971" s="6">
        <f t="shared" si="93"/>
        <v>1272.7272727272727</v>
      </c>
      <c r="Q971" t="s">
        <v>8319</v>
      </c>
      <c r="R971" t="s">
        <v>8321</v>
      </c>
      <c r="S971" s="10">
        <f t="shared" si="90"/>
        <v>42742.30332175926</v>
      </c>
      <c r="T971" s="10">
        <f t="shared" si="91"/>
        <v>42775.30332175926</v>
      </c>
      <c r="V971" s="21"/>
      <c r="W971" t="s">
        <v>8273</v>
      </c>
      <c r="X971" t="str">
        <f t="shared" si="94"/>
        <v>technology</v>
      </c>
      <c r="Y971" t="str">
        <f t="shared" si="95"/>
        <v>wearables</v>
      </c>
    </row>
    <row r="972" spans="1:25" ht="64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45.92</v>
      </c>
      <c r="P972" s="6">
        <f t="shared" si="93"/>
        <v>164</v>
      </c>
      <c r="Q972" t="s">
        <v>8319</v>
      </c>
      <c r="R972" t="s">
        <v>8321</v>
      </c>
      <c r="S972" s="10">
        <f t="shared" si="90"/>
        <v>42721.220520833333</v>
      </c>
      <c r="T972" s="10">
        <f t="shared" si="91"/>
        <v>42758.207638888889</v>
      </c>
      <c r="V972" s="21"/>
      <c r="W972" t="s">
        <v>8273</v>
      </c>
      <c r="X972" t="str">
        <f t="shared" si="94"/>
        <v>technology</v>
      </c>
      <c r="Y972" t="str">
        <f t="shared" si="95"/>
        <v>wearables</v>
      </c>
    </row>
    <row r="973" spans="1:25" ht="64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0.22599999999999998</v>
      </c>
      <c r="P973" s="6">
        <f t="shared" si="93"/>
        <v>45.2</v>
      </c>
      <c r="Q973" t="s">
        <v>8319</v>
      </c>
      <c r="R973" t="s">
        <v>8321</v>
      </c>
      <c r="S973" s="10">
        <f t="shared" si="90"/>
        <v>42111.709027777775</v>
      </c>
      <c r="T973" s="10">
        <f t="shared" si="91"/>
        <v>42156.709027777775</v>
      </c>
      <c r="V973" s="21"/>
      <c r="W973" t="s">
        <v>8273</v>
      </c>
      <c r="X973" t="str">
        <f t="shared" si="94"/>
        <v>technology</v>
      </c>
      <c r="Y973" t="str">
        <f t="shared" si="95"/>
        <v>wearables</v>
      </c>
    </row>
    <row r="974" spans="1:25" ht="64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34.625</v>
      </c>
      <c r="P974" s="6">
        <f t="shared" si="93"/>
        <v>153.88888888888889</v>
      </c>
      <c r="Q974" t="s">
        <v>8319</v>
      </c>
      <c r="R974" t="s">
        <v>8321</v>
      </c>
      <c r="S974" s="10">
        <f t="shared" si="90"/>
        <v>41856.865717592591</v>
      </c>
      <c r="T974" s="10">
        <f t="shared" si="91"/>
        <v>41886.290972222225</v>
      </c>
      <c r="V974" s="21"/>
      <c r="W974" t="s">
        <v>8273</v>
      </c>
      <c r="X974" t="str">
        <f t="shared" si="94"/>
        <v>technology</v>
      </c>
      <c r="Y974" t="str">
        <f t="shared" si="95"/>
        <v>wearables</v>
      </c>
    </row>
    <row r="975" spans="1:25" ht="64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2.0549999999999997</v>
      </c>
      <c r="P975" s="6">
        <f t="shared" si="93"/>
        <v>51.375</v>
      </c>
      <c r="Q975" t="s">
        <v>8319</v>
      </c>
      <c r="R975" t="s">
        <v>8321</v>
      </c>
      <c r="S975" s="10">
        <f t="shared" si="90"/>
        <v>42257.014965277776</v>
      </c>
      <c r="T975" s="10">
        <f t="shared" si="91"/>
        <v>42317.056631944448</v>
      </c>
      <c r="V975" s="21"/>
      <c r="W975" t="s">
        <v>8273</v>
      </c>
      <c r="X975" t="str">
        <f t="shared" si="94"/>
        <v>technology</v>
      </c>
      <c r="Y975" t="str">
        <f t="shared" si="95"/>
        <v>wearables</v>
      </c>
    </row>
    <row r="976" spans="1:25" ht="64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0.55999999999999994</v>
      </c>
      <c r="P976" s="6">
        <f t="shared" si="93"/>
        <v>93.333333333333329</v>
      </c>
      <c r="Q976" t="s">
        <v>8319</v>
      </c>
      <c r="R976" t="s">
        <v>8321</v>
      </c>
      <c r="S976" s="10">
        <f t="shared" si="90"/>
        <v>42424.749490740738</v>
      </c>
      <c r="T976" s="10">
        <f t="shared" si="91"/>
        <v>42454.707824074074</v>
      </c>
      <c r="V976" s="21"/>
      <c r="W976" t="s">
        <v>8273</v>
      </c>
      <c r="X976" t="str">
        <f t="shared" si="94"/>
        <v>technology</v>
      </c>
      <c r="Y976" t="str">
        <f t="shared" si="95"/>
        <v>wearables</v>
      </c>
    </row>
    <row r="977" spans="1:25" ht="64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2.6069999999999998</v>
      </c>
      <c r="P977" s="6">
        <f t="shared" si="93"/>
        <v>108.625</v>
      </c>
      <c r="Q977" t="s">
        <v>8319</v>
      </c>
      <c r="R977" t="s">
        <v>8321</v>
      </c>
      <c r="S977" s="10">
        <f t="shared" si="90"/>
        <v>42489.696585648147</v>
      </c>
      <c r="T977" s="10">
        <f t="shared" si="91"/>
        <v>42549.696585648147</v>
      </c>
      <c r="V977" s="21"/>
      <c r="W977" t="s">
        <v>8273</v>
      </c>
      <c r="X977" t="str">
        <f t="shared" si="94"/>
        <v>technology</v>
      </c>
      <c r="Y977" t="str">
        <f t="shared" si="95"/>
        <v>wearables</v>
      </c>
    </row>
    <row r="978" spans="1:25" ht="64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</v>
      </c>
      <c r="P978" s="6">
        <f t="shared" si="93"/>
        <v>160.5</v>
      </c>
      <c r="Q978" t="s">
        <v>8319</v>
      </c>
      <c r="R978" t="s">
        <v>8321</v>
      </c>
      <c r="S978" s="10">
        <f t="shared" si="90"/>
        <v>42185.058993055558</v>
      </c>
      <c r="T978" s="10">
        <f t="shared" si="91"/>
        <v>42230.058993055558</v>
      </c>
      <c r="V978" s="21"/>
      <c r="W978" t="s">
        <v>8273</v>
      </c>
      <c r="X978" t="str">
        <f t="shared" si="94"/>
        <v>technology</v>
      </c>
      <c r="Y978" t="str">
        <f t="shared" si="95"/>
        <v>wearables</v>
      </c>
    </row>
    <row r="979" spans="1:25" ht="64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33.666666666666664</v>
      </c>
      <c r="P979" s="6">
        <f t="shared" si="93"/>
        <v>75.75</v>
      </c>
      <c r="Q979" t="s">
        <v>8319</v>
      </c>
      <c r="R979" t="s">
        <v>8321</v>
      </c>
      <c r="S979" s="10">
        <f t="shared" si="90"/>
        <v>42391.942094907412</v>
      </c>
      <c r="T979" s="10">
        <f t="shared" si="91"/>
        <v>42421.942094907412</v>
      </c>
      <c r="V979" s="21"/>
      <c r="W979" t="s">
        <v>8273</v>
      </c>
      <c r="X979" t="str">
        <f t="shared" si="94"/>
        <v>technology</v>
      </c>
      <c r="Y979" t="str">
        <f t="shared" si="95"/>
        <v>wearables</v>
      </c>
    </row>
    <row r="980" spans="1:25" ht="64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56.263267182990241</v>
      </c>
      <c r="P980" s="6">
        <f t="shared" si="93"/>
        <v>790.83739837398377</v>
      </c>
      <c r="Q980" t="s">
        <v>8319</v>
      </c>
      <c r="R980" t="s">
        <v>8321</v>
      </c>
      <c r="S980" s="10">
        <f t="shared" si="90"/>
        <v>42395.309039351851</v>
      </c>
      <c r="T980" s="10">
        <f t="shared" si="91"/>
        <v>42425.309039351851</v>
      </c>
      <c r="V980" s="21"/>
      <c r="W980" t="s">
        <v>8273</v>
      </c>
      <c r="X980" t="str">
        <f t="shared" si="94"/>
        <v>technology</v>
      </c>
      <c r="Y980" t="str">
        <f t="shared" si="95"/>
        <v>wearables</v>
      </c>
    </row>
    <row r="981" spans="1:25" ht="64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82.817599999999999</v>
      </c>
      <c r="P981" s="6">
        <f t="shared" si="93"/>
        <v>301.93916666666667</v>
      </c>
      <c r="Q981" t="s">
        <v>8319</v>
      </c>
      <c r="R981" t="s">
        <v>8321</v>
      </c>
      <c r="S981" s="10">
        <f t="shared" si="90"/>
        <v>42506.416990740734</v>
      </c>
      <c r="T981" s="10">
        <f t="shared" si="91"/>
        <v>42541.790972222225</v>
      </c>
      <c r="V981" s="21"/>
      <c r="W981" t="s">
        <v>8273</v>
      </c>
      <c r="X981" t="str">
        <f t="shared" si="94"/>
        <v>technology</v>
      </c>
      <c r="Y981" t="str">
        <f t="shared" si="95"/>
        <v>wearables</v>
      </c>
    </row>
    <row r="982" spans="1:25" ht="64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14.860000000000001</v>
      </c>
      <c r="P982" s="6">
        <f t="shared" si="93"/>
        <v>47.935483870967744</v>
      </c>
      <c r="Q982" t="s">
        <v>8319</v>
      </c>
      <c r="R982" t="s">
        <v>8321</v>
      </c>
      <c r="S982" s="10">
        <f t="shared" si="90"/>
        <v>41928.904189814813</v>
      </c>
      <c r="T982" s="10">
        <f t="shared" si="91"/>
        <v>41973.945856481485</v>
      </c>
      <c r="V982" s="21"/>
      <c r="W982" t="s">
        <v>8273</v>
      </c>
      <c r="X982" t="str">
        <f t="shared" si="94"/>
        <v>technology</v>
      </c>
      <c r="Y982" t="str">
        <f t="shared" si="95"/>
        <v>wearables</v>
      </c>
    </row>
    <row r="983" spans="1:25" ht="64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1.2375123751237513E-2</v>
      </c>
      <c r="P983" s="6">
        <f t="shared" si="93"/>
        <v>2.75</v>
      </c>
      <c r="Q983" t="s">
        <v>8319</v>
      </c>
      <c r="R983" t="s">
        <v>8321</v>
      </c>
      <c r="S983" s="10">
        <f t="shared" si="90"/>
        <v>41830.947013888886</v>
      </c>
      <c r="T983" s="10">
        <f t="shared" si="91"/>
        <v>41860.947013888886</v>
      </c>
      <c r="V983" s="21"/>
      <c r="W983" t="s">
        <v>8273</v>
      </c>
      <c r="X983" t="str">
        <f t="shared" si="94"/>
        <v>technology</v>
      </c>
      <c r="Y983" t="str">
        <f t="shared" si="95"/>
        <v>wearables</v>
      </c>
    </row>
    <row r="984" spans="1:25" ht="48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1.7142857142857144E-2</v>
      </c>
      <c r="P984" s="6">
        <f t="shared" si="93"/>
        <v>1</v>
      </c>
      <c r="Q984" t="s">
        <v>8319</v>
      </c>
      <c r="R984" t="s">
        <v>8321</v>
      </c>
      <c r="S984" s="10">
        <f t="shared" ref="S984:S1047" si="96">(((J984/60)/60)/24)+DATE(1970,1,1)</f>
        <v>42615.753310185188</v>
      </c>
      <c r="T984" s="10">
        <f t="shared" ref="T984:T1047" si="97">(((I984/60)/60)/24)+DATE(1970,1,1)</f>
        <v>42645.753310185188</v>
      </c>
      <c r="V984" s="21"/>
      <c r="W984" t="s">
        <v>8273</v>
      </c>
      <c r="X984" t="str">
        <f t="shared" si="94"/>
        <v>technology</v>
      </c>
      <c r="Y984" t="str">
        <f t="shared" si="95"/>
        <v>wearables</v>
      </c>
    </row>
    <row r="985" spans="1:25" ht="80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29.506136117214709</v>
      </c>
      <c r="P985" s="6">
        <f t="shared" si="93"/>
        <v>171.79329608938548</v>
      </c>
      <c r="Q985" t="s">
        <v>8319</v>
      </c>
      <c r="R985" t="s">
        <v>8321</v>
      </c>
      <c r="S985" s="10">
        <f t="shared" si="96"/>
        <v>42574.667650462965</v>
      </c>
      <c r="T985" s="10">
        <f t="shared" si="97"/>
        <v>42605.870833333334</v>
      </c>
      <c r="V985" s="21"/>
      <c r="W985" t="s">
        <v>8273</v>
      </c>
      <c r="X985" t="str">
        <f t="shared" si="94"/>
        <v>technology</v>
      </c>
      <c r="Y985" t="str">
        <f t="shared" si="95"/>
        <v>wearables</v>
      </c>
    </row>
    <row r="986" spans="1:25" ht="96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</v>
      </c>
      <c r="P986" s="6">
        <f t="shared" si="93"/>
        <v>35.333333333333336</v>
      </c>
      <c r="Q986" t="s">
        <v>8319</v>
      </c>
      <c r="R986" t="s">
        <v>8321</v>
      </c>
      <c r="S986" s="10">
        <f t="shared" si="96"/>
        <v>42061.11583333333</v>
      </c>
      <c r="T986" s="10">
        <f t="shared" si="97"/>
        <v>42091.074166666673</v>
      </c>
      <c r="V986" s="21"/>
      <c r="W986" t="s">
        <v>8273</v>
      </c>
      <c r="X986" t="str">
        <f t="shared" si="94"/>
        <v>technology</v>
      </c>
      <c r="Y986" t="str">
        <f t="shared" si="95"/>
        <v>wearables</v>
      </c>
    </row>
    <row r="987" spans="1:25" ht="64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6.293333333333333</v>
      </c>
      <c r="P987" s="6">
        <f t="shared" si="93"/>
        <v>82.086956521739125</v>
      </c>
      <c r="Q987" t="s">
        <v>8319</v>
      </c>
      <c r="R987" t="s">
        <v>8321</v>
      </c>
      <c r="S987" s="10">
        <f t="shared" si="96"/>
        <v>42339.967708333337</v>
      </c>
      <c r="T987" s="10">
        <f t="shared" si="97"/>
        <v>42369.958333333328</v>
      </c>
      <c r="V987" s="21"/>
      <c r="W987" t="s">
        <v>8273</v>
      </c>
      <c r="X987" t="str">
        <f t="shared" si="94"/>
        <v>technology</v>
      </c>
      <c r="Y987" t="str">
        <f t="shared" si="95"/>
        <v>wearables</v>
      </c>
    </row>
    <row r="988" spans="1:25" ht="64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12.75</v>
      </c>
      <c r="P988" s="6">
        <f t="shared" si="93"/>
        <v>110.8695652173913</v>
      </c>
      <c r="Q988" t="s">
        <v>8319</v>
      </c>
      <c r="R988" t="s">
        <v>8321</v>
      </c>
      <c r="S988" s="10">
        <f t="shared" si="96"/>
        <v>42324.767361111109</v>
      </c>
      <c r="T988" s="10">
        <f t="shared" si="97"/>
        <v>42379</v>
      </c>
      <c r="V988" s="21"/>
      <c r="W988" t="s">
        <v>8273</v>
      </c>
      <c r="X988" t="str">
        <f t="shared" si="94"/>
        <v>technology</v>
      </c>
      <c r="Y988" t="str">
        <f t="shared" si="95"/>
        <v>wearables</v>
      </c>
    </row>
    <row r="989" spans="1:25" ht="64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13.22</v>
      </c>
      <c r="P989" s="6">
        <f t="shared" si="93"/>
        <v>161.21951219512195</v>
      </c>
      <c r="Q989" t="s">
        <v>8319</v>
      </c>
      <c r="R989" t="s">
        <v>8321</v>
      </c>
      <c r="S989" s="10">
        <f t="shared" si="96"/>
        <v>41773.294560185182</v>
      </c>
      <c r="T989" s="10">
        <f t="shared" si="97"/>
        <v>41813.294560185182</v>
      </c>
      <c r="V989" s="21"/>
      <c r="W989" t="s">
        <v>8273</v>
      </c>
      <c r="X989" t="str">
        <f t="shared" si="94"/>
        <v>technology</v>
      </c>
      <c r="Y989" t="str">
        <f t="shared" si="95"/>
        <v>wearables</v>
      </c>
    </row>
    <row r="990" spans="1:25" ht="64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s="6">
        <f t="shared" si="93"/>
        <v>0</v>
      </c>
      <c r="Q990" t="s">
        <v>8319</v>
      </c>
      <c r="R990" t="s">
        <v>8321</v>
      </c>
      <c r="S990" s="10">
        <f t="shared" si="96"/>
        <v>42614.356770833328</v>
      </c>
      <c r="T990" s="10">
        <f t="shared" si="97"/>
        <v>42644.356770833328</v>
      </c>
      <c r="V990" s="21"/>
      <c r="W990" t="s">
        <v>8273</v>
      </c>
      <c r="X990" t="str">
        <f t="shared" si="94"/>
        <v>technology</v>
      </c>
      <c r="Y990" t="str">
        <f t="shared" si="95"/>
        <v>wearables</v>
      </c>
    </row>
    <row r="991" spans="1:25" ht="3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16.77</v>
      </c>
      <c r="P991" s="6">
        <f t="shared" si="93"/>
        <v>52.40625</v>
      </c>
      <c r="Q991" t="s">
        <v>8319</v>
      </c>
      <c r="R991" t="s">
        <v>8321</v>
      </c>
      <c r="S991" s="10">
        <f t="shared" si="96"/>
        <v>42611.933969907404</v>
      </c>
      <c r="T991" s="10">
        <f t="shared" si="97"/>
        <v>42641.933969907404</v>
      </c>
      <c r="V991" s="21"/>
      <c r="W991" t="s">
        <v>8273</v>
      </c>
      <c r="X991" t="str">
        <f t="shared" si="94"/>
        <v>technology</v>
      </c>
      <c r="Y991" t="str">
        <f t="shared" si="95"/>
        <v>wearables</v>
      </c>
    </row>
    <row r="992" spans="1:25" ht="64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0.104</v>
      </c>
      <c r="P992" s="6">
        <f t="shared" si="93"/>
        <v>13</v>
      </c>
      <c r="Q992" t="s">
        <v>8319</v>
      </c>
      <c r="R992" t="s">
        <v>8321</v>
      </c>
      <c r="S992" s="10">
        <f t="shared" si="96"/>
        <v>41855.784305555557</v>
      </c>
      <c r="T992" s="10">
        <f t="shared" si="97"/>
        <v>41885.784305555557</v>
      </c>
      <c r="V992" s="21"/>
      <c r="W992" t="s">
        <v>8273</v>
      </c>
      <c r="X992" t="str">
        <f t="shared" si="94"/>
        <v>technology</v>
      </c>
      <c r="Y992" t="str">
        <f t="shared" si="95"/>
        <v>wearables</v>
      </c>
    </row>
    <row r="993" spans="1:25" ht="96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</v>
      </c>
      <c r="P993" s="6">
        <f t="shared" si="93"/>
        <v>30.285714285714285</v>
      </c>
      <c r="Q993" t="s">
        <v>8319</v>
      </c>
      <c r="R993" t="s">
        <v>8321</v>
      </c>
      <c r="S993" s="10">
        <f t="shared" si="96"/>
        <v>42538.75680555556</v>
      </c>
      <c r="T993" s="10">
        <f t="shared" si="97"/>
        <v>42563.785416666666</v>
      </c>
      <c r="V993" s="21"/>
      <c r="W993" t="s">
        <v>8273</v>
      </c>
      <c r="X993" t="str">
        <f t="shared" si="94"/>
        <v>technology</v>
      </c>
      <c r="Y993" t="str">
        <f t="shared" si="95"/>
        <v>wearables</v>
      </c>
    </row>
    <row r="994" spans="1:25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0.46699999999999997</v>
      </c>
      <c r="P994" s="6">
        <f t="shared" si="93"/>
        <v>116.75</v>
      </c>
      <c r="Q994" t="s">
        <v>8319</v>
      </c>
      <c r="R994" t="s">
        <v>8321</v>
      </c>
      <c r="S994" s="10">
        <f t="shared" si="96"/>
        <v>42437.924988425926</v>
      </c>
      <c r="T994" s="10">
        <f t="shared" si="97"/>
        <v>42497.883321759262</v>
      </c>
      <c r="V994" s="21"/>
      <c r="W994" t="s">
        <v>8273</v>
      </c>
      <c r="X994" t="str">
        <f t="shared" si="94"/>
        <v>technology</v>
      </c>
      <c r="Y994" t="str">
        <f t="shared" si="95"/>
        <v>wearables</v>
      </c>
    </row>
    <row r="995" spans="1:25" ht="64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25.087142857142858</v>
      </c>
      <c r="P995" s="6">
        <f t="shared" si="93"/>
        <v>89.59693877551021</v>
      </c>
      <c r="Q995" t="s">
        <v>8319</v>
      </c>
      <c r="R995" t="s">
        <v>8321</v>
      </c>
      <c r="S995" s="10">
        <f t="shared" si="96"/>
        <v>42652.964907407411</v>
      </c>
      <c r="T995" s="10">
        <f t="shared" si="97"/>
        <v>42686.208333333328</v>
      </c>
      <c r="V995" s="21"/>
      <c r="W995" t="s">
        <v>8273</v>
      </c>
      <c r="X995" t="str">
        <f t="shared" si="94"/>
        <v>technology</v>
      </c>
      <c r="Y995" t="str">
        <f t="shared" si="95"/>
        <v>wearables</v>
      </c>
    </row>
    <row r="996" spans="1:25" ht="96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2.3345000000000002</v>
      </c>
      <c r="P996" s="6">
        <f t="shared" si="93"/>
        <v>424.45454545454544</v>
      </c>
      <c r="Q996" t="s">
        <v>8319</v>
      </c>
      <c r="R996" t="s">
        <v>8321</v>
      </c>
      <c r="S996" s="10">
        <f t="shared" si="96"/>
        <v>41921.263078703705</v>
      </c>
      <c r="T996" s="10">
        <f t="shared" si="97"/>
        <v>41973.957638888889</v>
      </c>
      <c r="V996" s="21"/>
      <c r="W996" t="s">
        <v>8273</v>
      </c>
      <c r="X996" t="str">
        <f t="shared" si="94"/>
        <v>technology</v>
      </c>
      <c r="Y996" t="str">
        <f t="shared" si="95"/>
        <v>wearables</v>
      </c>
    </row>
    <row r="997" spans="1:25" ht="64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7.26</v>
      </c>
      <c r="P997" s="6">
        <f t="shared" si="93"/>
        <v>80.666666666666671</v>
      </c>
      <c r="Q997" t="s">
        <v>8319</v>
      </c>
      <c r="R997" t="s">
        <v>8321</v>
      </c>
      <c r="S997" s="10">
        <f t="shared" si="96"/>
        <v>41947.940740740742</v>
      </c>
      <c r="T997" s="10">
        <f t="shared" si="97"/>
        <v>41972.666666666672</v>
      </c>
      <c r="V997" s="21"/>
      <c r="W997" t="s">
        <v>8273</v>
      </c>
      <c r="X997" t="str">
        <f t="shared" si="94"/>
        <v>technology</v>
      </c>
      <c r="Y997" t="str">
        <f t="shared" si="95"/>
        <v>wearables</v>
      </c>
    </row>
    <row r="998" spans="1:25" ht="48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</v>
      </c>
      <c r="P998" s="6">
        <f t="shared" si="93"/>
        <v>13</v>
      </c>
      <c r="Q998" t="s">
        <v>8319</v>
      </c>
      <c r="R998" t="s">
        <v>8321</v>
      </c>
      <c r="S998" s="10">
        <f t="shared" si="96"/>
        <v>41817.866435185184</v>
      </c>
      <c r="T998" s="10">
        <f t="shared" si="97"/>
        <v>41847.643750000003</v>
      </c>
      <c r="V998" s="21"/>
      <c r="W998" t="s">
        <v>8273</v>
      </c>
      <c r="X998" t="str">
        <f t="shared" si="94"/>
        <v>technology</v>
      </c>
      <c r="Y998" t="str">
        <f t="shared" si="95"/>
        <v>wearables</v>
      </c>
    </row>
    <row r="999" spans="1:25" ht="48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1.3</v>
      </c>
      <c r="P999" s="6">
        <f t="shared" si="93"/>
        <v>8.125</v>
      </c>
      <c r="Q999" t="s">
        <v>8319</v>
      </c>
      <c r="R999" t="s">
        <v>8321</v>
      </c>
      <c r="S999" s="10">
        <f t="shared" si="96"/>
        <v>41941.10297453704</v>
      </c>
      <c r="T999" s="10">
        <f t="shared" si="97"/>
        <v>41971.144641203704</v>
      </c>
      <c r="V999" s="21"/>
      <c r="W999" t="s">
        <v>8273</v>
      </c>
      <c r="X999" t="str">
        <f t="shared" si="94"/>
        <v>technology</v>
      </c>
      <c r="Y999" t="str">
        <f t="shared" si="95"/>
        <v>wearables</v>
      </c>
    </row>
    <row r="1000" spans="1:25" ht="48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58.558333333333337</v>
      </c>
      <c r="P1000" s="6">
        <f t="shared" si="93"/>
        <v>153.42794759825327</v>
      </c>
      <c r="Q1000" t="s">
        <v>8319</v>
      </c>
      <c r="R1000" t="s">
        <v>8321</v>
      </c>
      <c r="S1000" s="10">
        <f t="shared" si="96"/>
        <v>42282.168993055559</v>
      </c>
      <c r="T1000" s="10">
        <f t="shared" si="97"/>
        <v>42327.210659722223</v>
      </c>
      <c r="V1000" s="21"/>
      <c r="W1000" t="s">
        <v>8273</v>
      </c>
      <c r="X1000" t="str">
        <f t="shared" si="94"/>
        <v>technology</v>
      </c>
      <c r="Y1000" t="str">
        <f t="shared" si="95"/>
        <v>wearables</v>
      </c>
    </row>
    <row r="1001" spans="1:25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7.7886666666666677</v>
      </c>
      <c r="P1001" s="6">
        <f t="shared" si="93"/>
        <v>292.07499999999999</v>
      </c>
      <c r="Q1001" t="s">
        <v>8319</v>
      </c>
      <c r="R1001" t="s">
        <v>8321</v>
      </c>
      <c r="S1001" s="10">
        <f t="shared" si="96"/>
        <v>41926.29965277778</v>
      </c>
      <c r="T1001" s="10">
        <f t="shared" si="97"/>
        <v>41956.334722222222</v>
      </c>
      <c r="V1001" s="21"/>
      <c r="W1001" t="s">
        <v>8273</v>
      </c>
      <c r="X1001" t="str">
        <f t="shared" si="94"/>
        <v>technology</v>
      </c>
      <c r="Y1001" t="str">
        <f t="shared" si="95"/>
        <v>wearables</v>
      </c>
    </row>
    <row r="1002" spans="1:25" ht="64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2.2157147647256061</v>
      </c>
      <c r="P1002" s="6">
        <f t="shared" si="93"/>
        <v>3304</v>
      </c>
      <c r="Q1002" t="s">
        <v>8319</v>
      </c>
      <c r="R1002" t="s">
        <v>8321</v>
      </c>
      <c r="S1002" s="10">
        <f t="shared" si="96"/>
        <v>42749.059722222228</v>
      </c>
      <c r="T1002" s="10">
        <f t="shared" si="97"/>
        <v>42809.018055555556</v>
      </c>
      <c r="V1002" s="21"/>
      <c r="W1002" t="s">
        <v>8273</v>
      </c>
      <c r="X1002" t="str">
        <f t="shared" si="94"/>
        <v>technology</v>
      </c>
      <c r="Y1002" t="str">
        <f t="shared" si="95"/>
        <v>wearables</v>
      </c>
    </row>
    <row r="1003" spans="1:25" ht="64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104</v>
      </c>
      <c r="P1003" s="6">
        <f t="shared" si="93"/>
        <v>1300</v>
      </c>
      <c r="Q1003" t="s">
        <v>8319</v>
      </c>
      <c r="R1003" t="s">
        <v>8321</v>
      </c>
      <c r="S1003" s="10">
        <f t="shared" si="96"/>
        <v>42720.720057870371</v>
      </c>
      <c r="T1003" s="10">
        <f t="shared" si="97"/>
        <v>42765.720057870371</v>
      </c>
      <c r="V1003" s="21"/>
      <c r="W1003" t="s">
        <v>8273</v>
      </c>
      <c r="X1003" t="str">
        <f t="shared" si="94"/>
        <v>technology</v>
      </c>
      <c r="Y1003" t="str">
        <f t="shared" si="95"/>
        <v>wearables</v>
      </c>
    </row>
    <row r="1004" spans="1:25" ht="64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29.6029602960296</v>
      </c>
      <c r="P1004" s="6">
        <f t="shared" si="93"/>
        <v>134.54545454545453</v>
      </c>
      <c r="Q1004" t="s">
        <v>8319</v>
      </c>
      <c r="R1004" t="s">
        <v>8321</v>
      </c>
      <c r="S1004" s="10">
        <f t="shared" si="96"/>
        <v>42325.684189814812</v>
      </c>
      <c r="T1004" s="10">
        <f t="shared" si="97"/>
        <v>42355.249305555553</v>
      </c>
      <c r="V1004" s="21"/>
      <c r="W1004" t="s">
        <v>8273</v>
      </c>
      <c r="X1004" t="str">
        <f t="shared" si="94"/>
        <v>technology</v>
      </c>
      <c r="Y1004" t="str">
        <f t="shared" si="95"/>
        <v>wearables</v>
      </c>
    </row>
    <row r="1005" spans="1:25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16.055</v>
      </c>
      <c r="P1005" s="6">
        <f t="shared" si="93"/>
        <v>214.06666666666666</v>
      </c>
      <c r="Q1005" t="s">
        <v>8319</v>
      </c>
      <c r="R1005" t="s">
        <v>8321</v>
      </c>
      <c r="S1005" s="10">
        <f t="shared" si="96"/>
        <v>42780.709039351852</v>
      </c>
      <c r="T1005" s="10">
        <f t="shared" si="97"/>
        <v>42810.667372685188</v>
      </c>
      <c r="V1005" s="21"/>
      <c r="W1005" t="s">
        <v>8273</v>
      </c>
      <c r="X1005" t="str">
        <f t="shared" si="94"/>
        <v>technology</v>
      </c>
      <c r="Y1005" t="str">
        <f t="shared" si="95"/>
        <v>wearables</v>
      </c>
    </row>
    <row r="1006" spans="1:25" ht="48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82.207999999999998</v>
      </c>
      <c r="P1006" s="6">
        <f t="shared" si="93"/>
        <v>216.33684210526314</v>
      </c>
      <c r="Q1006" t="s">
        <v>8319</v>
      </c>
      <c r="R1006" t="s">
        <v>8321</v>
      </c>
      <c r="S1006" s="10">
        <f t="shared" si="96"/>
        <v>42388.708645833336</v>
      </c>
      <c r="T1006" s="10">
        <f t="shared" si="97"/>
        <v>42418.708645833336</v>
      </c>
      <c r="V1006" s="21"/>
      <c r="W1006" t="s">
        <v>8273</v>
      </c>
      <c r="X1006" t="str">
        <f t="shared" si="94"/>
        <v>technology</v>
      </c>
      <c r="Y1006" t="str">
        <f t="shared" si="95"/>
        <v>wearables</v>
      </c>
    </row>
    <row r="1007" spans="1:25" ht="48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75.051000000000002</v>
      </c>
      <c r="P1007" s="6">
        <f t="shared" si="93"/>
        <v>932.31055900621118</v>
      </c>
      <c r="Q1007" t="s">
        <v>8319</v>
      </c>
      <c r="R1007" t="s">
        <v>8321</v>
      </c>
      <c r="S1007" s="10">
        <f t="shared" si="96"/>
        <v>42276.624803240738</v>
      </c>
      <c r="T1007" s="10">
        <f t="shared" si="97"/>
        <v>42307.624803240738</v>
      </c>
      <c r="V1007" s="21"/>
      <c r="W1007" t="s">
        <v>8273</v>
      </c>
      <c r="X1007" t="str">
        <f t="shared" si="94"/>
        <v>technology</v>
      </c>
      <c r="Y1007" t="str">
        <f t="shared" si="95"/>
        <v>wearables</v>
      </c>
    </row>
    <row r="1008" spans="1:25" ht="64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5.8500000000000005</v>
      </c>
      <c r="P1008" s="6">
        <f t="shared" si="93"/>
        <v>29.25</v>
      </c>
      <c r="Q1008" t="s">
        <v>8319</v>
      </c>
      <c r="R1008" t="s">
        <v>8321</v>
      </c>
      <c r="S1008" s="10">
        <f t="shared" si="96"/>
        <v>41977.040185185186</v>
      </c>
      <c r="T1008" s="10">
        <f t="shared" si="97"/>
        <v>41985.299305555556</v>
      </c>
      <c r="V1008" s="21"/>
      <c r="W1008" t="s">
        <v>8273</v>
      </c>
      <c r="X1008" t="str">
        <f t="shared" si="94"/>
        <v>technology</v>
      </c>
      <c r="Y1008" t="str">
        <f t="shared" si="95"/>
        <v>wearables</v>
      </c>
    </row>
    <row r="1009" spans="1:25" ht="64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44.32</v>
      </c>
      <c r="P1009" s="6">
        <f t="shared" si="93"/>
        <v>174.94736842105263</v>
      </c>
      <c r="Q1009" t="s">
        <v>8319</v>
      </c>
      <c r="R1009" t="s">
        <v>8321</v>
      </c>
      <c r="S1009" s="10">
        <f t="shared" si="96"/>
        <v>42676.583599537036</v>
      </c>
      <c r="T1009" s="10">
        <f t="shared" si="97"/>
        <v>42718.6252662037</v>
      </c>
      <c r="V1009" s="21"/>
      <c r="W1009" t="s">
        <v>8273</v>
      </c>
      <c r="X1009" t="str">
        <f t="shared" si="94"/>
        <v>technology</v>
      </c>
      <c r="Y1009" t="str">
        <f t="shared" si="95"/>
        <v>wearables</v>
      </c>
    </row>
    <row r="1010" spans="1:25" ht="80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0.26737967914438499</v>
      </c>
      <c r="P1010" s="6">
        <f t="shared" si="93"/>
        <v>250</v>
      </c>
      <c r="Q1010" t="s">
        <v>8319</v>
      </c>
      <c r="R1010" t="s">
        <v>8321</v>
      </c>
      <c r="S1010" s="10">
        <f t="shared" si="96"/>
        <v>42702.809201388889</v>
      </c>
      <c r="T1010" s="10">
        <f t="shared" si="97"/>
        <v>42732.809201388889</v>
      </c>
      <c r="V1010" s="21"/>
      <c r="W1010" t="s">
        <v>8273</v>
      </c>
      <c r="X1010" t="str">
        <f t="shared" si="94"/>
        <v>technology</v>
      </c>
      <c r="Y1010" t="str">
        <f t="shared" si="95"/>
        <v>wearables</v>
      </c>
    </row>
    <row r="1011" spans="1:25" ht="64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13.13</v>
      </c>
      <c r="P1011" s="6">
        <f t="shared" si="93"/>
        <v>65</v>
      </c>
      <c r="Q1011" t="s">
        <v>8319</v>
      </c>
      <c r="R1011" t="s">
        <v>8321</v>
      </c>
      <c r="S1011" s="10">
        <f t="shared" si="96"/>
        <v>42510.604699074072</v>
      </c>
      <c r="T1011" s="10">
        <f t="shared" si="97"/>
        <v>42540.604699074072</v>
      </c>
      <c r="V1011" s="21"/>
      <c r="W1011" t="s">
        <v>8273</v>
      </c>
      <c r="X1011" t="str">
        <f t="shared" si="94"/>
        <v>technology</v>
      </c>
      <c r="Y1011" t="str">
        <f t="shared" si="95"/>
        <v>wearables</v>
      </c>
    </row>
    <row r="1012" spans="1:25" ht="64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0.19088937093275488</v>
      </c>
      <c r="P1012" s="6">
        <f t="shared" si="93"/>
        <v>55</v>
      </c>
      <c r="Q1012" t="s">
        <v>8319</v>
      </c>
      <c r="R1012" t="s">
        <v>8321</v>
      </c>
      <c r="S1012" s="10">
        <f t="shared" si="96"/>
        <v>42561.829421296294</v>
      </c>
      <c r="T1012" s="10">
        <f t="shared" si="97"/>
        <v>42618.124305555553</v>
      </c>
      <c r="V1012" s="21"/>
      <c r="W1012" t="s">
        <v>8273</v>
      </c>
      <c r="X1012" t="str">
        <f t="shared" si="94"/>
        <v>technology</v>
      </c>
      <c r="Y1012" t="str">
        <f t="shared" si="95"/>
        <v>wearables</v>
      </c>
    </row>
    <row r="1013" spans="1:25" ht="64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0.375</v>
      </c>
      <c r="P1013" s="6">
        <f t="shared" si="93"/>
        <v>75</v>
      </c>
      <c r="Q1013" t="s">
        <v>8319</v>
      </c>
      <c r="R1013" t="s">
        <v>8321</v>
      </c>
      <c r="S1013" s="10">
        <f t="shared" si="96"/>
        <v>41946.898090277777</v>
      </c>
      <c r="T1013" s="10">
        <f t="shared" si="97"/>
        <v>41991.898090277777</v>
      </c>
      <c r="V1013" s="21"/>
      <c r="W1013" t="s">
        <v>8273</v>
      </c>
      <c r="X1013" t="str">
        <f t="shared" si="94"/>
        <v>technology</v>
      </c>
      <c r="Y1013" t="str">
        <f t="shared" si="95"/>
        <v>wearables</v>
      </c>
    </row>
    <row r="1014" spans="1:25" ht="64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21535.021000000001</v>
      </c>
      <c r="P1014" s="6">
        <f t="shared" si="93"/>
        <v>1389.3561935483872</v>
      </c>
      <c r="Q1014" t="s">
        <v>8319</v>
      </c>
      <c r="R1014" t="s">
        <v>8321</v>
      </c>
      <c r="S1014" s="10">
        <f t="shared" si="96"/>
        <v>42714.440416666665</v>
      </c>
      <c r="T1014" s="10">
        <f t="shared" si="97"/>
        <v>42759.440416666665</v>
      </c>
      <c r="V1014" s="21"/>
      <c r="W1014" t="s">
        <v>8273</v>
      </c>
      <c r="X1014" t="str">
        <f t="shared" si="94"/>
        <v>technology</v>
      </c>
      <c r="Y1014" t="str">
        <f t="shared" si="95"/>
        <v>wearables</v>
      </c>
    </row>
    <row r="1015" spans="1:25" ht="64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34.527999999999999</v>
      </c>
      <c r="P1015" s="6">
        <f t="shared" si="93"/>
        <v>95.911111111111111</v>
      </c>
      <c r="Q1015" t="s">
        <v>8319</v>
      </c>
      <c r="R1015" t="s">
        <v>8321</v>
      </c>
      <c r="S1015" s="10">
        <f t="shared" si="96"/>
        <v>42339.833981481483</v>
      </c>
      <c r="T1015" s="10">
        <f t="shared" si="97"/>
        <v>42367.833333333328</v>
      </c>
      <c r="V1015" s="21"/>
      <c r="W1015" t="s">
        <v>8273</v>
      </c>
      <c r="X1015" t="str">
        <f t="shared" si="94"/>
        <v>technology</v>
      </c>
      <c r="Y1015" t="str">
        <f t="shared" si="95"/>
        <v>wearables</v>
      </c>
    </row>
    <row r="1016" spans="1:25" ht="48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30.599999999999998</v>
      </c>
      <c r="P1016" s="6">
        <f t="shared" si="93"/>
        <v>191.25</v>
      </c>
      <c r="Q1016" t="s">
        <v>8319</v>
      </c>
      <c r="R1016" t="s">
        <v>8321</v>
      </c>
      <c r="S1016" s="10">
        <f t="shared" si="96"/>
        <v>41955.002488425926</v>
      </c>
      <c r="T1016" s="10">
        <f t="shared" si="97"/>
        <v>42005.002488425926</v>
      </c>
      <c r="V1016" s="21"/>
      <c r="W1016" t="s">
        <v>8273</v>
      </c>
      <c r="X1016" t="str">
        <f t="shared" si="94"/>
        <v>technology</v>
      </c>
      <c r="Y1016" t="str">
        <f t="shared" si="95"/>
        <v>wearables</v>
      </c>
    </row>
    <row r="1017" spans="1:25" ht="48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2.666666666666667</v>
      </c>
      <c r="P1017" s="6">
        <f t="shared" si="93"/>
        <v>40</v>
      </c>
      <c r="Q1017" t="s">
        <v>8319</v>
      </c>
      <c r="R1017" t="s">
        <v>8321</v>
      </c>
      <c r="S1017" s="10">
        <f t="shared" si="96"/>
        <v>42303.878414351857</v>
      </c>
      <c r="T1017" s="10">
        <f t="shared" si="97"/>
        <v>42333.920081018514</v>
      </c>
      <c r="V1017" s="21"/>
      <c r="W1017" t="s">
        <v>8273</v>
      </c>
      <c r="X1017" t="str">
        <f t="shared" si="94"/>
        <v>technology</v>
      </c>
      <c r="Y1017" t="str">
        <f t="shared" si="95"/>
        <v>wearables</v>
      </c>
    </row>
    <row r="1018" spans="1:25" ht="64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</v>
      </c>
      <c r="P1018" s="6">
        <f t="shared" si="93"/>
        <v>74.78947368421052</v>
      </c>
      <c r="Q1018" t="s">
        <v>8319</v>
      </c>
      <c r="R1018" t="s">
        <v>8321</v>
      </c>
      <c r="S1018" s="10">
        <f t="shared" si="96"/>
        <v>42422.107129629629</v>
      </c>
      <c r="T1018" s="10">
        <f t="shared" si="97"/>
        <v>42467.065462962957</v>
      </c>
      <c r="V1018" s="21"/>
      <c r="W1018" t="s">
        <v>8273</v>
      </c>
      <c r="X1018" t="str">
        <f t="shared" si="94"/>
        <v>technology</v>
      </c>
      <c r="Y1018" t="str">
        <f t="shared" si="95"/>
        <v>wearables</v>
      </c>
    </row>
    <row r="1019" spans="1:25" ht="80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22.878799999999998</v>
      </c>
      <c r="P1019" s="6">
        <f t="shared" si="93"/>
        <v>161.11830985915492</v>
      </c>
      <c r="Q1019" t="s">
        <v>8319</v>
      </c>
      <c r="R1019" t="s">
        <v>8321</v>
      </c>
      <c r="S1019" s="10">
        <f t="shared" si="96"/>
        <v>42289.675173611111</v>
      </c>
      <c r="T1019" s="10">
        <f t="shared" si="97"/>
        <v>42329.716840277775</v>
      </c>
      <c r="V1019" s="21"/>
      <c r="W1019" t="s">
        <v>8273</v>
      </c>
      <c r="X1019" t="str">
        <f t="shared" si="94"/>
        <v>technology</v>
      </c>
      <c r="Y1019" t="str">
        <f t="shared" si="95"/>
        <v>wearables</v>
      </c>
    </row>
    <row r="1020" spans="1:25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</v>
      </c>
      <c r="P1020" s="6">
        <f t="shared" si="93"/>
        <v>88.714285714285708</v>
      </c>
      <c r="Q1020" t="s">
        <v>8319</v>
      </c>
      <c r="R1020" t="s">
        <v>8321</v>
      </c>
      <c r="S1020" s="10">
        <f t="shared" si="96"/>
        <v>42535.492280092592</v>
      </c>
      <c r="T1020" s="10">
        <f t="shared" si="97"/>
        <v>42565.492280092592</v>
      </c>
      <c r="V1020" s="21"/>
      <c r="W1020" t="s">
        <v>8273</v>
      </c>
      <c r="X1020" t="str">
        <f t="shared" si="94"/>
        <v>technology</v>
      </c>
      <c r="Y1020" t="str">
        <f t="shared" si="95"/>
        <v>wearables</v>
      </c>
    </row>
    <row r="1021" spans="1:25" ht="48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47.333333333333336</v>
      </c>
      <c r="P1021" s="6">
        <f t="shared" si="93"/>
        <v>53.25</v>
      </c>
      <c r="Q1021" t="s">
        <v>8319</v>
      </c>
      <c r="R1021" t="s">
        <v>8321</v>
      </c>
      <c r="S1021" s="10">
        <f t="shared" si="96"/>
        <v>42009.973946759259</v>
      </c>
      <c r="T1021" s="10">
        <f t="shared" si="97"/>
        <v>42039.973946759259</v>
      </c>
      <c r="V1021" s="21"/>
      <c r="W1021" t="s">
        <v>8273</v>
      </c>
      <c r="X1021" t="str">
        <f t="shared" si="94"/>
        <v>technology</v>
      </c>
      <c r="Y1021" t="str">
        <f t="shared" si="95"/>
        <v>wearables</v>
      </c>
    </row>
    <row r="1022" spans="1:25" ht="64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205.54838709677421</v>
      </c>
      <c r="P1022" s="6">
        <f t="shared" si="93"/>
        <v>106.2</v>
      </c>
      <c r="Q1022" t="s">
        <v>8325</v>
      </c>
      <c r="R1022" t="s">
        <v>8330</v>
      </c>
      <c r="S1022" s="10">
        <f t="shared" si="96"/>
        <v>42127.069548611107</v>
      </c>
      <c r="T1022" s="10">
        <f t="shared" si="97"/>
        <v>42157.032638888893</v>
      </c>
      <c r="V1022" s="21"/>
      <c r="W1022" t="s">
        <v>8280</v>
      </c>
      <c r="X1022" t="str">
        <f t="shared" si="94"/>
        <v>music</v>
      </c>
      <c r="Y1022" t="str">
        <f t="shared" si="95"/>
        <v>electronic music</v>
      </c>
    </row>
    <row r="1023" spans="1:25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351.80366666666669</v>
      </c>
      <c r="P1023" s="6">
        <f t="shared" si="93"/>
        <v>22.079728033472804</v>
      </c>
      <c r="Q1023" t="s">
        <v>8325</v>
      </c>
      <c r="R1023" t="s">
        <v>8330</v>
      </c>
      <c r="S1023" s="10">
        <f t="shared" si="96"/>
        <v>42271.251979166671</v>
      </c>
      <c r="T1023" s="10">
        <f t="shared" si="97"/>
        <v>42294.166666666672</v>
      </c>
      <c r="V1023" s="21"/>
      <c r="W1023" t="s">
        <v>8280</v>
      </c>
      <c r="X1023" t="str">
        <f t="shared" si="94"/>
        <v>music</v>
      </c>
      <c r="Y1023" t="str">
        <f t="shared" si="95"/>
        <v>electronic music</v>
      </c>
    </row>
    <row r="1024" spans="1:25" ht="48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114.9</v>
      </c>
      <c r="P1024" s="6">
        <f t="shared" si="93"/>
        <v>31.054054054054053</v>
      </c>
      <c r="Q1024" t="s">
        <v>8325</v>
      </c>
      <c r="R1024" t="s">
        <v>8330</v>
      </c>
      <c r="S1024" s="10">
        <f t="shared" si="96"/>
        <v>42111.646724537044</v>
      </c>
      <c r="T1024" s="10">
        <f t="shared" si="97"/>
        <v>42141.646724537044</v>
      </c>
      <c r="V1024" s="21"/>
      <c r="W1024" t="s">
        <v>8280</v>
      </c>
      <c r="X1024" t="str">
        <f t="shared" si="94"/>
        <v>music</v>
      </c>
      <c r="Y1024" t="str">
        <f t="shared" si="95"/>
        <v>electronic music</v>
      </c>
    </row>
    <row r="1025" spans="1:25" ht="64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237.15</v>
      </c>
      <c r="P1025" s="6">
        <f t="shared" si="93"/>
        <v>36.206106870229007</v>
      </c>
      <c r="Q1025" t="s">
        <v>8325</v>
      </c>
      <c r="R1025" t="s">
        <v>8330</v>
      </c>
      <c r="S1025" s="10">
        <f t="shared" si="96"/>
        <v>42145.919687500005</v>
      </c>
      <c r="T1025" s="10">
        <f t="shared" si="97"/>
        <v>42175.919687500005</v>
      </c>
      <c r="V1025" s="21"/>
      <c r="W1025" t="s">
        <v>8280</v>
      </c>
      <c r="X1025" t="str">
        <f t="shared" si="94"/>
        <v>music</v>
      </c>
      <c r="Y1025" t="str">
        <f t="shared" si="95"/>
        <v>electronic music</v>
      </c>
    </row>
    <row r="1026" spans="1:25" ht="64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118.63774999999998</v>
      </c>
      <c r="P1026" s="6">
        <f t="shared" si="93"/>
        <v>388.9762295081967</v>
      </c>
      <c r="Q1026" t="s">
        <v>8325</v>
      </c>
      <c r="R1026" t="s">
        <v>8330</v>
      </c>
      <c r="S1026" s="10">
        <f t="shared" si="96"/>
        <v>42370.580590277779</v>
      </c>
      <c r="T1026" s="10">
        <f t="shared" si="97"/>
        <v>42400.580590277779</v>
      </c>
      <c r="V1026" s="21"/>
      <c r="W1026" t="s">
        <v>8280</v>
      </c>
      <c r="X1026" t="str">
        <f t="shared" si="94"/>
        <v>music</v>
      </c>
      <c r="Y1026" t="str">
        <f t="shared" si="95"/>
        <v>electronic music</v>
      </c>
    </row>
    <row r="1027" spans="1:25" ht="48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((E1027/D1027)*100)</f>
        <v>109.92831428571431</v>
      </c>
      <c r="P1027" s="6">
        <f t="shared" ref="P1027:P1090" si="99">IFERROR(E1027/L1027,0)</f>
        <v>71.848571428571432</v>
      </c>
      <c r="Q1027" t="s">
        <v>8325</v>
      </c>
      <c r="R1027" t="s">
        <v>8330</v>
      </c>
      <c r="S1027" s="10">
        <f t="shared" si="96"/>
        <v>42049.833761574075</v>
      </c>
      <c r="T1027" s="10">
        <f t="shared" si="97"/>
        <v>42079.792094907403</v>
      </c>
      <c r="V1027" s="21"/>
      <c r="W1027" t="s">
        <v>8280</v>
      </c>
      <c r="X1027" t="str">
        <f t="shared" ref="X1027:X1090" si="100">LEFT(W1027,FIND("/",W1027)-1)</f>
        <v>music</v>
      </c>
      <c r="Y1027" t="str">
        <f t="shared" ref="Y1027:Y1090" si="101">RIGHT(W1027,LEN(W1027)-FIND("/",W1027))</f>
        <v>electronic music</v>
      </c>
    </row>
    <row r="1028" spans="1:25" ht="80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100.00828571428571</v>
      </c>
      <c r="P1028" s="6">
        <f t="shared" si="99"/>
        <v>57.381803278688523</v>
      </c>
      <c r="Q1028" t="s">
        <v>8325</v>
      </c>
      <c r="R1028" t="s">
        <v>8330</v>
      </c>
      <c r="S1028" s="10">
        <f t="shared" si="96"/>
        <v>42426.407592592594</v>
      </c>
      <c r="T1028" s="10">
        <f t="shared" si="97"/>
        <v>42460.365925925929</v>
      </c>
      <c r="V1028" s="21"/>
      <c r="W1028" t="s">
        <v>8280</v>
      </c>
      <c r="X1028" t="str">
        <f t="shared" si="100"/>
        <v>music</v>
      </c>
      <c r="Y1028" t="str">
        <f t="shared" si="101"/>
        <v>electronic music</v>
      </c>
    </row>
    <row r="1029" spans="1:25" ht="64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103.09292094387415</v>
      </c>
      <c r="P1029" s="6">
        <f t="shared" si="99"/>
        <v>69.666666666666671</v>
      </c>
      <c r="Q1029" t="s">
        <v>8325</v>
      </c>
      <c r="R1029" t="s">
        <v>8330</v>
      </c>
      <c r="S1029" s="10">
        <f t="shared" si="96"/>
        <v>41905.034108796295</v>
      </c>
      <c r="T1029" s="10">
        <f t="shared" si="97"/>
        <v>41935.034108796295</v>
      </c>
      <c r="V1029" s="21"/>
      <c r="W1029" t="s">
        <v>8280</v>
      </c>
      <c r="X1029" t="str">
        <f t="shared" si="100"/>
        <v>music</v>
      </c>
      <c r="Y1029" t="str">
        <f t="shared" si="101"/>
        <v>electronic music</v>
      </c>
    </row>
    <row r="1030" spans="1:25" ht="64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117.27000000000001</v>
      </c>
      <c r="P1030" s="6">
        <f t="shared" si="99"/>
        <v>45.988235294117644</v>
      </c>
      <c r="Q1030" t="s">
        <v>8325</v>
      </c>
      <c r="R1030" t="s">
        <v>8330</v>
      </c>
      <c r="S1030" s="10">
        <f t="shared" si="96"/>
        <v>42755.627372685187</v>
      </c>
      <c r="T1030" s="10">
        <f t="shared" si="97"/>
        <v>42800.833333333328</v>
      </c>
      <c r="V1030" s="21"/>
      <c r="W1030" t="s">
        <v>8280</v>
      </c>
      <c r="X1030" t="str">
        <f t="shared" si="100"/>
        <v>music</v>
      </c>
      <c r="Y1030" t="str">
        <f t="shared" si="101"/>
        <v>electronic music</v>
      </c>
    </row>
    <row r="1031" spans="1:25" ht="48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111.75999999999999</v>
      </c>
      <c r="P1031" s="6">
        <f t="shared" si="99"/>
        <v>79.262411347517727</v>
      </c>
      <c r="Q1031" t="s">
        <v>8325</v>
      </c>
      <c r="R1031" t="s">
        <v>8330</v>
      </c>
      <c r="S1031" s="10">
        <f t="shared" si="96"/>
        <v>42044.711886574078</v>
      </c>
      <c r="T1031" s="10">
        <f t="shared" si="97"/>
        <v>42098.915972222225</v>
      </c>
      <c r="V1031" s="21"/>
      <c r="W1031" t="s">
        <v>8280</v>
      </c>
      <c r="X1031" t="str">
        <f t="shared" si="100"/>
        <v>music</v>
      </c>
      <c r="Y1031" t="str">
        <f t="shared" si="101"/>
        <v>electronic music</v>
      </c>
    </row>
    <row r="1032" spans="1:25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342.09999999999997</v>
      </c>
      <c r="P1032" s="6">
        <f t="shared" si="99"/>
        <v>43.031446540880502</v>
      </c>
      <c r="Q1032" t="s">
        <v>8325</v>
      </c>
      <c r="R1032" t="s">
        <v>8330</v>
      </c>
      <c r="S1032" s="10">
        <f t="shared" si="96"/>
        <v>42611.483206018514</v>
      </c>
      <c r="T1032" s="10">
        <f t="shared" si="97"/>
        <v>42625.483206018514</v>
      </c>
      <c r="V1032" s="21"/>
      <c r="W1032" t="s">
        <v>8280</v>
      </c>
      <c r="X1032" t="str">
        <f t="shared" si="100"/>
        <v>music</v>
      </c>
      <c r="Y1032" t="str">
        <f t="shared" si="101"/>
        <v>electronic music</v>
      </c>
    </row>
    <row r="1033" spans="1:25" ht="64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107.4</v>
      </c>
      <c r="P1033" s="6">
        <f t="shared" si="99"/>
        <v>108.48484848484848</v>
      </c>
      <c r="Q1033" t="s">
        <v>8325</v>
      </c>
      <c r="R1033" t="s">
        <v>8330</v>
      </c>
      <c r="S1033" s="10">
        <f t="shared" si="96"/>
        <v>42324.764004629629</v>
      </c>
      <c r="T1033" s="10">
        <f t="shared" si="97"/>
        <v>42354.764004629629</v>
      </c>
      <c r="V1033" s="21"/>
      <c r="W1033" t="s">
        <v>8280</v>
      </c>
      <c r="X1033" t="str">
        <f t="shared" si="100"/>
        <v>music</v>
      </c>
      <c r="Y1033" t="str">
        <f t="shared" si="101"/>
        <v>electronic music</v>
      </c>
    </row>
    <row r="1034" spans="1:25" ht="3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108.49703703703703</v>
      </c>
      <c r="P1034" s="6">
        <f t="shared" si="99"/>
        <v>61.029583333333335</v>
      </c>
      <c r="Q1034" t="s">
        <v>8325</v>
      </c>
      <c r="R1034" t="s">
        <v>8330</v>
      </c>
      <c r="S1034" s="10">
        <f t="shared" si="96"/>
        <v>42514.666956018518</v>
      </c>
      <c r="T1034" s="10">
        <f t="shared" si="97"/>
        <v>42544.666956018518</v>
      </c>
      <c r="V1034" s="21"/>
      <c r="W1034" t="s">
        <v>8280</v>
      </c>
      <c r="X1034" t="str">
        <f t="shared" si="100"/>
        <v>music</v>
      </c>
      <c r="Y1034" t="str">
        <f t="shared" si="101"/>
        <v>electronic music</v>
      </c>
    </row>
    <row r="1035" spans="1:25" ht="80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102.86144578313252</v>
      </c>
      <c r="P1035" s="6">
        <f t="shared" si="99"/>
        <v>50.592592592592595</v>
      </c>
      <c r="Q1035" t="s">
        <v>8325</v>
      </c>
      <c r="R1035" t="s">
        <v>8330</v>
      </c>
      <c r="S1035" s="10">
        <f t="shared" si="96"/>
        <v>42688.732407407413</v>
      </c>
      <c r="T1035" s="10">
        <f t="shared" si="97"/>
        <v>42716.732407407413</v>
      </c>
      <c r="V1035" s="21"/>
      <c r="W1035" t="s">
        <v>8280</v>
      </c>
      <c r="X1035" t="str">
        <f t="shared" si="100"/>
        <v>music</v>
      </c>
      <c r="Y1035" t="str">
        <f t="shared" si="101"/>
        <v>electronic music</v>
      </c>
    </row>
    <row r="1036" spans="1:25" ht="64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130.0018</v>
      </c>
      <c r="P1036" s="6">
        <f t="shared" si="99"/>
        <v>39.157168674698795</v>
      </c>
      <c r="Q1036" t="s">
        <v>8325</v>
      </c>
      <c r="R1036" t="s">
        <v>8330</v>
      </c>
      <c r="S1036" s="10">
        <f t="shared" si="96"/>
        <v>42555.166712962964</v>
      </c>
      <c r="T1036" s="10">
        <f t="shared" si="97"/>
        <v>42587.165972222225</v>
      </c>
      <c r="V1036" s="21"/>
      <c r="W1036" t="s">
        <v>8280</v>
      </c>
      <c r="X1036" t="str">
        <f t="shared" si="100"/>
        <v>music</v>
      </c>
      <c r="Y1036" t="str">
        <f t="shared" si="101"/>
        <v>electronic music</v>
      </c>
    </row>
    <row r="1037" spans="1:25" ht="64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107.65217391304347</v>
      </c>
      <c r="P1037" s="6">
        <f t="shared" si="99"/>
        <v>65.15789473684211</v>
      </c>
      <c r="Q1037" t="s">
        <v>8325</v>
      </c>
      <c r="R1037" t="s">
        <v>8330</v>
      </c>
      <c r="S1037" s="10">
        <f t="shared" si="96"/>
        <v>42016.641435185185</v>
      </c>
      <c r="T1037" s="10">
        <f t="shared" si="97"/>
        <v>42046.641435185185</v>
      </c>
      <c r="V1037" s="21"/>
      <c r="W1037" t="s">
        <v>8280</v>
      </c>
      <c r="X1037" t="str">
        <f t="shared" si="100"/>
        <v>music</v>
      </c>
      <c r="Y1037" t="str">
        <f t="shared" si="101"/>
        <v>electronic music</v>
      </c>
    </row>
    <row r="1038" spans="1:25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112.36044444444444</v>
      </c>
      <c r="P1038" s="6">
        <f t="shared" si="99"/>
        <v>23.963127962085309</v>
      </c>
      <c r="Q1038" t="s">
        <v>8325</v>
      </c>
      <c r="R1038" t="s">
        <v>8330</v>
      </c>
      <c r="S1038" s="10">
        <f t="shared" si="96"/>
        <v>41249.448958333334</v>
      </c>
      <c r="T1038" s="10">
        <f t="shared" si="97"/>
        <v>41281.333333333336</v>
      </c>
      <c r="V1038" s="21"/>
      <c r="W1038" t="s">
        <v>8280</v>
      </c>
      <c r="X1038" t="str">
        <f t="shared" si="100"/>
        <v>music</v>
      </c>
      <c r="Y1038" t="str">
        <f t="shared" si="101"/>
        <v>electronic music</v>
      </c>
    </row>
    <row r="1039" spans="1:25" ht="64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102.1</v>
      </c>
      <c r="P1039" s="6">
        <f t="shared" si="99"/>
        <v>48.61904761904762</v>
      </c>
      <c r="Q1039" t="s">
        <v>8325</v>
      </c>
      <c r="R1039" t="s">
        <v>8330</v>
      </c>
      <c r="S1039" s="10">
        <f t="shared" si="96"/>
        <v>42119.822476851856</v>
      </c>
      <c r="T1039" s="10">
        <f t="shared" si="97"/>
        <v>42142.208333333328</v>
      </c>
      <c r="V1039" s="21"/>
      <c r="W1039" t="s">
        <v>8280</v>
      </c>
      <c r="X1039" t="str">
        <f t="shared" si="100"/>
        <v>music</v>
      </c>
      <c r="Y1039" t="str">
        <f t="shared" si="101"/>
        <v>electronic music</v>
      </c>
    </row>
    <row r="1040" spans="1:25" ht="64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145.33333333333334</v>
      </c>
      <c r="P1040" s="6">
        <f t="shared" si="99"/>
        <v>35.73770491803279</v>
      </c>
      <c r="Q1040" t="s">
        <v>8325</v>
      </c>
      <c r="R1040" t="s">
        <v>8330</v>
      </c>
      <c r="S1040" s="10">
        <f t="shared" si="96"/>
        <v>42418.231747685189</v>
      </c>
      <c r="T1040" s="10">
        <f t="shared" si="97"/>
        <v>42448.190081018518</v>
      </c>
      <c r="V1040" s="21"/>
      <c r="W1040" t="s">
        <v>8280</v>
      </c>
      <c r="X1040" t="str">
        <f t="shared" si="100"/>
        <v>music</v>
      </c>
      <c r="Y1040" t="str">
        <f t="shared" si="101"/>
        <v>electronic music</v>
      </c>
    </row>
    <row r="1041" spans="1:25" ht="64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128.19999999999999</v>
      </c>
      <c r="P1041" s="6">
        <f t="shared" si="99"/>
        <v>21.366666666666667</v>
      </c>
      <c r="Q1041" t="s">
        <v>8325</v>
      </c>
      <c r="R1041" t="s">
        <v>8330</v>
      </c>
      <c r="S1041" s="10">
        <f t="shared" si="96"/>
        <v>42692.109328703707</v>
      </c>
      <c r="T1041" s="10">
        <f t="shared" si="97"/>
        <v>42717.332638888889</v>
      </c>
      <c r="V1041" s="21"/>
      <c r="W1041" t="s">
        <v>8280</v>
      </c>
      <c r="X1041" t="str">
        <f t="shared" si="100"/>
        <v>music</v>
      </c>
      <c r="Y1041" t="str">
        <f t="shared" si="101"/>
        <v>electronic music</v>
      </c>
    </row>
    <row r="1042" spans="1:25" ht="64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0.29411764705882354</v>
      </c>
      <c r="P1042" s="6">
        <f t="shared" si="99"/>
        <v>250</v>
      </c>
      <c r="Q1042" t="s">
        <v>8331</v>
      </c>
      <c r="R1042" t="s">
        <v>8332</v>
      </c>
      <c r="S1042" s="10">
        <f t="shared" si="96"/>
        <v>42579.708437499998</v>
      </c>
      <c r="T1042" s="10">
        <f t="shared" si="97"/>
        <v>42609.708437499998</v>
      </c>
      <c r="V1042" s="21"/>
      <c r="W1042" t="s">
        <v>8281</v>
      </c>
      <c r="X1042" t="str">
        <f t="shared" si="100"/>
        <v>journalism</v>
      </c>
      <c r="Y1042" t="str">
        <f t="shared" si="101"/>
        <v>audio</v>
      </c>
    </row>
    <row r="1043" spans="1:25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s="6">
        <f t="shared" si="99"/>
        <v>0</v>
      </c>
      <c r="Q1043" t="s">
        <v>8331</v>
      </c>
      <c r="R1043" t="s">
        <v>8332</v>
      </c>
      <c r="S1043" s="10">
        <f t="shared" si="96"/>
        <v>41831.060092592597</v>
      </c>
      <c r="T1043" s="10">
        <f t="shared" si="97"/>
        <v>41851.060092592597</v>
      </c>
      <c r="V1043" s="21"/>
      <c r="W1043" t="s">
        <v>8281</v>
      </c>
      <c r="X1043" t="str">
        <f t="shared" si="100"/>
        <v>journalism</v>
      </c>
      <c r="Y1043" t="str">
        <f t="shared" si="101"/>
        <v>audio</v>
      </c>
    </row>
    <row r="1044" spans="1:25" ht="64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</v>
      </c>
      <c r="P1044" s="6">
        <f t="shared" si="99"/>
        <v>10</v>
      </c>
      <c r="Q1044" t="s">
        <v>8331</v>
      </c>
      <c r="R1044" t="s">
        <v>8332</v>
      </c>
      <c r="S1044" s="10">
        <f t="shared" si="96"/>
        <v>41851.696157407408</v>
      </c>
      <c r="T1044" s="10">
        <f t="shared" si="97"/>
        <v>41894.416666666664</v>
      </c>
      <c r="V1044" s="21"/>
      <c r="W1044" t="s">
        <v>8281</v>
      </c>
      <c r="X1044" t="str">
        <f t="shared" si="100"/>
        <v>journalism</v>
      </c>
      <c r="Y1044" t="str">
        <f t="shared" si="101"/>
        <v>audio</v>
      </c>
    </row>
    <row r="1045" spans="1:25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8.5370000000000008</v>
      </c>
      <c r="P1045" s="6">
        <f t="shared" si="99"/>
        <v>29.236301369863014</v>
      </c>
      <c r="Q1045" t="s">
        <v>8331</v>
      </c>
      <c r="R1045" t="s">
        <v>8332</v>
      </c>
      <c r="S1045" s="10">
        <f t="shared" si="96"/>
        <v>42114.252951388888</v>
      </c>
      <c r="T1045" s="10">
        <f t="shared" si="97"/>
        <v>42144.252951388888</v>
      </c>
      <c r="V1045" s="21"/>
      <c r="W1045" t="s">
        <v>8281</v>
      </c>
      <c r="X1045" t="str">
        <f t="shared" si="100"/>
        <v>journalism</v>
      </c>
      <c r="Y1045" t="str">
        <f t="shared" si="101"/>
        <v>audio</v>
      </c>
    </row>
    <row r="1046" spans="1:25" ht="80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8.5714285714285715E-2</v>
      </c>
      <c r="P1046" s="6">
        <f t="shared" si="99"/>
        <v>3</v>
      </c>
      <c r="Q1046" t="s">
        <v>8331</v>
      </c>
      <c r="R1046" t="s">
        <v>8332</v>
      </c>
      <c r="S1046" s="10">
        <f t="shared" si="96"/>
        <v>42011.925937499997</v>
      </c>
      <c r="T1046" s="10">
        <f t="shared" si="97"/>
        <v>42068.852083333331</v>
      </c>
      <c r="V1046" s="21"/>
      <c r="W1046" t="s">
        <v>8281</v>
      </c>
      <c r="X1046" t="str">
        <f t="shared" si="100"/>
        <v>journalism</v>
      </c>
      <c r="Y1046" t="str">
        <f t="shared" si="101"/>
        <v>audio</v>
      </c>
    </row>
    <row r="1047" spans="1:25" ht="64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2.6599999999999997</v>
      </c>
      <c r="P1047" s="6">
        <f t="shared" si="99"/>
        <v>33.25</v>
      </c>
      <c r="Q1047" t="s">
        <v>8331</v>
      </c>
      <c r="R1047" t="s">
        <v>8332</v>
      </c>
      <c r="S1047" s="10">
        <f t="shared" si="96"/>
        <v>41844.874421296299</v>
      </c>
      <c r="T1047" s="10">
        <f t="shared" si="97"/>
        <v>41874.874421296299</v>
      </c>
      <c r="V1047" s="21"/>
      <c r="W1047" t="s">
        <v>8281</v>
      </c>
      <c r="X1047" t="str">
        <f t="shared" si="100"/>
        <v>journalism</v>
      </c>
      <c r="Y1047" t="str">
        <f t="shared" si="101"/>
        <v>audio</v>
      </c>
    </row>
    <row r="1048" spans="1:25" ht="64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s="6">
        <f t="shared" si="99"/>
        <v>0</v>
      </c>
      <c r="Q1048" t="s">
        <v>8331</v>
      </c>
      <c r="R1048" t="s">
        <v>8332</v>
      </c>
      <c r="S1048" s="10">
        <f t="shared" ref="S1048:S1111" si="102">(((J1048/60)/60)/24)+DATE(1970,1,1)</f>
        <v>42319.851388888885</v>
      </c>
      <c r="T1048" s="10">
        <f t="shared" ref="T1048:T1111" si="103">(((I1048/60)/60)/24)+DATE(1970,1,1)</f>
        <v>42364.851388888885</v>
      </c>
      <c r="V1048" s="21"/>
      <c r="W1048" t="s">
        <v>8281</v>
      </c>
      <c r="X1048" t="str">
        <f t="shared" si="100"/>
        <v>journalism</v>
      </c>
      <c r="Y1048" t="str">
        <f t="shared" si="101"/>
        <v>audio</v>
      </c>
    </row>
    <row r="1049" spans="1:25" ht="64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0.05</v>
      </c>
      <c r="P1049" s="6">
        <f t="shared" si="99"/>
        <v>1</v>
      </c>
      <c r="Q1049" t="s">
        <v>8331</v>
      </c>
      <c r="R1049" t="s">
        <v>8332</v>
      </c>
      <c r="S1049" s="10">
        <f t="shared" si="102"/>
        <v>41918.818460648145</v>
      </c>
      <c r="T1049" s="10">
        <f t="shared" si="103"/>
        <v>41948.860127314816</v>
      </c>
      <c r="V1049" s="21"/>
      <c r="W1049" t="s">
        <v>8281</v>
      </c>
      <c r="X1049" t="str">
        <f t="shared" si="100"/>
        <v>journalism</v>
      </c>
      <c r="Y1049" t="str">
        <f t="shared" si="101"/>
        <v>audio</v>
      </c>
    </row>
    <row r="1050" spans="1:25" ht="64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</v>
      </c>
      <c r="P1050" s="6">
        <f t="shared" si="99"/>
        <v>53</v>
      </c>
      <c r="Q1050" t="s">
        <v>8331</v>
      </c>
      <c r="R1050" t="s">
        <v>8332</v>
      </c>
      <c r="S1050" s="10">
        <f t="shared" si="102"/>
        <v>42598.053113425922</v>
      </c>
      <c r="T1050" s="10">
        <f t="shared" si="103"/>
        <v>42638.053113425922</v>
      </c>
      <c r="V1050" s="21"/>
      <c r="W1050" t="s">
        <v>8281</v>
      </c>
      <c r="X1050" t="str">
        <f t="shared" si="100"/>
        <v>journalism</v>
      </c>
      <c r="Y1050" t="str">
        <f t="shared" si="101"/>
        <v>audio</v>
      </c>
    </row>
    <row r="1051" spans="1:25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s="6">
        <f t="shared" si="99"/>
        <v>0</v>
      </c>
      <c r="Q1051" t="s">
        <v>8331</v>
      </c>
      <c r="R1051" t="s">
        <v>8332</v>
      </c>
      <c r="S1051" s="10">
        <f t="shared" si="102"/>
        <v>42382.431076388893</v>
      </c>
      <c r="T1051" s="10">
        <f t="shared" si="103"/>
        <v>42412.431076388893</v>
      </c>
      <c r="V1051" s="21"/>
      <c r="W1051" t="s">
        <v>8281</v>
      </c>
      <c r="X1051" t="str">
        <f t="shared" si="100"/>
        <v>journalism</v>
      </c>
      <c r="Y1051" t="str">
        <f t="shared" si="101"/>
        <v>audio</v>
      </c>
    </row>
    <row r="1052" spans="1:25" ht="3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s="6">
        <f t="shared" si="99"/>
        <v>0</v>
      </c>
      <c r="Q1052" t="s">
        <v>8331</v>
      </c>
      <c r="R1052" t="s">
        <v>8332</v>
      </c>
      <c r="S1052" s="10">
        <f t="shared" si="102"/>
        <v>42231.7971875</v>
      </c>
      <c r="T1052" s="10">
        <f t="shared" si="103"/>
        <v>42261.7971875</v>
      </c>
      <c r="V1052" s="21"/>
      <c r="W1052" t="s">
        <v>8281</v>
      </c>
      <c r="X1052" t="str">
        <f t="shared" si="100"/>
        <v>journalism</v>
      </c>
      <c r="Y1052" t="str">
        <f t="shared" si="101"/>
        <v>audio</v>
      </c>
    </row>
    <row r="1053" spans="1:25" ht="64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s="6">
        <f t="shared" si="99"/>
        <v>0</v>
      </c>
      <c r="Q1053" t="s">
        <v>8331</v>
      </c>
      <c r="R1053" t="s">
        <v>8332</v>
      </c>
      <c r="S1053" s="10">
        <f t="shared" si="102"/>
        <v>41850.014178240745</v>
      </c>
      <c r="T1053" s="10">
        <f t="shared" si="103"/>
        <v>41878.014178240745</v>
      </c>
      <c r="V1053" s="21"/>
      <c r="W1053" t="s">
        <v>8281</v>
      </c>
      <c r="X1053" t="str">
        <f t="shared" si="100"/>
        <v>journalism</v>
      </c>
      <c r="Y1053" t="str">
        <f t="shared" si="101"/>
        <v>audio</v>
      </c>
    </row>
    <row r="1054" spans="1:25" ht="8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s="6">
        <f t="shared" si="99"/>
        <v>0</v>
      </c>
      <c r="Q1054" t="s">
        <v>8331</v>
      </c>
      <c r="R1054" t="s">
        <v>8332</v>
      </c>
      <c r="S1054" s="10">
        <f t="shared" si="102"/>
        <v>42483.797395833331</v>
      </c>
      <c r="T1054" s="10">
        <f t="shared" si="103"/>
        <v>42527.839583333334</v>
      </c>
      <c r="V1054" s="21"/>
      <c r="W1054" t="s">
        <v>8281</v>
      </c>
      <c r="X1054" t="str">
        <f t="shared" si="100"/>
        <v>journalism</v>
      </c>
      <c r="Y1054" t="str">
        <f t="shared" si="101"/>
        <v>audio</v>
      </c>
    </row>
    <row r="1055" spans="1:25" ht="64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1</v>
      </c>
      <c r="P1055" s="6">
        <f t="shared" si="99"/>
        <v>15</v>
      </c>
      <c r="Q1055" t="s">
        <v>8331</v>
      </c>
      <c r="R1055" t="s">
        <v>8332</v>
      </c>
      <c r="S1055" s="10">
        <f t="shared" si="102"/>
        <v>42775.172824074078</v>
      </c>
      <c r="T1055" s="10">
        <f t="shared" si="103"/>
        <v>42800.172824074078</v>
      </c>
      <c r="V1055" s="21"/>
      <c r="W1055" t="s">
        <v>8281</v>
      </c>
      <c r="X1055" t="str">
        <f t="shared" si="100"/>
        <v>journalism</v>
      </c>
      <c r="Y1055" t="str">
        <f t="shared" si="101"/>
        <v>audio</v>
      </c>
    </row>
    <row r="1056" spans="1:25" ht="64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s="6">
        <f t="shared" si="99"/>
        <v>0</v>
      </c>
      <c r="Q1056" t="s">
        <v>8331</v>
      </c>
      <c r="R1056" t="s">
        <v>8332</v>
      </c>
      <c r="S1056" s="10">
        <f t="shared" si="102"/>
        <v>41831.851840277777</v>
      </c>
      <c r="T1056" s="10">
        <f t="shared" si="103"/>
        <v>41861.916666666664</v>
      </c>
      <c r="V1056" s="21"/>
      <c r="W1056" t="s">
        <v>8281</v>
      </c>
      <c r="X1056" t="str">
        <f t="shared" si="100"/>
        <v>journalism</v>
      </c>
      <c r="Y1056" t="str">
        <f t="shared" si="101"/>
        <v>audio</v>
      </c>
    </row>
    <row r="1057" spans="1:25" ht="64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s="6">
        <f t="shared" si="99"/>
        <v>0</v>
      </c>
      <c r="Q1057" t="s">
        <v>8331</v>
      </c>
      <c r="R1057" t="s">
        <v>8332</v>
      </c>
      <c r="S1057" s="10">
        <f t="shared" si="102"/>
        <v>42406.992418981477</v>
      </c>
      <c r="T1057" s="10">
        <f t="shared" si="103"/>
        <v>42436.992418981477</v>
      </c>
      <c r="V1057" s="21"/>
      <c r="W1057" t="s">
        <v>8281</v>
      </c>
      <c r="X1057" t="str">
        <f t="shared" si="100"/>
        <v>journalism</v>
      </c>
      <c r="Y1057" t="str">
        <f t="shared" si="101"/>
        <v>audio</v>
      </c>
    </row>
    <row r="1058" spans="1:25" ht="64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s="6">
        <f t="shared" si="99"/>
        <v>0</v>
      </c>
      <c r="Q1058" t="s">
        <v>8331</v>
      </c>
      <c r="R1058" t="s">
        <v>8332</v>
      </c>
      <c r="S1058" s="10">
        <f t="shared" si="102"/>
        <v>42058.719641203701</v>
      </c>
      <c r="T1058" s="10">
        <f t="shared" si="103"/>
        <v>42118.677974537044</v>
      </c>
      <c r="V1058" s="21"/>
      <c r="W1058" t="s">
        <v>8281</v>
      </c>
      <c r="X1058" t="str">
        <f t="shared" si="100"/>
        <v>journalism</v>
      </c>
      <c r="Y1058" t="str">
        <f t="shared" si="101"/>
        <v>audio</v>
      </c>
    </row>
    <row r="1059" spans="1:25" ht="48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s="6">
        <f t="shared" si="99"/>
        <v>0</v>
      </c>
      <c r="Q1059" t="s">
        <v>8331</v>
      </c>
      <c r="R1059" t="s">
        <v>8332</v>
      </c>
      <c r="S1059" s="10">
        <f t="shared" si="102"/>
        <v>42678.871331018512</v>
      </c>
      <c r="T1059" s="10">
        <f t="shared" si="103"/>
        <v>42708.912997685184</v>
      </c>
      <c r="V1059" s="21"/>
      <c r="W1059" t="s">
        <v>8281</v>
      </c>
      <c r="X1059" t="str">
        <f t="shared" si="100"/>
        <v>journalism</v>
      </c>
      <c r="Y1059" t="str">
        <f t="shared" si="101"/>
        <v>audio</v>
      </c>
    </row>
    <row r="1060" spans="1:25" ht="64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s="6">
        <f t="shared" si="99"/>
        <v>0</v>
      </c>
      <c r="Q1060" t="s">
        <v>8331</v>
      </c>
      <c r="R1060" t="s">
        <v>8332</v>
      </c>
      <c r="S1060" s="10">
        <f t="shared" si="102"/>
        <v>42047.900960648149</v>
      </c>
      <c r="T1060" s="10">
        <f t="shared" si="103"/>
        <v>42089</v>
      </c>
      <c r="V1060" s="21"/>
      <c r="W1060" t="s">
        <v>8281</v>
      </c>
      <c r="X1060" t="str">
        <f t="shared" si="100"/>
        <v>journalism</v>
      </c>
      <c r="Y1060" t="str">
        <f t="shared" si="101"/>
        <v>audio</v>
      </c>
    </row>
    <row r="1061" spans="1:25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s="6">
        <f t="shared" si="99"/>
        <v>0</v>
      </c>
      <c r="Q1061" t="s">
        <v>8331</v>
      </c>
      <c r="R1061" t="s">
        <v>8332</v>
      </c>
      <c r="S1061" s="10">
        <f t="shared" si="102"/>
        <v>42046.79</v>
      </c>
      <c r="T1061" s="10">
        <f t="shared" si="103"/>
        <v>42076.748333333337</v>
      </c>
      <c r="V1061" s="21"/>
      <c r="W1061" t="s">
        <v>8281</v>
      </c>
      <c r="X1061" t="str">
        <f t="shared" si="100"/>
        <v>journalism</v>
      </c>
      <c r="Y1061" t="str">
        <f t="shared" si="101"/>
        <v>audio</v>
      </c>
    </row>
    <row r="1062" spans="1:25" ht="64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1</v>
      </c>
      <c r="P1062" s="6">
        <f t="shared" si="99"/>
        <v>50</v>
      </c>
      <c r="Q1062" t="s">
        <v>8331</v>
      </c>
      <c r="R1062" t="s">
        <v>8332</v>
      </c>
      <c r="S1062" s="10">
        <f t="shared" si="102"/>
        <v>42079.913113425922</v>
      </c>
      <c r="T1062" s="10">
        <f t="shared" si="103"/>
        <v>42109.913113425922</v>
      </c>
      <c r="V1062" s="21"/>
      <c r="W1062" t="s">
        <v>8281</v>
      </c>
      <c r="X1062" t="str">
        <f t="shared" si="100"/>
        <v>journalism</v>
      </c>
      <c r="Y1062" t="str">
        <f t="shared" si="101"/>
        <v>audio</v>
      </c>
    </row>
    <row r="1063" spans="1:25" ht="48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s="6">
        <f t="shared" si="99"/>
        <v>0</v>
      </c>
      <c r="Q1063" t="s">
        <v>8331</v>
      </c>
      <c r="R1063" t="s">
        <v>8332</v>
      </c>
      <c r="S1063" s="10">
        <f t="shared" si="102"/>
        <v>42432.276712962965</v>
      </c>
      <c r="T1063" s="10">
        <f t="shared" si="103"/>
        <v>42492.041666666672</v>
      </c>
      <c r="V1063" s="21"/>
      <c r="W1063" t="s">
        <v>8281</v>
      </c>
      <c r="X1063" t="str">
        <f t="shared" si="100"/>
        <v>journalism</v>
      </c>
      <c r="Y1063" t="str">
        <f t="shared" si="101"/>
        <v>audio</v>
      </c>
    </row>
    <row r="1064" spans="1:25" ht="3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95.477386934673376</v>
      </c>
      <c r="P1064" s="6">
        <f t="shared" si="99"/>
        <v>47.5</v>
      </c>
      <c r="Q1064" t="s">
        <v>8331</v>
      </c>
      <c r="R1064" t="s">
        <v>8332</v>
      </c>
      <c r="S1064" s="10">
        <f t="shared" si="102"/>
        <v>42556.807187500002</v>
      </c>
      <c r="T1064" s="10">
        <f t="shared" si="103"/>
        <v>42563.807187500002</v>
      </c>
      <c r="V1064" s="21"/>
      <c r="W1064" t="s">
        <v>8281</v>
      </c>
      <c r="X1064" t="str">
        <f t="shared" si="100"/>
        <v>journalism</v>
      </c>
      <c r="Y1064" t="str">
        <f t="shared" si="101"/>
        <v>audio</v>
      </c>
    </row>
    <row r="1065" spans="1:25" ht="80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s="6">
        <f t="shared" si="99"/>
        <v>0</v>
      </c>
      <c r="Q1065" t="s">
        <v>8331</v>
      </c>
      <c r="R1065" t="s">
        <v>8332</v>
      </c>
      <c r="S1065" s="10">
        <f t="shared" si="102"/>
        <v>42583.030810185184</v>
      </c>
      <c r="T1065" s="10">
        <f t="shared" si="103"/>
        <v>42613.030810185184</v>
      </c>
      <c r="V1065" s="21"/>
      <c r="W1065" t="s">
        <v>8281</v>
      </c>
      <c r="X1065" t="str">
        <f t="shared" si="100"/>
        <v>journalism</v>
      </c>
      <c r="Y1065" t="str">
        <f t="shared" si="101"/>
        <v>audio</v>
      </c>
    </row>
    <row r="1066" spans="1:25" ht="64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</v>
      </c>
      <c r="P1066" s="6">
        <f t="shared" si="99"/>
        <v>65.666666666666671</v>
      </c>
      <c r="Q1066" t="s">
        <v>8333</v>
      </c>
      <c r="R1066" t="s">
        <v>8334</v>
      </c>
      <c r="S1066" s="10">
        <f t="shared" si="102"/>
        <v>41417.228043981479</v>
      </c>
      <c r="T1066" s="10">
        <f t="shared" si="103"/>
        <v>41462.228043981479</v>
      </c>
      <c r="V1066" s="21"/>
      <c r="W1066" t="s">
        <v>8282</v>
      </c>
      <c r="X1066" t="str">
        <f t="shared" si="100"/>
        <v>games</v>
      </c>
      <c r="Y1066" t="str">
        <f t="shared" si="101"/>
        <v>video games</v>
      </c>
    </row>
    <row r="1067" spans="1:25" ht="64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</v>
      </c>
      <c r="P1067" s="6">
        <f t="shared" si="99"/>
        <v>16.2</v>
      </c>
      <c r="Q1067" t="s">
        <v>8333</v>
      </c>
      <c r="R1067" t="s">
        <v>8334</v>
      </c>
      <c r="S1067" s="10">
        <f t="shared" si="102"/>
        <v>41661.381041666667</v>
      </c>
      <c r="T1067" s="10">
        <f t="shared" si="103"/>
        <v>41689.381041666667</v>
      </c>
      <c r="V1067" s="21"/>
      <c r="W1067" t="s">
        <v>8282</v>
      </c>
      <c r="X1067" t="str">
        <f t="shared" si="100"/>
        <v>games</v>
      </c>
      <c r="Y1067" t="str">
        <f t="shared" si="101"/>
        <v>video games</v>
      </c>
    </row>
    <row r="1068" spans="1:25" ht="64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</v>
      </c>
      <c r="P1068" s="6">
        <f t="shared" si="99"/>
        <v>34.128378378378379</v>
      </c>
      <c r="Q1068" t="s">
        <v>8333</v>
      </c>
      <c r="R1068" t="s">
        <v>8334</v>
      </c>
      <c r="S1068" s="10">
        <f t="shared" si="102"/>
        <v>41445.962754629632</v>
      </c>
      <c r="T1068" s="10">
        <f t="shared" si="103"/>
        <v>41490.962754629632</v>
      </c>
      <c r="V1068" s="21"/>
      <c r="W1068" t="s">
        <v>8282</v>
      </c>
      <c r="X1068" t="str">
        <f t="shared" si="100"/>
        <v>games</v>
      </c>
      <c r="Y1068" t="str">
        <f t="shared" si="101"/>
        <v>video games</v>
      </c>
    </row>
    <row r="1069" spans="1:25" ht="64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26</v>
      </c>
      <c r="P1069" s="6">
        <f t="shared" si="99"/>
        <v>13</v>
      </c>
      <c r="Q1069" t="s">
        <v>8333</v>
      </c>
      <c r="R1069" t="s">
        <v>8334</v>
      </c>
      <c r="S1069" s="10">
        <f t="shared" si="102"/>
        <v>41599.855682870373</v>
      </c>
      <c r="T1069" s="10">
        <f t="shared" si="103"/>
        <v>41629.855682870373</v>
      </c>
      <c r="V1069" s="21"/>
      <c r="W1069" t="s">
        <v>8282</v>
      </c>
      <c r="X1069" t="str">
        <f t="shared" si="100"/>
        <v>games</v>
      </c>
      <c r="Y1069" t="str">
        <f t="shared" si="101"/>
        <v>video games</v>
      </c>
    </row>
    <row r="1070" spans="1:25" ht="64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0.15</v>
      </c>
      <c r="P1070" s="6">
        <f t="shared" si="99"/>
        <v>11.25</v>
      </c>
      <c r="Q1070" t="s">
        <v>8333</v>
      </c>
      <c r="R1070" t="s">
        <v>8334</v>
      </c>
      <c r="S1070" s="10">
        <f t="shared" si="102"/>
        <v>42440.371111111104</v>
      </c>
      <c r="T1070" s="10">
        <f t="shared" si="103"/>
        <v>42470.329444444447</v>
      </c>
      <c r="V1070" s="21"/>
      <c r="W1070" t="s">
        <v>8282</v>
      </c>
      <c r="X1070" t="str">
        <f t="shared" si="100"/>
        <v>games</v>
      </c>
      <c r="Y1070" t="str">
        <f t="shared" si="101"/>
        <v>video games</v>
      </c>
    </row>
    <row r="1071" spans="1:25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38.636363636363633</v>
      </c>
      <c r="P1071" s="6">
        <f t="shared" si="99"/>
        <v>40.476190476190474</v>
      </c>
      <c r="Q1071" t="s">
        <v>8333</v>
      </c>
      <c r="R1071" t="s">
        <v>8334</v>
      </c>
      <c r="S1071" s="10">
        <f t="shared" si="102"/>
        <v>41572.229849537034</v>
      </c>
      <c r="T1071" s="10">
        <f t="shared" si="103"/>
        <v>41604.271516203706</v>
      </c>
      <c r="V1071" s="21"/>
      <c r="W1071" t="s">
        <v>8282</v>
      </c>
      <c r="X1071" t="str">
        <f t="shared" si="100"/>
        <v>games</v>
      </c>
      <c r="Y1071" t="str">
        <f t="shared" si="101"/>
        <v>video games</v>
      </c>
    </row>
    <row r="1072" spans="1:25" ht="64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0.70000000000000007</v>
      </c>
      <c r="P1072" s="6">
        <f t="shared" si="99"/>
        <v>35</v>
      </c>
      <c r="Q1072" t="s">
        <v>8333</v>
      </c>
      <c r="R1072" t="s">
        <v>8334</v>
      </c>
      <c r="S1072" s="10">
        <f t="shared" si="102"/>
        <v>41163.011828703704</v>
      </c>
      <c r="T1072" s="10">
        <f t="shared" si="103"/>
        <v>41183.011828703704</v>
      </c>
      <c r="V1072" s="21"/>
      <c r="W1072" t="s">
        <v>8282</v>
      </c>
      <c r="X1072" t="str">
        <f t="shared" si="100"/>
        <v>games</v>
      </c>
      <c r="Y1072" t="str">
        <f t="shared" si="101"/>
        <v>video games</v>
      </c>
    </row>
    <row r="1073" spans="1:25" ht="64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s="6">
        <f t="shared" si="99"/>
        <v>0</v>
      </c>
      <c r="Q1073" t="s">
        <v>8333</v>
      </c>
      <c r="R1073" t="s">
        <v>8334</v>
      </c>
      <c r="S1073" s="10">
        <f t="shared" si="102"/>
        <v>42295.753391203703</v>
      </c>
      <c r="T1073" s="10">
        <f t="shared" si="103"/>
        <v>42325.795057870375</v>
      </c>
      <c r="V1073" s="21"/>
      <c r="W1073" t="s">
        <v>8282</v>
      </c>
      <c r="X1073" t="str">
        <f t="shared" si="100"/>
        <v>games</v>
      </c>
      <c r="Y1073" t="str">
        <f t="shared" si="101"/>
        <v>video games</v>
      </c>
    </row>
    <row r="1074" spans="1:25" ht="64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6.8000000000000005E-2</v>
      </c>
      <c r="P1074" s="6">
        <f t="shared" si="99"/>
        <v>12.75</v>
      </c>
      <c r="Q1074" t="s">
        <v>8333</v>
      </c>
      <c r="R1074" t="s">
        <v>8334</v>
      </c>
      <c r="S1074" s="10">
        <f t="shared" si="102"/>
        <v>41645.832141203704</v>
      </c>
      <c r="T1074" s="10">
        <f t="shared" si="103"/>
        <v>41675.832141203704</v>
      </c>
      <c r="V1074" s="21"/>
      <c r="W1074" t="s">
        <v>8282</v>
      </c>
      <c r="X1074" t="str">
        <f t="shared" si="100"/>
        <v>games</v>
      </c>
      <c r="Y1074" t="str">
        <f t="shared" si="101"/>
        <v>video games</v>
      </c>
    </row>
    <row r="1075" spans="1:25" ht="48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1.3333333333333335</v>
      </c>
      <c r="P1075" s="6">
        <f t="shared" si="99"/>
        <v>10</v>
      </c>
      <c r="Q1075" t="s">
        <v>8333</v>
      </c>
      <c r="R1075" t="s">
        <v>8334</v>
      </c>
      <c r="S1075" s="10">
        <f t="shared" si="102"/>
        <v>40802.964594907404</v>
      </c>
      <c r="T1075" s="10">
        <f t="shared" si="103"/>
        <v>40832.964594907404</v>
      </c>
      <c r="V1075" s="21"/>
      <c r="W1075" t="s">
        <v>8282</v>
      </c>
      <c r="X1075" t="str">
        <f t="shared" si="100"/>
        <v>games</v>
      </c>
      <c r="Y1075" t="str">
        <f t="shared" si="101"/>
        <v>video games</v>
      </c>
    </row>
    <row r="1076" spans="1:25" ht="64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6.3092592592592585</v>
      </c>
      <c r="P1076" s="6">
        <f t="shared" si="99"/>
        <v>113.56666666666666</v>
      </c>
      <c r="Q1076" t="s">
        <v>8333</v>
      </c>
      <c r="R1076" t="s">
        <v>8334</v>
      </c>
      <c r="S1076" s="10">
        <f t="shared" si="102"/>
        <v>41613.172974537039</v>
      </c>
      <c r="T1076" s="10">
        <f t="shared" si="103"/>
        <v>41643.172974537039</v>
      </c>
      <c r="V1076" s="21"/>
      <c r="W1076" t="s">
        <v>8282</v>
      </c>
      <c r="X1076" t="str">
        <f t="shared" si="100"/>
        <v>games</v>
      </c>
      <c r="Y1076" t="str">
        <f t="shared" si="101"/>
        <v>video games</v>
      </c>
    </row>
    <row r="1077" spans="1:25" ht="48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4.5</v>
      </c>
      <c r="P1077" s="6">
        <f t="shared" si="99"/>
        <v>15</v>
      </c>
      <c r="Q1077" t="s">
        <v>8333</v>
      </c>
      <c r="R1077" t="s">
        <v>8334</v>
      </c>
      <c r="S1077" s="10">
        <f t="shared" si="102"/>
        <v>41005.904120370367</v>
      </c>
      <c r="T1077" s="10">
        <f t="shared" si="103"/>
        <v>41035.904120370367</v>
      </c>
      <c r="V1077" s="21"/>
      <c r="W1077" t="s">
        <v>8282</v>
      </c>
      <c r="X1077" t="str">
        <f t="shared" si="100"/>
        <v>games</v>
      </c>
      <c r="Y1077" t="str">
        <f t="shared" si="101"/>
        <v>video games</v>
      </c>
    </row>
    <row r="1078" spans="1:25" ht="64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62.765333333333331</v>
      </c>
      <c r="P1078" s="6">
        <f t="shared" si="99"/>
        <v>48.281025641025643</v>
      </c>
      <c r="Q1078" t="s">
        <v>8333</v>
      </c>
      <c r="R1078" t="s">
        <v>8334</v>
      </c>
      <c r="S1078" s="10">
        <f t="shared" si="102"/>
        <v>41838.377893518518</v>
      </c>
      <c r="T1078" s="10">
        <f t="shared" si="103"/>
        <v>41893.377893518518</v>
      </c>
      <c r="V1078" s="21"/>
      <c r="W1078" t="s">
        <v>8282</v>
      </c>
      <c r="X1078" t="str">
        <f t="shared" si="100"/>
        <v>games</v>
      </c>
      <c r="Y1078" t="str">
        <f t="shared" si="101"/>
        <v>video games</v>
      </c>
    </row>
    <row r="1079" spans="1:25" ht="64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29.376000000000001</v>
      </c>
      <c r="P1079" s="6">
        <f t="shared" si="99"/>
        <v>43.976047904191617</v>
      </c>
      <c r="Q1079" t="s">
        <v>8333</v>
      </c>
      <c r="R1079" t="s">
        <v>8334</v>
      </c>
      <c r="S1079" s="10">
        <f t="shared" si="102"/>
        <v>42353.16679398148</v>
      </c>
      <c r="T1079" s="10">
        <f t="shared" si="103"/>
        <v>42383.16679398148</v>
      </c>
      <c r="V1079" s="21"/>
      <c r="W1079" t="s">
        <v>8282</v>
      </c>
      <c r="X1079" t="str">
        <f t="shared" si="100"/>
        <v>games</v>
      </c>
      <c r="Y1079" t="str">
        <f t="shared" si="101"/>
        <v>video games</v>
      </c>
    </row>
    <row r="1080" spans="1:25" ht="64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7.5</v>
      </c>
      <c r="P1080" s="6">
        <f t="shared" si="99"/>
        <v>9</v>
      </c>
      <c r="Q1080" t="s">
        <v>8333</v>
      </c>
      <c r="R1080" t="s">
        <v>8334</v>
      </c>
      <c r="S1080" s="10">
        <f t="shared" si="102"/>
        <v>40701.195844907408</v>
      </c>
      <c r="T1080" s="10">
        <f t="shared" si="103"/>
        <v>40746.195844907408</v>
      </c>
      <c r="V1080" s="21"/>
      <c r="W1080" t="s">
        <v>8282</v>
      </c>
      <c r="X1080" t="str">
        <f t="shared" si="100"/>
        <v>games</v>
      </c>
      <c r="Y1080" t="str">
        <f t="shared" si="101"/>
        <v>video games</v>
      </c>
    </row>
    <row r="1081" spans="1:25" ht="64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2.6076923076923078</v>
      </c>
      <c r="P1081" s="6">
        <f t="shared" si="99"/>
        <v>37.666666666666664</v>
      </c>
      <c r="Q1081" t="s">
        <v>8333</v>
      </c>
      <c r="R1081" t="s">
        <v>8334</v>
      </c>
      <c r="S1081" s="10">
        <f t="shared" si="102"/>
        <v>42479.566388888896</v>
      </c>
      <c r="T1081" s="10">
        <f t="shared" si="103"/>
        <v>42504.566388888896</v>
      </c>
      <c r="V1081" s="21"/>
      <c r="W1081" t="s">
        <v>8282</v>
      </c>
      <c r="X1081" t="str">
        <f t="shared" si="100"/>
        <v>games</v>
      </c>
      <c r="Y1081" t="str">
        <f t="shared" si="101"/>
        <v>video games</v>
      </c>
    </row>
    <row r="1082" spans="1:25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9.1050000000000004</v>
      </c>
      <c r="P1082" s="6">
        <f t="shared" si="99"/>
        <v>18.581632653061224</v>
      </c>
      <c r="Q1082" t="s">
        <v>8333</v>
      </c>
      <c r="R1082" t="s">
        <v>8334</v>
      </c>
      <c r="S1082" s="10">
        <f t="shared" si="102"/>
        <v>41740.138113425928</v>
      </c>
      <c r="T1082" s="10">
        <f t="shared" si="103"/>
        <v>41770.138113425928</v>
      </c>
      <c r="V1082" s="21"/>
      <c r="W1082" t="s">
        <v>8282</v>
      </c>
      <c r="X1082" t="str">
        <f t="shared" si="100"/>
        <v>games</v>
      </c>
      <c r="Y1082" t="str">
        <f t="shared" si="101"/>
        <v>video games</v>
      </c>
    </row>
    <row r="1083" spans="1:25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1.7647058823529412E-2</v>
      </c>
      <c r="P1083" s="6">
        <f t="shared" si="99"/>
        <v>3</v>
      </c>
      <c r="Q1083" t="s">
        <v>8333</v>
      </c>
      <c r="R1083" t="s">
        <v>8334</v>
      </c>
      <c r="S1083" s="10">
        <f t="shared" si="102"/>
        <v>42002.926990740743</v>
      </c>
      <c r="T1083" s="10">
        <f t="shared" si="103"/>
        <v>42032.926990740743</v>
      </c>
      <c r="V1083" s="21"/>
      <c r="W1083" t="s">
        <v>8282</v>
      </c>
      <c r="X1083" t="str">
        <f t="shared" si="100"/>
        <v>games</v>
      </c>
      <c r="Y1083" t="str">
        <f t="shared" si="101"/>
        <v>video games</v>
      </c>
    </row>
    <row r="1084" spans="1:25" ht="48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0.55999999999999994</v>
      </c>
      <c r="P1084" s="6">
        <f t="shared" si="99"/>
        <v>18.666666666666668</v>
      </c>
      <c r="Q1084" t="s">
        <v>8333</v>
      </c>
      <c r="R1084" t="s">
        <v>8334</v>
      </c>
      <c r="S1084" s="10">
        <f t="shared" si="102"/>
        <v>41101.906111111115</v>
      </c>
      <c r="T1084" s="10">
        <f t="shared" si="103"/>
        <v>41131.906111111115</v>
      </c>
      <c r="V1084" s="21"/>
      <c r="W1084" t="s">
        <v>8282</v>
      </c>
      <c r="X1084" t="str">
        <f t="shared" si="100"/>
        <v>games</v>
      </c>
      <c r="Y1084" t="str">
        <f t="shared" si="101"/>
        <v>video games</v>
      </c>
    </row>
    <row r="1085" spans="1:25" ht="64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0.82000000000000006</v>
      </c>
      <c r="P1085" s="6">
        <f t="shared" si="99"/>
        <v>410</v>
      </c>
      <c r="Q1085" t="s">
        <v>8333</v>
      </c>
      <c r="R1085" t="s">
        <v>8334</v>
      </c>
      <c r="S1085" s="10">
        <f t="shared" si="102"/>
        <v>41793.659525462965</v>
      </c>
      <c r="T1085" s="10">
        <f t="shared" si="103"/>
        <v>41853.659525462965</v>
      </c>
      <c r="V1085" s="21"/>
      <c r="W1085" t="s">
        <v>8282</v>
      </c>
      <c r="X1085" t="str">
        <f t="shared" si="100"/>
        <v>games</v>
      </c>
      <c r="Y1085" t="str">
        <f t="shared" si="101"/>
        <v>video games</v>
      </c>
    </row>
    <row r="1086" spans="1:25" ht="3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s="6">
        <f t="shared" si="99"/>
        <v>0</v>
      </c>
      <c r="Q1086" t="s">
        <v>8333</v>
      </c>
      <c r="R1086" t="s">
        <v>8334</v>
      </c>
      <c r="S1086" s="10">
        <f t="shared" si="102"/>
        <v>41829.912083333329</v>
      </c>
      <c r="T1086" s="10">
        <f t="shared" si="103"/>
        <v>41859.912083333329</v>
      </c>
      <c r="V1086" s="21"/>
      <c r="W1086" t="s">
        <v>8282</v>
      </c>
      <c r="X1086" t="str">
        <f t="shared" si="100"/>
        <v>games</v>
      </c>
      <c r="Y1086" t="str">
        <f t="shared" si="101"/>
        <v>video games</v>
      </c>
    </row>
    <row r="1087" spans="1:25" ht="48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</v>
      </c>
      <c r="P1087" s="6">
        <f t="shared" si="99"/>
        <v>114</v>
      </c>
      <c r="Q1087" t="s">
        <v>8333</v>
      </c>
      <c r="R1087" t="s">
        <v>8334</v>
      </c>
      <c r="S1087" s="10">
        <f t="shared" si="102"/>
        <v>42413.671006944445</v>
      </c>
      <c r="T1087" s="10">
        <f t="shared" si="103"/>
        <v>42443.629340277781</v>
      </c>
      <c r="V1087" s="21"/>
      <c r="W1087" t="s">
        <v>8282</v>
      </c>
      <c r="X1087" t="str">
        <f t="shared" si="100"/>
        <v>games</v>
      </c>
      <c r="Y1087" t="str">
        <f t="shared" si="101"/>
        <v>video games</v>
      </c>
    </row>
    <row r="1088" spans="1:25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8.3333333333333343E-2</v>
      </c>
      <c r="P1088" s="6">
        <f t="shared" si="99"/>
        <v>7.5</v>
      </c>
      <c r="Q1088" t="s">
        <v>8333</v>
      </c>
      <c r="R1088" t="s">
        <v>8334</v>
      </c>
      <c r="S1088" s="10">
        <f t="shared" si="102"/>
        <v>41845.866793981484</v>
      </c>
      <c r="T1088" s="10">
        <f t="shared" si="103"/>
        <v>41875.866793981484</v>
      </c>
      <c r="V1088" s="21"/>
      <c r="W1088" t="s">
        <v>8282</v>
      </c>
      <c r="X1088" t="str">
        <f t="shared" si="100"/>
        <v>games</v>
      </c>
      <c r="Y1088" t="str">
        <f t="shared" si="101"/>
        <v>video games</v>
      </c>
    </row>
    <row r="1089" spans="1:25" ht="64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s="6">
        <f t="shared" si="99"/>
        <v>0</v>
      </c>
      <c r="Q1089" t="s">
        <v>8333</v>
      </c>
      <c r="R1089" t="s">
        <v>8334</v>
      </c>
      <c r="S1089" s="10">
        <f t="shared" si="102"/>
        <v>41775.713969907411</v>
      </c>
      <c r="T1089" s="10">
        <f t="shared" si="103"/>
        <v>41805.713969907411</v>
      </c>
      <c r="V1089" s="21"/>
      <c r="W1089" t="s">
        <v>8282</v>
      </c>
      <c r="X1089" t="str">
        <f t="shared" si="100"/>
        <v>games</v>
      </c>
      <c r="Y1089" t="str">
        <f t="shared" si="101"/>
        <v>video games</v>
      </c>
    </row>
    <row r="1090" spans="1:25" ht="48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14.182977777777777</v>
      </c>
      <c r="P1090" s="6">
        <f t="shared" si="99"/>
        <v>43.41727891156463</v>
      </c>
      <c r="Q1090" t="s">
        <v>8333</v>
      </c>
      <c r="R1090" t="s">
        <v>8334</v>
      </c>
      <c r="S1090" s="10">
        <f t="shared" si="102"/>
        <v>41723.799386574072</v>
      </c>
      <c r="T1090" s="10">
        <f t="shared" si="103"/>
        <v>41753.799386574072</v>
      </c>
      <c r="V1090" s="21"/>
      <c r="W1090" t="s">
        <v>8282</v>
      </c>
      <c r="X1090" t="str">
        <f t="shared" si="100"/>
        <v>games</v>
      </c>
      <c r="Y1090" t="str">
        <f t="shared" si="101"/>
        <v>video games</v>
      </c>
    </row>
    <row r="1091" spans="1:25" ht="48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((E1091/D1091)*100)</f>
        <v>7.8266666666666662</v>
      </c>
      <c r="P1091" s="6">
        <f t="shared" ref="P1091:P1154" si="105">IFERROR(E1091/L1091,0)</f>
        <v>23.959183673469386</v>
      </c>
      <c r="Q1091" t="s">
        <v>8333</v>
      </c>
      <c r="R1091" t="s">
        <v>8334</v>
      </c>
      <c r="S1091" s="10">
        <f t="shared" si="102"/>
        <v>42151.189525462964</v>
      </c>
      <c r="T1091" s="10">
        <f t="shared" si="103"/>
        <v>42181.189525462964</v>
      </c>
      <c r="V1091" s="21"/>
      <c r="W1091" t="s">
        <v>8282</v>
      </c>
      <c r="X1091" t="str">
        <f t="shared" ref="X1091:X1154" si="106">LEFT(W1091,FIND("/",W1091)-1)</f>
        <v>games</v>
      </c>
      <c r="Y1091" t="str">
        <f t="shared" ref="Y1091:Y1154" si="107">RIGHT(W1091,LEN(W1091)-FIND("/",W1091))</f>
        <v>video games</v>
      </c>
    </row>
    <row r="1092" spans="1:25" ht="64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3.8464497269020695E-2</v>
      </c>
      <c r="P1092" s="6">
        <f t="shared" si="105"/>
        <v>5</v>
      </c>
      <c r="Q1092" t="s">
        <v>8333</v>
      </c>
      <c r="R1092" t="s">
        <v>8334</v>
      </c>
      <c r="S1092" s="10">
        <f t="shared" si="102"/>
        <v>42123.185798611114</v>
      </c>
      <c r="T1092" s="10">
        <f t="shared" si="103"/>
        <v>42153.185798611114</v>
      </c>
      <c r="V1092" s="21"/>
      <c r="W1092" t="s">
        <v>8282</v>
      </c>
      <c r="X1092" t="str">
        <f t="shared" si="106"/>
        <v>games</v>
      </c>
      <c r="Y1092" t="str">
        <f t="shared" si="107"/>
        <v>video games</v>
      </c>
    </row>
    <row r="1093" spans="1:25" ht="64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12.5</v>
      </c>
      <c r="P1093" s="6">
        <f t="shared" si="105"/>
        <v>12.5</v>
      </c>
      <c r="Q1093" t="s">
        <v>8333</v>
      </c>
      <c r="R1093" t="s">
        <v>8334</v>
      </c>
      <c r="S1093" s="10">
        <f t="shared" si="102"/>
        <v>42440.820277777777</v>
      </c>
      <c r="T1093" s="10">
        <f t="shared" si="103"/>
        <v>42470.778611111105</v>
      </c>
      <c r="V1093" s="21"/>
      <c r="W1093" t="s">
        <v>8282</v>
      </c>
      <c r="X1093" t="str">
        <f t="shared" si="106"/>
        <v>games</v>
      </c>
      <c r="Y1093" t="str">
        <f t="shared" si="107"/>
        <v>video games</v>
      </c>
    </row>
    <row r="1094" spans="1:25" ht="64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</v>
      </c>
      <c r="P1094" s="6">
        <f t="shared" si="105"/>
        <v>3</v>
      </c>
      <c r="Q1094" t="s">
        <v>8333</v>
      </c>
      <c r="R1094" t="s">
        <v>8334</v>
      </c>
      <c r="S1094" s="10">
        <f t="shared" si="102"/>
        <v>41250.025902777779</v>
      </c>
      <c r="T1094" s="10">
        <f t="shared" si="103"/>
        <v>41280.025902777779</v>
      </c>
      <c r="V1094" s="21"/>
      <c r="W1094" t="s">
        <v>8282</v>
      </c>
      <c r="X1094" t="str">
        <f t="shared" si="106"/>
        <v>games</v>
      </c>
      <c r="Y1094" t="str">
        <f t="shared" si="107"/>
        <v>video games</v>
      </c>
    </row>
    <row r="1095" spans="1:25" ht="64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14.083333333333334</v>
      </c>
      <c r="P1095" s="6">
        <f t="shared" si="105"/>
        <v>10.5625</v>
      </c>
      <c r="Q1095" t="s">
        <v>8333</v>
      </c>
      <c r="R1095" t="s">
        <v>8334</v>
      </c>
      <c r="S1095" s="10">
        <f t="shared" si="102"/>
        <v>42396.973807870367</v>
      </c>
      <c r="T1095" s="10">
        <f t="shared" si="103"/>
        <v>42411.973807870367</v>
      </c>
      <c r="V1095" s="21"/>
      <c r="W1095" t="s">
        <v>8282</v>
      </c>
      <c r="X1095" t="str">
        <f t="shared" si="106"/>
        <v>games</v>
      </c>
      <c r="Y1095" t="str">
        <f t="shared" si="107"/>
        <v>video games</v>
      </c>
    </row>
    <row r="1096" spans="1:25" ht="64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18.300055555555556</v>
      </c>
      <c r="P1096" s="6">
        <f t="shared" si="105"/>
        <v>122.00037037037038</v>
      </c>
      <c r="Q1096" t="s">
        <v>8333</v>
      </c>
      <c r="R1096" t="s">
        <v>8334</v>
      </c>
      <c r="S1096" s="10">
        <f t="shared" si="102"/>
        <v>40795.713344907403</v>
      </c>
      <c r="T1096" s="10">
        <f t="shared" si="103"/>
        <v>40825.713344907403</v>
      </c>
      <c r="V1096" s="21"/>
      <c r="W1096" t="s">
        <v>8282</v>
      </c>
      <c r="X1096" t="str">
        <f t="shared" si="106"/>
        <v>games</v>
      </c>
      <c r="Y1096" t="str">
        <f t="shared" si="107"/>
        <v>video games</v>
      </c>
    </row>
    <row r="1097" spans="1:25" ht="64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</v>
      </c>
      <c r="P1097" s="6">
        <f t="shared" si="105"/>
        <v>267.80851063829789</v>
      </c>
      <c r="Q1097" t="s">
        <v>8333</v>
      </c>
      <c r="R1097" t="s">
        <v>8334</v>
      </c>
      <c r="S1097" s="10">
        <f t="shared" si="102"/>
        <v>41486.537268518521</v>
      </c>
      <c r="T1097" s="10">
        <f t="shared" si="103"/>
        <v>41516.537268518521</v>
      </c>
      <c r="V1097" s="21"/>
      <c r="W1097" t="s">
        <v>8282</v>
      </c>
      <c r="X1097" t="str">
        <f t="shared" si="106"/>
        <v>games</v>
      </c>
      <c r="Y1097" t="str">
        <f t="shared" si="107"/>
        <v>video games</v>
      </c>
    </row>
    <row r="1098" spans="1:25" ht="64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17.933333333333334</v>
      </c>
      <c r="P1098" s="6">
        <f t="shared" si="105"/>
        <v>74.206896551724142</v>
      </c>
      <c r="Q1098" t="s">
        <v>8333</v>
      </c>
      <c r="R1098" t="s">
        <v>8334</v>
      </c>
      <c r="S1098" s="10">
        <f t="shared" si="102"/>
        <v>41885.51798611111</v>
      </c>
      <c r="T1098" s="10">
        <f t="shared" si="103"/>
        <v>41916.145833333336</v>
      </c>
      <c r="V1098" s="21"/>
      <c r="W1098" t="s">
        <v>8282</v>
      </c>
      <c r="X1098" t="str">
        <f t="shared" si="106"/>
        <v>games</v>
      </c>
      <c r="Y1098" t="str">
        <f t="shared" si="107"/>
        <v>video games</v>
      </c>
    </row>
    <row r="1099" spans="1:25" ht="64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4.7E-2</v>
      </c>
      <c r="P1099" s="6">
        <f t="shared" si="105"/>
        <v>6.7142857142857144</v>
      </c>
      <c r="Q1099" t="s">
        <v>8333</v>
      </c>
      <c r="R1099" t="s">
        <v>8334</v>
      </c>
      <c r="S1099" s="10">
        <f t="shared" si="102"/>
        <v>41660.792557870373</v>
      </c>
      <c r="T1099" s="10">
        <f t="shared" si="103"/>
        <v>41700.792557870373</v>
      </c>
      <c r="V1099" s="21"/>
      <c r="W1099" t="s">
        <v>8282</v>
      </c>
      <c r="X1099" t="str">
        <f t="shared" si="106"/>
        <v>games</v>
      </c>
      <c r="Y1099" t="str">
        <f t="shared" si="107"/>
        <v>video games</v>
      </c>
    </row>
    <row r="1100" spans="1:25" ht="48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7.2120000000000006</v>
      </c>
      <c r="P1100" s="6">
        <f t="shared" si="105"/>
        <v>81.954545454545453</v>
      </c>
      <c r="Q1100" t="s">
        <v>8333</v>
      </c>
      <c r="R1100" t="s">
        <v>8334</v>
      </c>
      <c r="S1100" s="10">
        <f t="shared" si="102"/>
        <v>41712.762673611112</v>
      </c>
      <c r="T1100" s="10">
        <f t="shared" si="103"/>
        <v>41742.762673611112</v>
      </c>
      <c r="V1100" s="21"/>
      <c r="W1100" t="s">
        <v>8282</v>
      </c>
      <c r="X1100" t="str">
        <f t="shared" si="106"/>
        <v>games</v>
      </c>
      <c r="Y1100" t="str">
        <f t="shared" si="107"/>
        <v>video games</v>
      </c>
    </row>
    <row r="1101" spans="1:25" ht="64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0.5</v>
      </c>
      <c r="P1101" s="6">
        <f t="shared" si="105"/>
        <v>25</v>
      </c>
      <c r="Q1101" t="s">
        <v>8333</v>
      </c>
      <c r="R1101" t="s">
        <v>8334</v>
      </c>
      <c r="S1101" s="10">
        <f t="shared" si="102"/>
        <v>42107.836435185185</v>
      </c>
      <c r="T1101" s="10">
        <f t="shared" si="103"/>
        <v>42137.836435185185</v>
      </c>
      <c r="V1101" s="21"/>
      <c r="W1101" t="s">
        <v>8282</v>
      </c>
      <c r="X1101" t="str">
        <f t="shared" si="106"/>
        <v>games</v>
      </c>
      <c r="Y1101" t="str">
        <f t="shared" si="107"/>
        <v>video games</v>
      </c>
    </row>
    <row r="1102" spans="1:25" ht="64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</v>
      </c>
      <c r="P1102" s="6">
        <f t="shared" si="105"/>
        <v>10</v>
      </c>
      <c r="Q1102" t="s">
        <v>8333</v>
      </c>
      <c r="R1102" t="s">
        <v>8334</v>
      </c>
      <c r="S1102" s="10">
        <f t="shared" si="102"/>
        <v>42384.110775462963</v>
      </c>
      <c r="T1102" s="10">
        <f t="shared" si="103"/>
        <v>42414.110775462963</v>
      </c>
      <c r="V1102" s="21"/>
      <c r="W1102" t="s">
        <v>8282</v>
      </c>
      <c r="X1102" t="str">
        <f t="shared" si="106"/>
        <v>games</v>
      </c>
      <c r="Y1102" t="str">
        <f t="shared" si="107"/>
        <v>video games</v>
      </c>
    </row>
    <row r="1103" spans="1:25" ht="48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4.1000000000000002E-2</v>
      </c>
      <c r="P1103" s="6">
        <f t="shared" si="105"/>
        <v>6.833333333333333</v>
      </c>
      <c r="Q1103" t="s">
        <v>8333</v>
      </c>
      <c r="R1103" t="s">
        <v>8334</v>
      </c>
      <c r="S1103" s="10">
        <f t="shared" si="102"/>
        <v>42538.77243055556</v>
      </c>
      <c r="T1103" s="10">
        <f t="shared" si="103"/>
        <v>42565.758333333331</v>
      </c>
      <c r="V1103" s="21"/>
      <c r="W1103" t="s">
        <v>8282</v>
      </c>
      <c r="X1103" t="str">
        <f t="shared" si="106"/>
        <v>games</v>
      </c>
      <c r="Y1103" t="str">
        <f t="shared" si="107"/>
        <v>video games</v>
      </c>
    </row>
    <row r="1104" spans="1:25" ht="64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5.3125</v>
      </c>
      <c r="P1104" s="6">
        <f t="shared" si="105"/>
        <v>17.708333333333332</v>
      </c>
      <c r="Q1104" t="s">
        <v>8333</v>
      </c>
      <c r="R1104" t="s">
        <v>8334</v>
      </c>
      <c r="S1104" s="10">
        <f t="shared" si="102"/>
        <v>41577.045428240745</v>
      </c>
      <c r="T1104" s="10">
        <f t="shared" si="103"/>
        <v>41617.249305555553</v>
      </c>
      <c r="V1104" s="21"/>
      <c r="W1104" t="s">
        <v>8282</v>
      </c>
      <c r="X1104" t="str">
        <f t="shared" si="106"/>
        <v>games</v>
      </c>
      <c r="Y1104" t="str">
        <f t="shared" si="107"/>
        <v>video games</v>
      </c>
    </row>
    <row r="1105" spans="1:25" ht="64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</v>
      </c>
      <c r="P1105" s="6">
        <f t="shared" si="105"/>
        <v>16.2</v>
      </c>
      <c r="Q1105" t="s">
        <v>8333</v>
      </c>
      <c r="R1105" t="s">
        <v>8334</v>
      </c>
      <c r="S1105" s="10">
        <f t="shared" si="102"/>
        <v>42479.22210648148</v>
      </c>
      <c r="T1105" s="10">
        <f t="shared" si="103"/>
        <v>42539.22210648148</v>
      </c>
      <c r="V1105" s="21"/>
      <c r="W1105" t="s">
        <v>8282</v>
      </c>
      <c r="X1105" t="str">
        <f t="shared" si="106"/>
        <v>games</v>
      </c>
      <c r="Y1105" t="str">
        <f t="shared" si="107"/>
        <v>video games</v>
      </c>
    </row>
    <row r="1106" spans="1:25" ht="64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4.9516666666666671</v>
      </c>
      <c r="P1106" s="6">
        <f t="shared" si="105"/>
        <v>80.297297297297291</v>
      </c>
      <c r="Q1106" t="s">
        <v>8333</v>
      </c>
      <c r="R1106" t="s">
        <v>8334</v>
      </c>
      <c r="S1106" s="10">
        <f t="shared" si="102"/>
        <v>41771.40996527778</v>
      </c>
      <c r="T1106" s="10">
        <f t="shared" si="103"/>
        <v>41801.40996527778</v>
      </c>
      <c r="V1106" s="21"/>
      <c r="W1106" t="s">
        <v>8282</v>
      </c>
      <c r="X1106" t="str">
        <f t="shared" si="106"/>
        <v>games</v>
      </c>
      <c r="Y1106" t="str">
        <f t="shared" si="107"/>
        <v>video games</v>
      </c>
    </row>
    <row r="1107" spans="1:25" ht="64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0.159</v>
      </c>
      <c r="P1107" s="6">
        <f t="shared" si="105"/>
        <v>71.55</v>
      </c>
      <c r="Q1107" t="s">
        <v>8333</v>
      </c>
      <c r="R1107" t="s">
        <v>8334</v>
      </c>
      <c r="S1107" s="10">
        <f t="shared" si="102"/>
        <v>41692.135729166665</v>
      </c>
      <c r="T1107" s="10">
        <f t="shared" si="103"/>
        <v>41722.0940625</v>
      </c>
      <c r="V1107" s="21"/>
      <c r="W1107" t="s">
        <v>8282</v>
      </c>
      <c r="X1107" t="str">
        <f t="shared" si="106"/>
        <v>games</v>
      </c>
      <c r="Y1107" t="str">
        <f t="shared" si="107"/>
        <v>video games</v>
      </c>
    </row>
    <row r="1108" spans="1:25" ht="64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41.25</v>
      </c>
      <c r="P1108" s="6">
        <f t="shared" si="105"/>
        <v>23.571428571428573</v>
      </c>
      <c r="Q1108" t="s">
        <v>8333</v>
      </c>
      <c r="R1108" t="s">
        <v>8334</v>
      </c>
      <c r="S1108" s="10">
        <f t="shared" si="102"/>
        <v>40973.740451388891</v>
      </c>
      <c r="T1108" s="10">
        <f t="shared" si="103"/>
        <v>41003.698784722219</v>
      </c>
      <c r="V1108" s="21"/>
      <c r="W1108" t="s">
        <v>8282</v>
      </c>
      <c r="X1108" t="str">
        <f t="shared" si="106"/>
        <v>games</v>
      </c>
      <c r="Y1108" t="str">
        <f t="shared" si="107"/>
        <v>video games</v>
      </c>
    </row>
    <row r="1109" spans="1:25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s="6">
        <f t="shared" si="105"/>
        <v>0</v>
      </c>
      <c r="Q1109" t="s">
        <v>8333</v>
      </c>
      <c r="R1109" t="s">
        <v>8334</v>
      </c>
      <c r="S1109" s="10">
        <f t="shared" si="102"/>
        <v>41813.861388888887</v>
      </c>
      <c r="T1109" s="10">
        <f t="shared" si="103"/>
        <v>41843.861388888887</v>
      </c>
      <c r="V1109" s="21"/>
      <c r="W1109" t="s">
        <v>8282</v>
      </c>
      <c r="X1109" t="str">
        <f t="shared" si="106"/>
        <v>games</v>
      </c>
      <c r="Y1109" t="str">
        <f t="shared" si="107"/>
        <v>video games</v>
      </c>
    </row>
    <row r="1110" spans="1:25" ht="64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</v>
      </c>
      <c r="P1110" s="6">
        <f t="shared" si="105"/>
        <v>34.88095238095238</v>
      </c>
      <c r="Q1110" t="s">
        <v>8333</v>
      </c>
      <c r="R1110" t="s">
        <v>8334</v>
      </c>
      <c r="S1110" s="10">
        <f t="shared" si="102"/>
        <v>40952.636979166666</v>
      </c>
      <c r="T1110" s="10">
        <f t="shared" si="103"/>
        <v>41012.595312500001</v>
      </c>
      <c r="V1110" s="21"/>
      <c r="W1110" t="s">
        <v>8282</v>
      </c>
      <c r="X1110" t="str">
        <f t="shared" si="106"/>
        <v>games</v>
      </c>
      <c r="Y1110" t="str">
        <f t="shared" si="107"/>
        <v>video games</v>
      </c>
    </row>
    <row r="1111" spans="1:25" ht="64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0.44999999999999996</v>
      </c>
      <c r="P1111" s="6">
        <f t="shared" si="105"/>
        <v>15</v>
      </c>
      <c r="Q1111" t="s">
        <v>8333</v>
      </c>
      <c r="R1111" t="s">
        <v>8334</v>
      </c>
      <c r="S1111" s="10">
        <f t="shared" si="102"/>
        <v>42662.752199074079</v>
      </c>
      <c r="T1111" s="10">
        <f t="shared" si="103"/>
        <v>42692.793865740736</v>
      </c>
      <c r="V1111" s="21"/>
      <c r="W1111" t="s">
        <v>8282</v>
      </c>
      <c r="X1111" t="str">
        <f t="shared" si="106"/>
        <v>games</v>
      </c>
      <c r="Y1111" t="str">
        <f t="shared" si="107"/>
        <v>video games</v>
      </c>
    </row>
    <row r="1112" spans="1:25" ht="64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0.51</v>
      </c>
      <c r="P1112" s="6">
        <f t="shared" si="105"/>
        <v>23.181818181818183</v>
      </c>
      <c r="Q1112" t="s">
        <v>8333</v>
      </c>
      <c r="R1112" t="s">
        <v>8334</v>
      </c>
      <c r="S1112" s="10">
        <f t="shared" ref="S1112:S1175" si="108">(((J1112/60)/60)/24)+DATE(1970,1,1)</f>
        <v>41220.933124999996</v>
      </c>
      <c r="T1112" s="10">
        <f t="shared" ref="T1112:T1175" si="109">(((I1112/60)/60)/24)+DATE(1970,1,1)</f>
        <v>41250.933124999996</v>
      </c>
      <c r="V1112" s="21"/>
      <c r="W1112" t="s">
        <v>8282</v>
      </c>
      <c r="X1112" t="str">
        <f t="shared" si="106"/>
        <v>games</v>
      </c>
      <c r="Y1112" t="str">
        <f t="shared" si="107"/>
        <v>video games</v>
      </c>
    </row>
    <row r="1113" spans="1:25" ht="64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0.04</v>
      </c>
      <c r="P1113" s="6">
        <f t="shared" si="105"/>
        <v>1</v>
      </c>
      <c r="Q1113" t="s">
        <v>8333</v>
      </c>
      <c r="R1113" t="s">
        <v>8334</v>
      </c>
      <c r="S1113" s="10">
        <f t="shared" si="108"/>
        <v>42347.203587962969</v>
      </c>
      <c r="T1113" s="10">
        <f t="shared" si="109"/>
        <v>42377.203587962969</v>
      </c>
      <c r="V1113" s="21"/>
      <c r="W1113" t="s">
        <v>8282</v>
      </c>
      <c r="X1113" t="str">
        <f t="shared" si="106"/>
        <v>games</v>
      </c>
      <c r="Y1113" t="str">
        <f t="shared" si="107"/>
        <v>video games</v>
      </c>
    </row>
    <row r="1114" spans="1:25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35.537409090909087</v>
      </c>
      <c r="P1114" s="6">
        <f t="shared" si="105"/>
        <v>100.23371794871794</v>
      </c>
      <c r="Q1114" t="s">
        <v>8333</v>
      </c>
      <c r="R1114" t="s">
        <v>8334</v>
      </c>
      <c r="S1114" s="10">
        <f t="shared" si="108"/>
        <v>41963.759386574078</v>
      </c>
      <c r="T1114" s="10">
        <f t="shared" si="109"/>
        <v>42023.354166666672</v>
      </c>
      <c r="V1114" s="21"/>
      <c r="W1114" t="s">
        <v>8282</v>
      </c>
      <c r="X1114" t="str">
        <f t="shared" si="106"/>
        <v>games</v>
      </c>
      <c r="Y1114" t="str">
        <f t="shared" si="107"/>
        <v>video games</v>
      </c>
    </row>
    <row r="1115" spans="1:25" ht="64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0.5</v>
      </c>
      <c r="P1115" s="6">
        <f t="shared" si="105"/>
        <v>5</v>
      </c>
      <c r="Q1115" t="s">
        <v>8333</v>
      </c>
      <c r="R1115" t="s">
        <v>8334</v>
      </c>
      <c r="S1115" s="10">
        <f t="shared" si="108"/>
        <v>41835.977083333331</v>
      </c>
      <c r="T1115" s="10">
        <f t="shared" si="109"/>
        <v>41865.977083333331</v>
      </c>
      <c r="V1115" s="21"/>
      <c r="W1115" t="s">
        <v>8282</v>
      </c>
      <c r="X1115" t="str">
        <f t="shared" si="106"/>
        <v>games</v>
      </c>
      <c r="Y1115" t="str">
        <f t="shared" si="107"/>
        <v>video games</v>
      </c>
    </row>
    <row r="1116" spans="1:25" ht="80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0.16666666666666669</v>
      </c>
      <c r="P1116" s="6">
        <f t="shared" si="105"/>
        <v>3.3333333333333335</v>
      </c>
      <c r="Q1116" t="s">
        <v>8333</v>
      </c>
      <c r="R1116" t="s">
        <v>8334</v>
      </c>
      <c r="S1116" s="10">
        <f t="shared" si="108"/>
        <v>41526.345914351856</v>
      </c>
      <c r="T1116" s="10">
        <f t="shared" si="109"/>
        <v>41556.345914351856</v>
      </c>
      <c r="V1116" s="21"/>
      <c r="W1116" t="s">
        <v>8282</v>
      </c>
      <c r="X1116" t="str">
        <f t="shared" si="106"/>
        <v>games</v>
      </c>
      <c r="Y1116" t="str">
        <f t="shared" si="107"/>
        <v>video games</v>
      </c>
    </row>
    <row r="1117" spans="1:25" ht="64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0.13250000000000001</v>
      </c>
      <c r="P1117" s="6">
        <f t="shared" si="105"/>
        <v>13.25</v>
      </c>
      <c r="Q1117" t="s">
        <v>8333</v>
      </c>
      <c r="R1117" t="s">
        <v>8334</v>
      </c>
      <c r="S1117" s="10">
        <f t="shared" si="108"/>
        <v>42429.695543981477</v>
      </c>
      <c r="T1117" s="10">
        <f t="shared" si="109"/>
        <v>42459.653877314813</v>
      </c>
      <c r="V1117" s="21"/>
      <c r="W1117" t="s">
        <v>8282</v>
      </c>
      <c r="X1117" t="str">
        <f t="shared" si="106"/>
        <v>games</v>
      </c>
      <c r="Y1117" t="str">
        <f t="shared" si="107"/>
        <v>video games</v>
      </c>
    </row>
    <row r="1118" spans="1:25" ht="48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3.5704000000000007E-2</v>
      </c>
      <c r="P1118" s="6">
        <f t="shared" si="105"/>
        <v>17.852</v>
      </c>
      <c r="Q1118" t="s">
        <v>8333</v>
      </c>
      <c r="R1118" t="s">
        <v>8334</v>
      </c>
      <c r="S1118" s="10">
        <f t="shared" si="108"/>
        <v>41009.847314814811</v>
      </c>
      <c r="T1118" s="10">
        <f t="shared" si="109"/>
        <v>41069.847314814811</v>
      </c>
      <c r="V1118" s="21"/>
      <c r="W1118" t="s">
        <v>8282</v>
      </c>
      <c r="X1118" t="str">
        <f t="shared" si="106"/>
        <v>games</v>
      </c>
      <c r="Y1118" t="str">
        <f t="shared" si="107"/>
        <v>video games</v>
      </c>
    </row>
    <row r="1119" spans="1:25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8.3000000000000007</v>
      </c>
      <c r="P1119" s="6">
        <f t="shared" si="105"/>
        <v>10.375</v>
      </c>
      <c r="Q1119" t="s">
        <v>8333</v>
      </c>
      <c r="R1119" t="s">
        <v>8334</v>
      </c>
      <c r="S1119" s="10">
        <f t="shared" si="108"/>
        <v>42333.598530092597</v>
      </c>
      <c r="T1119" s="10">
        <f t="shared" si="109"/>
        <v>42363.598530092597</v>
      </c>
      <c r="V1119" s="21"/>
      <c r="W1119" t="s">
        <v>8282</v>
      </c>
      <c r="X1119" t="str">
        <f t="shared" si="106"/>
        <v>games</v>
      </c>
      <c r="Y1119" t="str">
        <f t="shared" si="107"/>
        <v>video games</v>
      </c>
    </row>
    <row r="1120" spans="1:25" ht="64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</v>
      </c>
      <c r="P1120" s="6">
        <f t="shared" si="105"/>
        <v>36.333333333333336</v>
      </c>
      <c r="Q1120" t="s">
        <v>8333</v>
      </c>
      <c r="R1120" t="s">
        <v>8334</v>
      </c>
      <c r="S1120" s="10">
        <f t="shared" si="108"/>
        <v>41704.16642361111</v>
      </c>
      <c r="T1120" s="10">
        <f t="shared" si="109"/>
        <v>41734.124756944446</v>
      </c>
      <c r="V1120" s="21"/>
      <c r="W1120" t="s">
        <v>8282</v>
      </c>
      <c r="X1120" t="str">
        <f t="shared" si="106"/>
        <v>games</v>
      </c>
      <c r="Y1120" t="str">
        <f t="shared" si="107"/>
        <v>video games</v>
      </c>
    </row>
    <row r="1121" spans="1:25" ht="64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0.23809523809523811</v>
      </c>
      <c r="P1121" s="6">
        <f t="shared" si="105"/>
        <v>5</v>
      </c>
      <c r="Q1121" t="s">
        <v>8333</v>
      </c>
      <c r="R1121" t="s">
        <v>8334</v>
      </c>
      <c r="S1121" s="10">
        <f t="shared" si="108"/>
        <v>41722.792407407411</v>
      </c>
      <c r="T1121" s="10">
        <f t="shared" si="109"/>
        <v>41735.792407407411</v>
      </c>
      <c r="V1121" s="21"/>
      <c r="W1121" t="s">
        <v>8282</v>
      </c>
      <c r="X1121" t="str">
        <f t="shared" si="106"/>
        <v>games</v>
      </c>
      <c r="Y1121" t="str">
        <f t="shared" si="107"/>
        <v>video games</v>
      </c>
    </row>
    <row r="1122" spans="1:25" ht="64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s="6">
        <f t="shared" si="105"/>
        <v>0</v>
      </c>
      <c r="Q1122" t="s">
        <v>8333</v>
      </c>
      <c r="R1122" t="s">
        <v>8334</v>
      </c>
      <c r="S1122" s="10">
        <f t="shared" si="108"/>
        <v>40799.872685185182</v>
      </c>
      <c r="T1122" s="10">
        <f t="shared" si="109"/>
        <v>40844.872685185182</v>
      </c>
      <c r="V1122" s="21"/>
      <c r="W1122" t="s">
        <v>8282</v>
      </c>
      <c r="X1122" t="str">
        <f t="shared" si="106"/>
        <v>games</v>
      </c>
      <c r="Y1122" t="str">
        <f t="shared" si="107"/>
        <v>video games</v>
      </c>
    </row>
    <row r="1123" spans="1:25" ht="64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1.1599999999999999E-2</v>
      </c>
      <c r="P1123" s="6">
        <f t="shared" si="105"/>
        <v>5.8</v>
      </c>
      <c r="Q1123" t="s">
        <v>8333</v>
      </c>
      <c r="R1123" t="s">
        <v>8334</v>
      </c>
      <c r="S1123" s="10">
        <f t="shared" si="108"/>
        <v>42412.934212962966</v>
      </c>
      <c r="T1123" s="10">
        <f t="shared" si="109"/>
        <v>42442.892546296294</v>
      </c>
      <c r="V1123" s="21"/>
      <c r="W1123" t="s">
        <v>8282</v>
      </c>
      <c r="X1123" t="str">
        <f t="shared" si="106"/>
        <v>games</v>
      </c>
      <c r="Y1123" t="str">
        <f t="shared" si="107"/>
        <v>video games</v>
      </c>
    </row>
    <row r="1124" spans="1:25" ht="64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s="6">
        <f t="shared" si="105"/>
        <v>0</v>
      </c>
      <c r="Q1124" t="s">
        <v>8333</v>
      </c>
      <c r="R1124" t="s">
        <v>8334</v>
      </c>
      <c r="S1124" s="10">
        <f t="shared" si="108"/>
        <v>41410.703993055555</v>
      </c>
      <c r="T1124" s="10">
        <f t="shared" si="109"/>
        <v>41424.703993055555</v>
      </c>
      <c r="V1124" s="21"/>
      <c r="W1124" t="s">
        <v>8282</v>
      </c>
      <c r="X1124" t="str">
        <f t="shared" si="106"/>
        <v>games</v>
      </c>
      <c r="Y1124" t="str">
        <f t="shared" si="107"/>
        <v>video games</v>
      </c>
    </row>
    <row r="1125" spans="1:25" ht="64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0.22</v>
      </c>
      <c r="P1125" s="6">
        <f t="shared" si="105"/>
        <v>3.6666666666666665</v>
      </c>
      <c r="Q1125" t="s">
        <v>8333</v>
      </c>
      <c r="R1125" t="s">
        <v>8334</v>
      </c>
      <c r="S1125" s="10">
        <f t="shared" si="108"/>
        <v>41718.5237037037</v>
      </c>
      <c r="T1125" s="10">
        <f t="shared" si="109"/>
        <v>41748.5237037037</v>
      </c>
      <c r="V1125" s="21"/>
      <c r="W1125" t="s">
        <v>8282</v>
      </c>
      <c r="X1125" t="str">
        <f t="shared" si="106"/>
        <v>games</v>
      </c>
      <c r="Y1125" t="str">
        <f t="shared" si="107"/>
        <v>video games</v>
      </c>
    </row>
    <row r="1126" spans="1:25" ht="64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0.47222222222222221</v>
      </c>
      <c r="P1126" s="6">
        <f t="shared" si="105"/>
        <v>60.714285714285715</v>
      </c>
      <c r="Q1126" t="s">
        <v>8333</v>
      </c>
      <c r="R1126" t="s">
        <v>8335</v>
      </c>
      <c r="S1126" s="10">
        <f t="shared" si="108"/>
        <v>42094.667256944449</v>
      </c>
      <c r="T1126" s="10">
        <f t="shared" si="109"/>
        <v>42124.667256944449</v>
      </c>
      <c r="V1126" s="21"/>
      <c r="W1126" t="s">
        <v>8283</v>
      </c>
      <c r="X1126" t="str">
        <f t="shared" si="106"/>
        <v>games</v>
      </c>
      <c r="Y1126" t="str">
        <f t="shared" si="107"/>
        <v>mobile games</v>
      </c>
    </row>
    <row r="1127" spans="1:25" ht="64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s="6">
        <f t="shared" si="105"/>
        <v>0</v>
      </c>
      <c r="Q1127" t="s">
        <v>8333</v>
      </c>
      <c r="R1127" t="s">
        <v>8335</v>
      </c>
      <c r="S1127" s="10">
        <f t="shared" si="108"/>
        <v>42212.624189814815</v>
      </c>
      <c r="T1127" s="10">
        <f t="shared" si="109"/>
        <v>42272.624189814815</v>
      </c>
      <c r="V1127" s="21"/>
      <c r="W1127" t="s">
        <v>8283</v>
      </c>
      <c r="X1127" t="str">
        <f t="shared" si="106"/>
        <v>games</v>
      </c>
      <c r="Y1127" t="str">
        <f t="shared" si="107"/>
        <v>mobile games</v>
      </c>
    </row>
    <row r="1128" spans="1:25" ht="48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0.5</v>
      </c>
      <c r="P1128" s="6">
        <f t="shared" si="105"/>
        <v>5</v>
      </c>
      <c r="Q1128" t="s">
        <v>8333</v>
      </c>
      <c r="R1128" t="s">
        <v>8335</v>
      </c>
      <c r="S1128" s="10">
        <f t="shared" si="108"/>
        <v>42535.327476851846</v>
      </c>
      <c r="T1128" s="10">
        <f t="shared" si="109"/>
        <v>42565.327476851846</v>
      </c>
      <c r="V1128" s="21"/>
      <c r="W1128" t="s">
        <v>8283</v>
      </c>
      <c r="X1128" t="str">
        <f t="shared" si="106"/>
        <v>games</v>
      </c>
      <c r="Y1128" t="str">
        <f t="shared" si="107"/>
        <v>mobile games</v>
      </c>
    </row>
    <row r="1129" spans="1:25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</v>
      </c>
      <c r="P1129" s="6">
        <f t="shared" si="105"/>
        <v>25.434782608695652</v>
      </c>
      <c r="Q1129" t="s">
        <v>8333</v>
      </c>
      <c r="R1129" t="s">
        <v>8335</v>
      </c>
      <c r="S1129" s="10">
        <f t="shared" si="108"/>
        <v>41926.854166666664</v>
      </c>
      <c r="T1129" s="10">
        <f t="shared" si="109"/>
        <v>41957.895833333328</v>
      </c>
      <c r="V1129" s="21"/>
      <c r="W1129" t="s">
        <v>8283</v>
      </c>
      <c r="X1129" t="str">
        <f t="shared" si="106"/>
        <v>games</v>
      </c>
      <c r="Y1129" t="str">
        <f t="shared" si="107"/>
        <v>mobile games</v>
      </c>
    </row>
    <row r="1130" spans="1:25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0.1</v>
      </c>
      <c r="P1130" s="6">
        <f t="shared" si="105"/>
        <v>1</v>
      </c>
      <c r="Q1130" t="s">
        <v>8333</v>
      </c>
      <c r="R1130" t="s">
        <v>8335</v>
      </c>
      <c r="S1130" s="10">
        <f t="shared" si="108"/>
        <v>41828.649502314816</v>
      </c>
      <c r="T1130" s="10">
        <f t="shared" si="109"/>
        <v>41858.649502314816</v>
      </c>
      <c r="V1130" s="21"/>
      <c r="W1130" t="s">
        <v>8283</v>
      </c>
      <c r="X1130" t="str">
        <f t="shared" si="106"/>
        <v>games</v>
      </c>
      <c r="Y1130" t="str">
        <f t="shared" si="107"/>
        <v>mobile games</v>
      </c>
    </row>
    <row r="1131" spans="1:25" ht="64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0.105</v>
      </c>
      <c r="P1131" s="6">
        <f t="shared" si="105"/>
        <v>10.5</v>
      </c>
      <c r="Q1131" t="s">
        <v>8333</v>
      </c>
      <c r="R1131" t="s">
        <v>8335</v>
      </c>
      <c r="S1131" s="10">
        <f t="shared" si="108"/>
        <v>42496.264965277776</v>
      </c>
      <c r="T1131" s="10">
        <f t="shared" si="109"/>
        <v>42526.264965277776</v>
      </c>
      <c r="V1131" s="21"/>
      <c r="W1131" t="s">
        <v>8283</v>
      </c>
      <c r="X1131" t="str">
        <f t="shared" si="106"/>
        <v>games</v>
      </c>
      <c r="Y1131" t="str">
        <f t="shared" si="107"/>
        <v>mobile games</v>
      </c>
    </row>
    <row r="1132" spans="1:25" ht="64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0.22</v>
      </c>
      <c r="P1132" s="6">
        <f t="shared" si="105"/>
        <v>3.6666666666666665</v>
      </c>
      <c r="Q1132" t="s">
        <v>8333</v>
      </c>
      <c r="R1132" t="s">
        <v>8335</v>
      </c>
      <c r="S1132" s="10">
        <f t="shared" si="108"/>
        <v>41908.996527777781</v>
      </c>
      <c r="T1132" s="10">
        <f t="shared" si="109"/>
        <v>41969.038194444445</v>
      </c>
      <c r="V1132" s="21"/>
      <c r="W1132" t="s">
        <v>8283</v>
      </c>
      <c r="X1132" t="str">
        <f t="shared" si="106"/>
        <v>games</v>
      </c>
      <c r="Y1132" t="str">
        <f t="shared" si="107"/>
        <v>mobile games</v>
      </c>
    </row>
    <row r="1133" spans="1:25" ht="64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s="6">
        <f t="shared" si="105"/>
        <v>0</v>
      </c>
      <c r="Q1133" t="s">
        <v>8333</v>
      </c>
      <c r="R1133" t="s">
        <v>8335</v>
      </c>
      <c r="S1133" s="10">
        <f t="shared" si="108"/>
        <v>42332.908194444448</v>
      </c>
      <c r="T1133" s="10">
        <f t="shared" si="109"/>
        <v>42362.908194444448</v>
      </c>
      <c r="V1133" s="21"/>
      <c r="W1133" t="s">
        <v>8283</v>
      </c>
      <c r="X1133" t="str">
        <f t="shared" si="106"/>
        <v>games</v>
      </c>
      <c r="Y1133" t="str">
        <f t="shared" si="107"/>
        <v>mobile games</v>
      </c>
    </row>
    <row r="1134" spans="1:25" ht="64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14.38</v>
      </c>
      <c r="P1134" s="6">
        <f t="shared" si="105"/>
        <v>110.61538461538461</v>
      </c>
      <c r="Q1134" t="s">
        <v>8333</v>
      </c>
      <c r="R1134" t="s">
        <v>8335</v>
      </c>
      <c r="S1134" s="10">
        <f t="shared" si="108"/>
        <v>42706.115405092598</v>
      </c>
      <c r="T1134" s="10">
        <f t="shared" si="109"/>
        <v>42736.115405092598</v>
      </c>
      <c r="V1134" s="21"/>
      <c r="W1134" t="s">
        <v>8283</v>
      </c>
      <c r="X1134" t="str">
        <f t="shared" si="106"/>
        <v>games</v>
      </c>
      <c r="Y1134" t="str">
        <f t="shared" si="107"/>
        <v>mobile games</v>
      </c>
    </row>
    <row r="1135" spans="1:25" ht="64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0.66666666666666674</v>
      </c>
      <c r="P1135" s="6">
        <f t="shared" si="105"/>
        <v>20</v>
      </c>
      <c r="Q1135" t="s">
        <v>8333</v>
      </c>
      <c r="R1135" t="s">
        <v>8335</v>
      </c>
      <c r="S1135" s="10">
        <f t="shared" si="108"/>
        <v>41821.407187500001</v>
      </c>
      <c r="T1135" s="10">
        <f t="shared" si="109"/>
        <v>41851.407187500001</v>
      </c>
      <c r="V1135" s="21"/>
      <c r="W1135" t="s">
        <v>8283</v>
      </c>
      <c r="X1135" t="str">
        <f t="shared" si="106"/>
        <v>games</v>
      </c>
      <c r="Y1135" t="str">
        <f t="shared" si="107"/>
        <v>mobile games</v>
      </c>
    </row>
    <row r="1136" spans="1:25" ht="64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4.0000000000000001E-3</v>
      </c>
      <c r="P1136" s="6">
        <f t="shared" si="105"/>
        <v>1</v>
      </c>
      <c r="Q1136" t="s">
        <v>8333</v>
      </c>
      <c r="R1136" t="s">
        <v>8335</v>
      </c>
      <c r="S1136" s="10">
        <f t="shared" si="108"/>
        <v>41958.285046296296</v>
      </c>
      <c r="T1136" s="10">
        <f t="shared" si="109"/>
        <v>41972.189583333333</v>
      </c>
      <c r="V1136" s="21"/>
      <c r="W1136" t="s">
        <v>8283</v>
      </c>
      <c r="X1136" t="str">
        <f t="shared" si="106"/>
        <v>games</v>
      </c>
      <c r="Y1136" t="str">
        <f t="shared" si="107"/>
        <v>mobile games</v>
      </c>
    </row>
    <row r="1137" spans="1:25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5</v>
      </c>
      <c r="P1137" s="6">
        <f t="shared" si="105"/>
        <v>50</v>
      </c>
      <c r="Q1137" t="s">
        <v>8333</v>
      </c>
      <c r="R1137" t="s">
        <v>8335</v>
      </c>
      <c r="S1137" s="10">
        <f t="shared" si="108"/>
        <v>42558.989513888882</v>
      </c>
      <c r="T1137" s="10">
        <f t="shared" si="109"/>
        <v>42588.989513888882</v>
      </c>
      <c r="V1137" s="21"/>
      <c r="W1137" t="s">
        <v>8283</v>
      </c>
      <c r="X1137" t="str">
        <f t="shared" si="106"/>
        <v>games</v>
      </c>
      <c r="Y1137" t="str">
        <f t="shared" si="107"/>
        <v>mobile games</v>
      </c>
    </row>
    <row r="1138" spans="1:25" ht="64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6.4439140811455857</v>
      </c>
      <c r="P1138" s="6">
        <f t="shared" si="105"/>
        <v>45</v>
      </c>
      <c r="Q1138" t="s">
        <v>8333</v>
      </c>
      <c r="R1138" t="s">
        <v>8335</v>
      </c>
      <c r="S1138" s="10">
        <f t="shared" si="108"/>
        <v>42327.671631944439</v>
      </c>
      <c r="T1138" s="10">
        <f t="shared" si="109"/>
        <v>42357.671631944439</v>
      </c>
      <c r="V1138" s="21"/>
      <c r="W1138" t="s">
        <v>8283</v>
      </c>
      <c r="X1138" t="str">
        <f t="shared" si="106"/>
        <v>games</v>
      </c>
      <c r="Y1138" t="str">
        <f t="shared" si="107"/>
        <v>mobile games</v>
      </c>
    </row>
    <row r="1139" spans="1:25" ht="64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39.5</v>
      </c>
      <c r="P1139" s="6">
        <f t="shared" si="105"/>
        <v>253.2051282051282</v>
      </c>
      <c r="Q1139" t="s">
        <v>8333</v>
      </c>
      <c r="R1139" t="s">
        <v>8335</v>
      </c>
      <c r="S1139" s="10">
        <f t="shared" si="108"/>
        <v>42453.819687499999</v>
      </c>
      <c r="T1139" s="10">
        <f t="shared" si="109"/>
        <v>42483.819687499999</v>
      </c>
      <c r="V1139" s="21"/>
      <c r="W1139" t="s">
        <v>8283</v>
      </c>
      <c r="X1139" t="str">
        <f t="shared" si="106"/>
        <v>games</v>
      </c>
      <c r="Y1139" t="str">
        <f t="shared" si="107"/>
        <v>mobile games</v>
      </c>
    </row>
    <row r="1140" spans="1:25" ht="64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0.35714285714285715</v>
      </c>
      <c r="P1140" s="6">
        <f t="shared" si="105"/>
        <v>31.25</v>
      </c>
      <c r="Q1140" t="s">
        <v>8333</v>
      </c>
      <c r="R1140" t="s">
        <v>8335</v>
      </c>
      <c r="S1140" s="10">
        <f t="shared" si="108"/>
        <v>42736.9066087963</v>
      </c>
      <c r="T1140" s="10">
        <f t="shared" si="109"/>
        <v>42756.9066087963</v>
      </c>
      <c r="V1140" s="21"/>
      <c r="W1140" t="s">
        <v>8283</v>
      </c>
      <c r="X1140" t="str">
        <f t="shared" si="106"/>
        <v>games</v>
      </c>
      <c r="Y1140" t="str">
        <f t="shared" si="107"/>
        <v>mobile games</v>
      </c>
    </row>
    <row r="1141" spans="1:25" ht="64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6.25E-2</v>
      </c>
      <c r="P1141" s="6">
        <f t="shared" si="105"/>
        <v>5</v>
      </c>
      <c r="Q1141" t="s">
        <v>8333</v>
      </c>
      <c r="R1141" t="s">
        <v>8335</v>
      </c>
      <c r="S1141" s="10">
        <f t="shared" si="108"/>
        <v>41975.347523148142</v>
      </c>
      <c r="T1141" s="10">
        <f t="shared" si="109"/>
        <v>42005.347523148142</v>
      </c>
      <c r="V1141" s="21"/>
      <c r="W1141" t="s">
        <v>8283</v>
      </c>
      <c r="X1141" t="str">
        <f t="shared" si="106"/>
        <v>games</v>
      </c>
      <c r="Y1141" t="str">
        <f t="shared" si="107"/>
        <v>mobile games</v>
      </c>
    </row>
    <row r="1142" spans="1:25" ht="64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s="6">
        <f t="shared" si="105"/>
        <v>0</v>
      </c>
      <c r="Q1142" t="s">
        <v>8333</v>
      </c>
      <c r="R1142" t="s">
        <v>8335</v>
      </c>
      <c r="S1142" s="10">
        <f t="shared" si="108"/>
        <v>42192.462048611109</v>
      </c>
      <c r="T1142" s="10">
        <f t="shared" si="109"/>
        <v>42222.462048611109</v>
      </c>
      <c r="V1142" s="21"/>
      <c r="W1142" t="s">
        <v>8283</v>
      </c>
      <c r="X1142" t="str">
        <f t="shared" si="106"/>
        <v>games</v>
      </c>
      <c r="Y1142" t="str">
        <f t="shared" si="107"/>
        <v>mobile games</v>
      </c>
    </row>
    <row r="1143" spans="1:25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s="6">
        <f t="shared" si="105"/>
        <v>0</v>
      </c>
      <c r="Q1143" t="s">
        <v>8333</v>
      </c>
      <c r="R1143" t="s">
        <v>8335</v>
      </c>
      <c r="S1143" s="10">
        <f t="shared" si="108"/>
        <v>42164.699652777781</v>
      </c>
      <c r="T1143" s="10">
        <f t="shared" si="109"/>
        <v>42194.699652777781</v>
      </c>
      <c r="V1143" s="21"/>
      <c r="W1143" t="s">
        <v>8283</v>
      </c>
      <c r="X1143" t="str">
        <f t="shared" si="106"/>
        <v>games</v>
      </c>
      <c r="Y1143" t="str">
        <f t="shared" si="107"/>
        <v>mobile games</v>
      </c>
    </row>
    <row r="1144" spans="1:25" ht="80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s="6">
        <f t="shared" si="105"/>
        <v>0</v>
      </c>
      <c r="Q1144" t="s">
        <v>8333</v>
      </c>
      <c r="R1144" t="s">
        <v>8335</v>
      </c>
      <c r="S1144" s="10">
        <f t="shared" si="108"/>
        <v>42022.006099537044</v>
      </c>
      <c r="T1144" s="10">
        <f t="shared" si="109"/>
        <v>42052.006099537044</v>
      </c>
      <c r="V1144" s="21"/>
      <c r="W1144" t="s">
        <v>8283</v>
      </c>
      <c r="X1144" t="str">
        <f t="shared" si="106"/>
        <v>games</v>
      </c>
      <c r="Y1144" t="str">
        <f t="shared" si="107"/>
        <v>mobile games</v>
      </c>
    </row>
    <row r="1145" spans="1:25" ht="64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0.41333333333333333</v>
      </c>
      <c r="P1145" s="6">
        <f t="shared" si="105"/>
        <v>23.25</v>
      </c>
      <c r="Q1145" t="s">
        <v>8333</v>
      </c>
      <c r="R1145" t="s">
        <v>8335</v>
      </c>
      <c r="S1145" s="10">
        <f t="shared" si="108"/>
        <v>42325.19358796296</v>
      </c>
      <c r="T1145" s="10">
        <f t="shared" si="109"/>
        <v>42355.19358796296</v>
      </c>
      <c r="V1145" s="21"/>
      <c r="W1145" t="s">
        <v>8283</v>
      </c>
      <c r="X1145" t="str">
        <f t="shared" si="106"/>
        <v>games</v>
      </c>
      <c r="Y1145" t="str">
        <f t="shared" si="107"/>
        <v>mobile games</v>
      </c>
    </row>
    <row r="1146" spans="1:25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s="6">
        <f t="shared" si="105"/>
        <v>0</v>
      </c>
      <c r="Q1146" t="s">
        <v>8336</v>
      </c>
      <c r="R1146" t="s">
        <v>8337</v>
      </c>
      <c r="S1146" s="10">
        <f t="shared" si="108"/>
        <v>42093.181944444441</v>
      </c>
      <c r="T1146" s="10">
        <f t="shared" si="109"/>
        <v>42123.181944444441</v>
      </c>
      <c r="V1146" s="21"/>
      <c r="W1146" t="s">
        <v>8284</v>
      </c>
      <c r="X1146" t="str">
        <f t="shared" si="106"/>
        <v>food</v>
      </c>
      <c r="Y1146" t="str">
        <f t="shared" si="107"/>
        <v>food trucks</v>
      </c>
    </row>
    <row r="1147" spans="1:25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0.125</v>
      </c>
      <c r="P1147" s="6">
        <f t="shared" si="105"/>
        <v>100</v>
      </c>
      <c r="Q1147" t="s">
        <v>8336</v>
      </c>
      <c r="R1147" t="s">
        <v>8337</v>
      </c>
      <c r="S1147" s="10">
        <f t="shared" si="108"/>
        <v>41854.747592592597</v>
      </c>
      <c r="T1147" s="10">
        <f t="shared" si="109"/>
        <v>41914.747592592597</v>
      </c>
      <c r="V1147" s="21"/>
      <c r="W1147" t="s">
        <v>8284</v>
      </c>
      <c r="X1147" t="str">
        <f t="shared" si="106"/>
        <v>food</v>
      </c>
      <c r="Y1147" t="str">
        <f t="shared" si="107"/>
        <v>food trucks</v>
      </c>
    </row>
    <row r="1148" spans="1:25" ht="48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8.8333333333333339</v>
      </c>
      <c r="P1148" s="6">
        <f t="shared" si="105"/>
        <v>44.166666666666664</v>
      </c>
      <c r="Q1148" t="s">
        <v>8336</v>
      </c>
      <c r="R1148" t="s">
        <v>8337</v>
      </c>
      <c r="S1148" s="10">
        <f t="shared" si="108"/>
        <v>41723.9533912037</v>
      </c>
      <c r="T1148" s="10">
        <f t="shared" si="109"/>
        <v>41761.9533912037</v>
      </c>
      <c r="V1148" s="21"/>
      <c r="W1148" t="s">
        <v>8284</v>
      </c>
      <c r="X1148" t="str">
        <f t="shared" si="106"/>
        <v>food</v>
      </c>
      <c r="Y1148" t="str">
        <f t="shared" si="107"/>
        <v>food trucks</v>
      </c>
    </row>
    <row r="1149" spans="1:25" ht="64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s="6">
        <f t="shared" si="105"/>
        <v>0</v>
      </c>
      <c r="Q1149" t="s">
        <v>8336</v>
      </c>
      <c r="R1149" t="s">
        <v>8337</v>
      </c>
      <c r="S1149" s="10">
        <f t="shared" si="108"/>
        <v>41871.972025462965</v>
      </c>
      <c r="T1149" s="10">
        <f t="shared" si="109"/>
        <v>41931.972025462965</v>
      </c>
      <c r="V1149" s="21"/>
      <c r="W1149" t="s">
        <v>8284</v>
      </c>
      <c r="X1149" t="str">
        <f t="shared" si="106"/>
        <v>food</v>
      </c>
      <c r="Y1149" t="str">
        <f t="shared" si="107"/>
        <v>food trucks</v>
      </c>
    </row>
    <row r="1150" spans="1:25" ht="48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0.48666666666666669</v>
      </c>
      <c r="P1150" s="6">
        <f t="shared" si="105"/>
        <v>24.333333333333332</v>
      </c>
      <c r="Q1150" t="s">
        <v>8336</v>
      </c>
      <c r="R1150" t="s">
        <v>8337</v>
      </c>
      <c r="S1150" s="10">
        <f t="shared" si="108"/>
        <v>42675.171076388884</v>
      </c>
      <c r="T1150" s="10">
        <f t="shared" si="109"/>
        <v>42705.212743055556</v>
      </c>
      <c r="V1150" s="21"/>
      <c r="W1150" t="s">
        <v>8284</v>
      </c>
      <c r="X1150" t="str">
        <f t="shared" si="106"/>
        <v>food</v>
      </c>
      <c r="Y1150" t="str">
        <f t="shared" si="107"/>
        <v>food trucks</v>
      </c>
    </row>
    <row r="1151" spans="1:25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0.15</v>
      </c>
      <c r="P1151" s="6">
        <f t="shared" si="105"/>
        <v>37.5</v>
      </c>
      <c r="Q1151" t="s">
        <v>8336</v>
      </c>
      <c r="R1151" t="s">
        <v>8337</v>
      </c>
      <c r="S1151" s="10">
        <f t="shared" si="108"/>
        <v>42507.71025462963</v>
      </c>
      <c r="T1151" s="10">
        <f t="shared" si="109"/>
        <v>42537.71025462963</v>
      </c>
      <c r="V1151" s="21"/>
      <c r="W1151" t="s">
        <v>8284</v>
      </c>
      <c r="X1151" t="str">
        <f t="shared" si="106"/>
        <v>food</v>
      </c>
      <c r="Y1151" t="str">
        <f t="shared" si="107"/>
        <v>food trucks</v>
      </c>
    </row>
    <row r="1152" spans="1:25" ht="48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10.08</v>
      </c>
      <c r="P1152" s="6">
        <f t="shared" si="105"/>
        <v>42</v>
      </c>
      <c r="Q1152" t="s">
        <v>8336</v>
      </c>
      <c r="R1152" t="s">
        <v>8337</v>
      </c>
      <c r="S1152" s="10">
        <f t="shared" si="108"/>
        <v>42317.954571759255</v>
      </c>
      <c r="T1152" s="10">
        <f t="shared" si="109"/>
        <v>42377.954571759255</v>
      </c>
      <c r="V1152" s="21"/>
      <c r="W1152" t="s">
        <v>8284</v>
      </c>
      <c r="X1152" t="str">
        <f t="shared" si="106"/>
        <v>food</v>
      </c>
      <c r="Y1152" t="str">
        <f t="shared" si="107"/>
        <v>food trucks</v>
      </c>
    </row>
    <row r="1153" spans="1:25" ht="64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s="6">
        <f t="shared" si="105"/>
        <v>0</v>
      </c>
      <c r="Q1153" t="s">
        <v>8336</v>
      </c>
      <c r="R1153" t="s">
        <v>8337</v>
      </c>
      <c r="S1153" s="10">
        <f t="shared" si="108"/>
        <v>42224.102581018517</v>
      </c>
      <c r="T1153" s="10">
        <f t="shared" si="109"/>
        <v>42254.102581018517</v>
      </c>
      <c r="V1153" s="21"/>
      <c r="W1153" t="s">
        <v>8284</v>
      </c>
      <c r="X1153" t="str">
        <f t="shared" si="106"/>
        <v>food</v>
      </c>
      <c r="Y1153" t="str">
        <f t="shared" si="107"/>
        <v>food trucks</v>
      </c>
    </row>
    <row r="1154" spans="1:25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5.6937500000000005</v>
      </c>
      <c r="P1154" s="6">
        <f t="shared" si="105"/>
        <v>60.733333333333334</v>
      </c>
      <c r="Q1154" t="s">
        <v>8336</v>
      </c>
      <c r="R1154" t="s">
        <v>8337</v>
      </c>
      <c r="S1154" s="10">
        <f t="shared" si="108"/>
        <v>42109.709629629629</v>
      </c>
      <c r="T1154" s="10">
        <f t="shared" si="109"/>
        <v>42139.709629629629</v>
      </c>
      <c r="V1154" s="21"/>
      <c r="W1154" t="s">
        <v>8284</v>
      </c>
      <c r="X1154" t="str">
        <f t="shared" si="106"/>
        <v>food</v>
      </c>
      <c r="Y1154" t="str">
        <f t="shared" si="107"/>
        <v>food trucks</v>
      </c>
    </row>
    <row r="1155" spans="1:25" ht="48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((E1155/D1155)*100)</f>
        <v>0.625</v>
      </c>
      <c r="P1155" s="6">
        <f t="shared" ref="P1155:P1218" si="111">IFERROR(E1155/L1155,0)</f>
        <v>50</v>
      </c>
      <c r="Q1155" t="s">
        <v>8336</v>
      </c>
      <c r="R1155" t="s">
        <v>8337</v>
      </c>
      <c r="S1155" s="10">
        <f t="shared" si="108"/>
        <v>42143.714178240742</v>
      </c>
      <c r="T1155" s="10">
        <f t="shared" si="109"/>
        <v>42173.714178240742</v>
      </c>
      <c r="V1155" s="21"/>
      <c r="W1155" t="s">
        <v>8284</v>
      </c>
      <c r="X1155" t="str">
        <f t="shared" ref="X1155:X1218" si="112">LEFT(W1155,FIND("/",W1155)-1)</f>
        <v>food</v>
      </c>
      <c r="Y1155" t="str">
        <f t="shared" ref="Y1155:Y1218" si="113">RIGHT(W1155,LEN(W1155)-FIND("/",W1155))</f>
        <v>food trucks</v>
      </c>
    </row>
    <row r="1156" spans="1:25" ht="64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</v>
      </c>
      <c r="P1156" s="6">
        <f t="shared" si="111"/>
        <v>108.33333333333333</v>
      </c>
      <c r="Q1156" t="s">
        <v>8336</v>
      </c>
      <c r="R1156" t="s">
        <v>8337</v>
      </c>
      <c r="S1156" s="10">
        <f t="shared" si="108"/>
        <v>42223.108865740738</v>
      </c>
      <c r="T1156" s="10">
        <f t="shared" si="109"/>
        <v>42253.108865740738</v>
      </c>
      <c r="V1156" s="21"/>
      <c r="W1156" t="s">
        <v>8284</v>
      </c>
      <c r="X1156" t="str">
        <f t="shared" si="112"/>
        <v>food</v>
      </c>
      <c r="Y1156" t="str">
        <f t="shared" si="113"/>
        <v>food trucks</v>
      </c>
    </row>
    <row r="1157" spans="1:25" ht="64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0.752</v>
      </c>
      <c r="P1157" s="6">
        <f t="shared" si="111"/>
        <v>23.5</v>
      </c>
      <c r="Q1157" t="s">
        <v>8336</v>
      </c>
      <c r="R1157" t="s">
        <v>8337</v>
      </c>
      <c r="S1157" s="10">
        <f t="shared" si="108"/>
        <v>41835.763981481483</v>
      </c>
      <c r="T1157" s="10">
        <f t="shared" si="109"/>
        <v>41865.763981481483</v>
      </c>
      <c r="V1157" s="21"/>
      <c r="W1157" t="s">
        <v>8284</v>
      </c>
      <c r="X1157" t="str">
        <f t="shared" si="112"/>
        <v>food</v>
      </c>
      <c r="Y1157" t="str">
        <f t="shared" si="113"/>
        <v>food trucks</v>
      </c>
    </row>
    <row r="1158" spans="1:25" ht="64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s="6">
        <f t="shared" si="111"/>
        <v>0</v>
      </c>
      <c r="Q1158" t="s">
        <v>8336</v>
      </c>
      <c r="R1158" t="s">
        <v>8337</v>
      </c>
      <c r="S1158" s="10">
        <f t="shared" si="108"/>
        <v>42029.07131944444</v>
      </c>
      <c r="T1158" s="10">
        <f t="shared" si="109"/>
        <v>42059.07131944444</v>
      </c>
      <c r="V1158" s="21"/>
      <c r="W1158" t="s">
        <v>8284</v>
      </c>
      <c r="X1158" t="str">
        <f t="shared" si="112"/>
        <v>food</v>
      </c>
      <c r="Y1158" t="str">
        <f t="shared" si="113"/>
        <v>food trucks</v>
      </c>
    </row>
    <row r="1159" spans="1:25" ht="64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</v>
      </c>
      <c r="P1159" s="6">
        <f t="shared" si="111"/>
        <v>50.333333333333336</v>
      </c>
      <c r="Q1159" t="s">
        <v>8336</v>
      </c>
      <c r="R1159" t="s">
        <v>8337</v>
      </c>
      <c r="S1159" s="10">
        <f t="shared" si="108"/>
        <v>41918.628240740742</v>
      </c>
      <c r="T1159" s="10">
        <f t="shared" si="109"/>
        <v>41978.669907407413</v>
      </c>
      <c r="V1159" s="21"/>
      <c r="W1159" t="s">
        <v>8284</v>
      </c>
      <c r="X1159" t="str">
        <f t="shared" si="112"/>
        <v>food</v>
      </c>
      <c r="Y1159" t="str">
        <f t="shared" si="113"/>
        <v>food trucks</v>
      </c>
    </row>
    <row r="1160" spans="1:25" ht="64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0.46666666666666673</v>
      </c>
      <c r="P1160" s="6">
        <f t="shared" si="111"/>
        <v>11.666666666666666</v>
      </c>
      <c r="Q1160" t="s">
        <v>8336</v>
      </c>
      <c r="R1160" t="s">
        <v>8337</v>
      </c>
      <c r="S1160" s="10">
        <f t="shared" si="108"/>
        <v>41952.09175925926</v>
      </c>
      <c r="T1160" s="10">
        <f t="shared" si="109"/>
        <v>41982.09175925926</v>
      </c>
      <c r="V1160" s="21"/>
      <c r="W1160" t="s">
        <v>8284</v>
      </c>
      <c r="X1160" t="str">
        <f t="shared" si="112"/>
        <v>food</v>
      </c>
      <c r="Y1160" t="str">
        <f t="shared" si="113"/>
        <v>food trucks</v>
      </c>
    </row>
    <row r="1161" spans="1:25" ht="64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s="6">
        <f t="shared" si="111"/>
        <v>0</v>
      </c>
      <c r="Q1161" t="s">
        <v>8336</v>
      </c>
      <c r="R1161" t="s">
        <v>8337</v>
      </c>
      <c r="S1161" s="10">
        <f t="shared" si="108"/>
        <v>42154.726446759261</v>
      </c>
      <c r="T1161" s="10">
        <f t="shared" si="109"/>
        <v>42185.65625</v>
      </c>
      <c r="V1161" s="21"/>
      <c r="W1161" t="s">
        <v>8284</v>
      </c>
      <c r="X1161" t="str">
        <f t="shared" si="112"/>
        <v>food</v>
      </c>
      <c r="Y1161" t="str">
        <f t="shared" si="113"/>
        <v>food trucks</v>
      </c>
    </row>
    <row r="1162" spans="1:25" ht="64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</v>
      </c>
      <c r="P1162" s="6">
        <f t="shared" si="111"/>
        <v>60.789473684210527</v>
      </c>
      <c r="Q1162" t="s">
        <v>8336</v>
      </c>
      <c r="R1162" t="s">
        <v>8337</v>
      </c>
      <c r="S1162" s="10">
        <f t="shared" si="108"/>
        <v>42061.154930555553</v>
      </c>
      <c r="T1162" s="10">
        <f t="shared" si="109"/>
        <v>42091.113263888896</v>
      </c>
      <c r="V1162" s="21"/>
      <c r="W1162" t="s">
        <v>8284</v>
      </c>
      <c r="X1162" t="str">
        <f t="shared" si="112"/>
        <v>food</v>
      </c>
      <c r="Y1162" t="str">
        <f t="shared" si="113"/>
        <v>food trucks</v>
      </c>
    </row>
    <row r="1163" spans="1:25" ht="64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s="6">
        <f t="shared" si="111"/>
        <v>0</v>
      </c>
      <c r="Q1163" t="s">
        <v>8336</v>
      </c>
      <c r="R1163" t="s">
        <v>8337</v>
      </c>
      <c r="S1163" s="10">
        <f t="shared" si="108"/>
        <v>42122.629502314812</v>
      </c>
      <c r="T1163" s="10">
        <f t="shared" si="109"/>
        <v>42143.629502314812</v>
      </c>
      <c r="V1163" s="21"/>
      <c r="W1163" t="s">
        <v>8284</v>
      </c>
      <c r="X1163" t="str">
        <f t="shared" si="112"/>
        <v>food</v>
      </c>
      <c r="Y1163" t="str">
        <f t="shared" si="113"/>
        <v>food trucks</v>
      </c>
    </row>
    <row r="1164" spans="1:25" ht="64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5.8333333333333341E-2</v>
      </c>
      <c r="P1164" s="6">
        <f t="shared" si="111"/>
        <v>17.5</v>
      </c>
      <c r="Q1164" t="s">
        <v>8336</v>
      </c>
      <c r="R1164" t="s">
        <v>8337</v>
      </c>
      <c r="S1164" s="10">
        <f t="shared" si="108"/>
        <v>41876.683611111112</v>
      </c>
      <c r="T1164" s="10">
        <f t="shared" si="109"/>
        <v>41907.683611111112</v>
      </c>
      <c r="V1164" s="21"/>
      <c r="W1164" t="s">
        <v>8284</v>
      </c>
      <c r="X1164" t="str">
        <f t="shared" si="112"/>
        <v>food</v>
      </c>
      <c r="Y1164" t="str">
        <f t="shared" si="113"/>
        <v>food trucks</v>
      </c>
    </row>
    <row r="1165" spans="1:25" ht="64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s="6">
        <f t="shared" si="111"/>
        <v>0</v>
      </c>
      <c r="Q1165" t="s">
        <v>8336</v>
      </c>
      <c r="R1165" t="s">
        <v>8337</v>
      </c>
      <c r="S1165" s="10">
        <f t="shared" si="108"/>
        <v>41830.723611111112</v>
      </c>
      <c r="T1165" s="10">
        <f t="shared" si="109"/>
        <v>41860.723611111112</v>
      </c>
      <c r="V1165" s="21"/>
      <c r="W1165" t="s">
        <v>8284</v>
      </c>
      <c r="X1165" t="str">
        <f t="shared" si="112"/>
        <v>food</v>
      </c>
      <c r="Y1165" t="str">
        <f t="shared" si="113"/>
        <v>food trucks</v>
      </c>
    </row>
    <row r="1166" spans="1:25" ht="96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s="6">
        <f t="shared" si="111"/>
        <v>0</v>
      </c>
      <c r="Q1166" t="s">
        <v>8336</v>
      </c>
      <c r="R1166" t="s">
        <v>8337</v>
      </c>
      <c r="S1166" s="10">
        <f t="shared" si="108"/>
        <v>42509.724328703705</v>
      </c>
      <c r="T1166" s="10">
        <f t="shared" si="109"/>
        <v>42539.724328703705</v>
      </c>
      <c r="V1166" s="21"/>
      <c r="W1166" t="s">
        <v>8284</v>
      </c>
      <c r="X1166" t="str">
        <f t="shared" si="112"/>
        <v>food</v>
      </c>
      <c r="Y1166" t="str">
        <f t="shared" si="113"/>
        <v>food trucks</v>
      </c>
    </row>
    <row r="1167" spans="1:25" ht="64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20.705000000000002</v>
      </c>
      <c r="P1167" s="6">
        <f t="shared" si="111"/>
        <v>82.82</v>
      </c>
      <c r="Q1167" t="s">
        <v>8336</v>
      </c>
      <c r="R1167" t="s">
        <v>8337</v>
      </c>
      <c r="S1167" s="10">
        <f t="shared" si="108"/>
        <v>41792.214467592588</v>
      </c>
      <c r="T1167" s="10">
        <f t="shared" si="109"/>
        <v>41826.214467592588</v>
      </c>
      <c r="V1167" s="21"/>
      <c r="W1167" t="s">
        <v>8284</v>
      </c>
      <c r="X1167" t="str">
        <f t="shared" si="112"/>
        <v>food</v>
      </c>
      <c r="Y1167" t="str">
        <f t="shared" si="113"/>
        <v>food trucks</v>
      </c>
    </row>
    <row r="1168" spans="1:25" ht="64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19.139999999999997</v>
      </c>
      <c r="P1168" s="6">
        <f t="shared" si="111"/>
        <v>358.875</v>
      </c>
      <c r="Q1168" t="s">
        <v>8336</v>
      </c>
      <c r="R1168" t="s">
        <v>8337</v>
      </c>
      <c r="S1168" s="10">
        <f t="shared" si="108"/>
        <v>42150.485439814816</v>
      </c>
      <c r="T1168" s="10">
        <f t="shared" si="109"/>
        <v>42181.166666666672</v>
      </c>
      <c r="V1168" s="21"/>
      <c r="W1168" t="s">
        <v>8284</v>
      </c>
      <c r="X1168" t="str">
        <f t="shared" si="112"/>
        <v>food</v>
      </c>
      <c r="Y1168" t="str">
        <f t="shared" si="113"/>
        <v>food trucks</v>
      </c>
    </row>
    <row r="1169" spans="1:25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1.6316666666666666</v>
      </c>
      <c r="P1169" s="6">
        <f t="shared" si="111"/>
        <v>61.1875</v>
      </c>
      <c r="Q1169" t="s">
        <v>8336</v>
      </c>
      <c r="R1169" t="s">
        <v>8337</v>
      </c>
      <c r="S1169" s="10">
        <f t="shared" si="108"/>
        <v>41863.734895833331</v>
      </c>
      <c r="T1169" s="10">
        <f t="shared" si="109"/>
        <v>41894.734895833331</v>
      </c>
      <c r="V1169" s="21"/>
      <c r="W1169" t="s">
        <v>8284</v>
      </c>
      <c r="X1169" t="str">
        <f t="shared" si="112"/>
        <v>food</v>
      </c>
      <c r="Y1169" t="str">
        <f t="shared" si="113"/>
        <v>food trucks</v>
      </c>
    </row>
    <row r="1170" spans="1:25" ht="64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5.6666666666666661</v>
      </c>
      <c r="P1170" s="6">
        <f t="shared" si="111"/>
        <v>340</v>
      </c>
      <c r="Q1170" t="s">
        <v>8336</v>
      </c>
      <c r="R1170" t="s">
        <v>8337</v>
      </c>
      <c r="S1170" s="10">
        <f t="shared" si="108"/>
        <v>42605.053993055553</v>
      </c>
      <c r="T1170" s="10">
        <f t="shared" si="109"/>
        <v>42635.053993055553</v>
      </c>
      <c r="V1170" s="21"/>
      <c r="W1170" t="s">
        <v>8284</v>
      </c>
      <c r="X1170" t="str">
        <f t="shared" si="112"/>
        <v>food</v>
      </c>
      <c r="Y1170" t="str">
        <f t="shared" si="113"/>
        <v>food trucks</v>
      </c>
    </row>
    <row r="1171" spans="1:25" ht="64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0.16999999999999998</v>
      </c>
      <c r="P1171" s="6">
        <f t="shared" si="111"/>
        <v>5.666666666666667</v>
      </c>
      <c r="Q1171" t="s">
        <v>8336</v>
      </c>
      <c r="R1171" t="s">
        <v>8337</v>
      </c>
      <c r="S1171" s="10">
        <f t="shared" si="108"/>
        <v>42027.353738425925</v>
      </c>
      <c r="T1171" s="10">
        <f t="shared" si="109"/>
        <v>42057.353738425925</v>
      </c>
      <c r="V1171" s="21"/>
      <c r="W1171" t="s">
        <v>8284</v>
      </c>
      <c r="X1171" t="str">
        <f t="shared" si="112"/>
        <v>food</v>
      </c>
      <c r="Y1171" t="str">
        <f t="shared" si="113"/>
        <v>food trucks</v>
      </c>
    </row>
    <row r="1172" spans="1:25" ht="64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0.4</v>
      </c>
      <c r="P1172" s="6">
        <f t="shared" si="111"/>
        <v>50</v>
      </c>
      <c r="Q1172" t="s">
        <v>8336</v>
      </c>
      <c r="R1172" t="s">
        <v>8337</v>
      </c>
      <c r="S1172" s="10">
        <f t="shared" si="108"/>
        <v>42124.893182870372</v>
      </c>
      <c r="T1172" s="10">
        <f t="shared" si="109"/>
        <v>42154.893182870372</v>
      </c>
      <c r="V1172" s="21"/>
      <c r="W1172" t="s">
        <v>8284</v>
      </c>
      <c r="X1172" t="str">
        <f t="shared" si="112"/>
        <v>food</v>
      </c>
      <c r="Y1172" t="str">
        <f t="shared" si="113"/>
        <v>food trucks</v>
      </c>
    </row>
    <row r="1173" spans="1:25" ht="48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0.1</v>
      </c>
      <c r="P1173" s="6">
        <f t="shared" si="111"/>
        <v>25</v>
      </c>
      <c r="Q1173" t="s">
        <v>8336</v>
      </c>
      <c r="R1173" t="s">
        <v>8337</v>
      </c>
      <c r="S1173" s="10">
        <f t="shared" si="108"/>
        <v>41938.804710648146</v>
      </c>
      <c r="T1173" s="10">
        <f t="shared" si="109"/>
        <v>41956.846377314811</v>
      </c>
      <c r="V1173" s="21"/>
      <c r="W1173" t="s">
        <v>8284</v>
      </c>
      <c r="X1173" t="str">
        <f t="shared" si="112"/>
        <v>food</v>
      </c>
      <c r="Y1173" t="str">
        <f t="shared" si="113"/>
        <v>food trucks</v>
      </c>
    </row>
    <row r="1174" spans="1:25" ht="3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s="6">
        <f t="shared" si="111"/>
        <v>0</v>
      </c>
      <c r="Q1174" t="s">
        <v>8336</v>
      </c>
      <c r="R1174" t="s">
        <v>8337</v>
      </c>
      <c r="S1174" s="10">
        <f t="shared" si="108"/>
        <v>41841.682314814818</v>
      </c>
      <c r="T1174" s="10">
        <f t="shared" si="109"/>
        <v>41871.682314814818</v>
      </c>
      <c r="V1174" s="21"/>
      <c r="W1174" t="s">
        <v>8284</v>
      </c>
      <c r="X1174" t="str">
        <f t="shared" si="112"/>
        <v>food</v>
      </c>
      <c r="Y1174" t="str">
        <f t="shared" si="113"/>
        <v>food trucks</v>
      </c>
    </row>
    <row r="1175" spans="1:25" ht="64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2.4E-2</v>
      </c>
      <c r="P1175" s="6">
        <f t="shared" si="111"/>
        <v>30</v>
      </c>
      <c r="Q1175" t="s">
        <v>8336</v>
      </c>
      <c r="R1175" t="s">
        <v>8337</v>
      </c>
      <c r="S1175" s="10">
        <f t="shared" si="108"/>
        <v>42184.185844907406</v>
      </c>
      <c r="T1175" s="10">
        <f t="shared" si="109"/>
        <v>42219.185844907406</v>
      </c>
      <c r="V1175" s="21"/>
      <c r="W1175" t="s">
        <v>8284</v>
      </c>
      <c r="X1175" t="str">
        <f t="shared" si="112"/>
        <v>food</v>
      </c>
      <c r="Y1175" t="str">
        <f t="shared" si="113"/>
        <v>food trucks</v>
      </c>
    </row>
    <row r="1176" spans="1:25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5.9066666666666672</v>
      </c>
      <c r="P1176" s="6">
        <f t="shared" si="111"/>
        <v>46.631578947368418</v>
      </c>
      <c r="Q1176" t="s">
        <v>8336</v>
      </c>
      <c r="R1176" t="s">
        <v>8337</v>
      </c>
      <c r="S1176" s="10">
        <f t="shared" ref="S1176:S1239" si="114">(((J1176/60)/60)/24)+DATE(1970,1,1)</f>
        <v>42468.84174768519</v>
      </c>
      <c r="T1176" s="10">
        <f t="shared" ref="T1176:T1239" si="115">(((I1176/60)/60)/24)+DATE(1970,1,1)</f>
        <v>42498.84174768519</v>
      </c>
      <c r="V1176" s="21"/>
      <c r="W1176" t="s">
        <v>8284</v>
      </c>
      <c r="X1176" t="str">
        <f t="shared" si="112"/>
        <v>food</v>
      </c>
      <c r="Y1176" t="str">
        <f t="shared" si="113"/>
        <v>food trucks</v>
      </c>
    </row>
    <row r="1177" spans="1:25" ht="64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2.9250000000000003</v>
      </c>
      <c r="P1177" s="6">
        <f t="shared" si="111"/>
        <v>65</v>
      </c>
      <c r="Q1177" t="s">
        <v>8336</v>
      </c>
      <c r="R1177" t="s">
        <v>8337</v>
      </c>
      <c r="S1177" s="10">
        <f t="shared" si="114"/>
        <v>42170.728460648148</v>
      </c>
      <c r="T1177" s="10">
        <f t="shared" si="115"/>
        <v>42200.728460648148</v>
      </c>
      <c r="V1177" s="21"/>
      <c r="W1177" t="s">
        <v>8284</v>
      </c>
      <c r="X1177" t="str">
        <f t="shared" si="112"/>
        <v>food</v>
      </c>
      <c r="Y1177" t="str">
        <f t="shared" si="113"/>
        <v>food trucks</v>
      </c>
    </row>
    <row r="1178" spans="1:25" ht="8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5.7142857142857143E-3</v>
      </c>
      <c r="P1178" s="6">
        <f t="shared" si="111"/>
        <v>10</v>
      </c>
      <c r="Q1178" t="s">
        <v>8336</v>
      </c>
      <c r="R1178" t="s">
        <v>8337</v>
      </c>
      <c r="S1178" s="10">
        <f t="shared" si="114"/>
        <v>42746.019652777773</v>
      </c>
      <c r="T1178" s="10">
        <f t="shared" si="115"/>
        <v>42800.541666666672</v>
      </c>
      <c r="V1178" s="21"/>
      <c r="W1178" t="s">
        <v>8284</v>
      </c>
      <c r="X1178" t="str">
        <f t="shared" si="112"/>
        <v>food</v>
      </c>
      <c r="Y1178" t="str">
        <f t="shared" si="113"/>
        <v>food trucks</v>
      </c>
    </row>
    <row r="1179" spans="1:25" ht="64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s="6">
        <f t="shared" si="111"/>
        <v>0</v>
      </c>
      <c r="Q1179" t="s">
        <v>8336</v>
      </c>
      <c r="R1179" t="s">
        <v>8337</v>
      </c>
      <c r="S1179" s="10">
        <f t="shared" si="114"/>
        <v>41897.660833333335</v>
      </c>
      <c r="T1179" s="10">
        <f t="shared" si="115"/>
        <v>41927.660833333335</v>
      </c>
      <c r="V1179" s="21"/>
      <c r="W1179" t="s">
        <v>8284</v>
      </c>
      <c r="X1179" t="str">
        <f t="shared" si="112"/>
        <v>food</v>
      </c>
      <c r="Y1179" t="str">
        <f t="shared" si="113"/>
        <v>food trucks</v>
      </c>
    </row>
    <row r="1180" spans="1:25" ht="64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6.6666666666666671E-3</v>
      </c>
      <c r="P1180" s="6">
        <f t="shared" si="111"/>
        <v>5</v>
      </c>
      <c r="Q1180" t="s">
        <v>8336</v>
      </c>
      <c r="R1180" t="s">
        <v>8337</v>
      </c>
      <c r="S1180" s="10">
        <f t="shared" si="114"/>
        <v>41837.905694444446</v>
      </c>
      <c r="T1180" s="10">
        <f t="shared" si="115"/>
        <v>41867.905694444446</v>
      </c>
      <c r="V1180" s="21"/>
      <c r="W1180" t="s">
        <v>8284</v>
      </c>
      <c r="X1180" t="str">
        <f t="shared" si="112"/>
        <v>food</v>
      </c>
      <c r="Y1180" t="str">
        <f t="shared" si="113"/>
        <v>food trucks</v>
      </c>
    </row>
    <row r="1181" spans="1:25" ht="64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5.3333333333333339</v>
      </c>
      <c r="P1181" s="6">
        <f t="shared" si="111"/>
        <v>640</v>
      </c>
      <c r="Q1181" t="s">
        <v>8336</v>
      </c>
      <c r="R1181" t="s">
        <v>8337</v>
      </c>
      <c r="S1181" s="10">
        <f t="shared" si="114"/>
        <v>42275.720219907409</v>
      </c>
      <c r="T1181" s="10">
        <f t="shared" si="115"/>
        <v>42305.720219907409</v>
      </c>
      <c r="V1181" s="21"/>
      <c r="W1181" t="s">
        <v>8284</v>
      </c>
      <c r="X1181" t="str">
        <f t="shared" si="112"/>
        <v>food</v>
      </c>
      <c r="Y1181" t="str">
        <f t="shared" si="113"/>
        <v>food trucks</v>
      </c>
    </row>
    <row r="1182" spans="1:25" ht="48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11.75</v>
      </c>
      <c r="P1182" s="6">
        <f t="shared" si="111"/>
        <v>69.117647058823536</v>
      </c>
      <c r="Q1182" t="s">
        <v>8336</v>
      </c>
      <c r="R1182" t="s">
        <v>8337</v>
      </c>
      <c r="S1182" s="10">
        <f t="shared" si="114"/>
        <v>41781.806875000002</v>
      </c>
      <c r="T1182" s="10">
        <f t="shared" si="115"/>
        <v>41818.806875000002</v>
      </c>
      <c r="V1182" s="21"/>
      <c r="W1182" t="s">
        <v>8284</v>
      </c>
      <c r="X1182" t="str">
        <f t="shared" si="112"/>
        <v>food</v>
      </c>
      <c r="Y1182" t="str">
        <f t="shared" si="113"/>
        <v>food trucks</v>
      </c>
    </row>
    <row r="1183" spans="1:25" ht="3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8.0000000000000002E-3</v>
      </c>
      <c r="P1183" s="6">
        <f t="shared" si="111"/>
        <v>1.3333333333333333</v>
      </c>
      <c r="Q1183" t="s">
        <v>8336</v>
      </c>
      <c r="R1183" t="s">
        <v>8337</v>
      </c>
      <c r="S1183" s="10">
        <f t="shared" si="114"/>
        <v>42034.339363425926</v>
      </c>
      <c r="T1183" s="10">
        <f t="shared" si="115"/>
        <v>42064.339363425926</v>
      </c>
      <c r="V1183" s="21"/>
      <c r="W1183" t="s">
        <v>8284</v>
      </c>
      <c r="X1183" t="str">
        <f t="shared" si="112"/>
        <v>food</v>
      </c>
      <c r="Y1183" t="str">
        <f t="shared" si="113"/>
        <v>food trucks</v>
      </c>
    </row>
    <row r="1184" spans="1:25" ht="64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</v>
      </c>
      <c r="P1184" s="6">
        <f t="shared" si="111"/>
        <v>10.5</v>
      </c>
      <c r="Q1184" t="s">
        <v>8336</v>
      </c>
      <c r="R1184" t="s">
        <v>8337</v>
      </c>
      <c r="S1184" s="10">
        <f t="shared" si="114"/>
        <v>42728.827407407407</v>
      </c>
      <c r="T1184" s="10">
        <f t="shared" si="115"/>
        <v>42747.695833333331</v>
      </c>
      <c r="V1184" s="21"/>
      <c r="W1184" t="s">
        <v>8284</v>
      </c>
      <c r="X1184" t="str">
        <f t="shared" si="112"/>
        <v>food</v>
      </c>
      <c r="Y1184" t="str">
        <f t="shared" si="113"/>
        <v>food trucks</v>
      </c>
    </row>
    <row r="1185" spans="1:25" ht="64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4</v>
      </c>
      <c r="P1185" s="6">
        <f t="shared" si="111"/>
        <v>33.333333333333336</v>
      </c>
      <c r="Q1185" t="s">
        <v>8336</v>
      </c>
      <c r="R1185" t="s">
        <v>8337</v>
      </c>
      <c r="S1185" s="10">
        <f t="shared" si="114"/>
        <v>42656.86137731481</v>
      </c>
      <c r="T1185" s="10">
        <f t="shared" si="115"/>
        <v>42676.165972222225</v>
      </c>
      <c r="V1185" s="21"/>
      <c r="W1185" t="s">
        <v>8284</v>
      </c>
      <c r="X1185" t="str">
        <f t="shared" si="112"/>
        <v>food</v>
      </c>
      <c r="Y1185" t="str">
        <f t="shared" si="113"/>
        <v>food trucks</v>
      </c>
    </row>
    <row r="1186" spans="1:25" ht="64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104.93636363636362</v>
      </c>
      <c r="P1186" s="6">
        <f t="shared" si="111"/>
        <v>61.562666666666665</v>
      </c>
      <c r="Q1186" t="s">
        <v>8338</v>
      </c>
      <c r="R1186" t="s">
        <v>8339</v>
      </c>
      <c r="S1186" s="10">
        <f t="shared" si="114"/>
        <v>42741.599664351852</v>
      </c>
      <c r="T1186" s="10">
        <f t="shared" si="115"/>
        <v>42772.599664351852</v>
      </c>
      <c r="V1186" s="21"/>
      <c r="W1186" t="s">
        <v>8285</v>
      </c>
      <c r="X1186" t="str">
        <f t="shared" si="112"/>
        <v>photography</v>
      </c>
      <c r="Y1186" t="str">
        <f t="shared" si="113"/>
        <v>photobooks</v>
      </c>
    </row>
    <row r="1187" spans="1:25" ht="80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105.44</v>
      </c>
      <c r="P1187" s="6">
        <f t="shared" si="111"/>
        <v>118.73873873873873</v>
      </c>
      <c r="Q1187" t="s">
        <v>8338</v>
      </c>
      <c r="R1187" t="s">
        <v>8339</v>
      </c>
      <c r="S1187" s="10">
        <f t="shared" si="114"/>
        <v>42130.865150462967</v>
      </c>
      <c r="T1187" s="10">
        <f t="shared" si="115"/>
        <v>42163.166666666672</v>
      </c>
      <c r="V1187" s="21"/>
      <c r="W1187" t="s">
        <v>8285</v>
      </c>
      <c r="X1187" t="str">
        <f t="shared" si="112"/>
        <v>photography</v>
      </c>
      <c r="Y1187" t="str">
        <f t="shared" si="113"/>
        <v>photobooks</v>
      </c>
    </row>
    <row r="1188" spans="1:25" ht="64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106.73333333333332</v>
      </c>
      <c r="P1188" s="6">
        <f t="shared" si="111"/>
        <v>65.081300813008127</v>
      </c>
      <c r="Q1188" t="s">
        <v>8338</v>
      </c>
      <c r="R1188" t="s">
        <v>8339</v>
      </c>
      <c r="S1188" s="10">
        <f t="shared" si="114"/>
        <v>42123.86336805555</v>
      </c>
      <c r="T1188" s="10">
        <f t="shared" si="115"/>
        <v>42156.945833333331</v>
      </c>
      <c r="V1188" s="21"/>
      <c r="W1188" t="s">
        <v>8285</v>
      </c>
      <c r="X1188" t="str">
        <f t="shared" si="112"/>
        <v>photography</v>
      </c>
      <c r="Y1188" t="str">
        <f t="shared" si="113"/>
        <v>photobooks</v>
      </c>
    </row>
    <row r="1189" spans="1:25" ht="64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104.12571428571428</v>
      </c>
      <c r="P1189" s="6">
        <f t="shared" si="111"/>
        <v>130.15714285714284</v>
      </c>
      <c r="Q1189" t="s">
        <v>8338</v>
      </c>
      <c r="R1189" t="s">
        <v>8339</v>
      </c>
      <c r="S1189" s="10">
        <f t="shared" si="114"/>
        <v>42109.894942129627</v>
      </c>
      <c r="T1189" s="10">
        <f t="shared" si="115"/>
        <v>42141.75</v>
      </c>
      <c r="V1189" s="21"/>
      <c r="W1189" t="s">
        <v>8285</v>
      </c>
      <c r="X1189" t="str">
        <f t="shared" si="112"/>
        <v>photography</v>
      </c>
      <c r="Y1189" t="str">
        <f t="shared" si="113"/>
        <v>photobooks</v>
      </c>
    </row>
    <row r="1190" spans="1:25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160.54999999999998</v>
      </c>
      <c r="P1190" s="6">
        <f t="shared" si="111"/>
        <v>37.776470588235291</v>
      </c>
      <c r="Q1190" t="s">
        <v>8338</v>
      </c>
      <c r="R1190" t="s">
        <v>8339</v>
      </c>
      <c r="S1190" s="10">
        <f t="shared" si="114"/>
        <v>42711.700694444444</v>
      </c>
      <c r="T1190" s="10">
        <f t="shared" si="115"/>
        <v>42732.700694444444</v>
      </c>
      <c r="V1190" s="21"/>
      <c r="W1190" t="s">
        <v>8285</v>
      </c>
      <c r="X1190" t="str">
        <f t="shared" si="112"/>
        <v>photography</v>
      </c>
      <c r="Y1190" t="str">
        <f t="shared" si="113"/>
        <v>photobooks</v>
      </c>
    </row>
    <row r="1191" spans="1:25" ht="64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107.77777777777777</v>
      </c>
      <c r="P1191" s="6">
        <f t="shared" si="111"/>
        <v>112.79069767441861</v>
      </c>
      <c r="Q1191" t="s">
        <v>8338</v>
      </c>
      <c r="R1191" t="s">
        <v>8339</v>
      </c>
      <c r="S1191" s="10">
        <f t="shared" si="114"/>
        <v>42529.979108796295</v>
      </c>
      <c r="T1191" s="10">
        <f t="shared" si="115"/>
        <v>42550.979108796295</v>
      </c>
      <c r="V1191" s="21"/>
      <c r="W1191" t="s">
        <v>8285</v>
      </c>
      <c r="X1191" t="str">
        <f t="shared" si="112"/>
        <v>photography</v>
      </c>
      <c r="Y1191" t="str">
        <f t="shared" si="113"/>
        <v>photobooks</v>
      </c>
    </row>
    <row r="1192" spans="1:25" ht="48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135</v>
      </c>
      <c r="P1192" s="6">
        <f t="shared" si="111"/>
        <v>51.92307692307692</v>
      </c>
      <c r="Q1192" t="s">
        <v>8338</v>
      </c>
      <c r="R1192" t="s">
        <v>8339</v>
      </c>
      <c r="S1192" s="10">
        <f t="shared" si="114"/>
        <v>41852.665798611109</v>
      </c>
      <c r="T1192" s="10">
        <f t="shared" si="115"/>
        <v>41882.665798611109</v>
      </c>
      <c r="V1192" s="21"/>
      <c r="W1192" t="s">
        <v>8285</v>
      </c>
      <c r="X1192" t="str">
        <f t="shared" si="112"/>
        <v>photography</v>
      </c>
      <c r="Y1192" t="str">
        <f t="shared" si="113"/>
        <v>photobooks</v>
      </c>
    </row>
    <row r="1193" spans="1:25" ht="64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109.07407407407408</v>
      </c>
      <c r="P1193" s="6">
        <f t="shared" si="111"/>
        <v>89.242424242424249</v>
      </c>
      <c r="Q1193" t="s">
        <v>8338</v>
      </c>
      <c r="R1193" t="s">
        <v>8339</v>
      </c>
      <c r="S1193" s="10">
        <f t="shared" si="114"/>
        <v>42419.603703703702</v>
      </c>
      <c r="T1193" s="10">
        <f t="shared" si="115"/>
        <v>42449.562037037031</v>
      </c>
      <c r="V1193" s="21"/>
      <c r="W1193" t="s">
        <v>8285</v>
      </c>
      <c r="X1193" t="str">
        <f t="shared" si="112"/>
        <v>photography</v>
      </c>
      <c r="Y1193" t="str">
        <f t="shared" si="113"/>
        <v>photobooks</v>
      </c>
    </row>
    <row r="1194" spans="1:25" ht="48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290</v>
      </c>
      <c r="P1194" s="6">
        <f t="shared" si="111"/>
        <v>19.333333333333332</v>
      </c>
      <c r="Q1194" t="s">
        <v>8338</v>
      </c>
      <c r="R1194" t="s">
        <v>8339</v>
      </c>
      <c r="S1194" s="10">
        <f t="shared" si="114"/>
        <v>42747.506689814814</v>
      </c>
      <c r="T1194" s="10">
        <f t="shared" si="115"/>
        <v>42777.506689814814</v>
      </c>
      <c r="V1194" s="21"/>
      <c r="W1194" t="s">
        <v>8285</v>
      </c>
      <c r="X1194" t="str">
        <f t="shared" si="112"/>
        <v>photography</v>
      </c>
      <c r="Y1194" t="str">
        <f t="shared" si="113"/>
        <v>photobooks</v>
      </c>
    </row>
    <row r="1195" spans="1:25" ht="64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103.95714285714286</v>
      </c>
      <c r="P1195" s="6">
        <f t="shared" si="111"/>
        <v>79.967032967032964</v>
      </c>
      <c r="Q1195" t="s">
        <v>8338</v>
      </c>
      <c r="R1195" t="s">
        <v>8339</v>
      </c>
      <c r="S1195" s="10">
        <f t="shared" si="114"/>
        <v>42409.776076388895</v>
      </c>
      <c r="T1195" s="10">
        <f t="shared" si="115"/>
        <v>42469.734409722223</v>
      </c>
      <c r="V1195" s="21"/>
      <c r="W1195" t="s">
        <v>8285</v>
      </c>
      <c r="X1195" t="str">
        <f t="shared" si="112"/>
        <v>photography</v>
      </c>
      <c r="Y1195" t="str">
        <f t="shared" si="113"/>
        <v>photobooks</v>
      </c>
    </row>
    <row r="1196" spans="1:25" ht="64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322.24</v>
      </c>
      <c r="P1196" s="6">
        <f t="shared" si="111"/>
        <v>56.414565826330531</v>
      </c>
      <c r="Q1196" t="s">
        <v>8338</v>
      </c>
      <c r="R1196" t="s">
        <v>8339</v>
      </c>
      <c r="S1196" s="10">
        <f t="shared" si="114"/>
        <v>42072.488182870366</v>
      </c>
      <c r="T1196" s="10">
        <f t="shared" si="115"/>
        <v>42102.488182870366</v>
      </c>
      <c r="V1196" s="21"/>
      <c r="W1196" t="s">
        <v>8285</v>
      </c>
      <c r="X1196" t="str">
        <f t="shared" si="112"/>
        <v>photography</v>
      </c>
      <c r="Y1196" t="str">
        <f t="shared" si="113"/>
        <v>photobooks</v>
      </c>
    </row>
    <row r="1197" spans="1:25" ht="8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135</v>
      </c>
      <c r="P1197" s="6">
        <f t="shared" si="111"/>
        <v>79.411764705882348</v>
      </c>
      <c r="Q1197" t="s">
        <v>8338</v>
      </c>
      <c r="R1197" t="s">
        <v>8339</v>
      </c>
      <c r="S1197" s="10">
        <f t="shared" si="114"/>
        <v>42298.34783564815</v>
      </c>
      <c r="T1197" s="10">
        <f t="shared" si="115"/>
        <v>42358.375</v>
      </c>
      <c r="V1197" s="21"/>
      <c r="W1197" t="s">
        <v>8285</v>
      </c>
      <c r="X1197" t="str">
        <f t="shared" si="112"/>
        <v>photography</v>
      </c>
      <c r="Y1197" t="str">
        <f t="shared" si="113"/>
        <v>photobooks</v>
      </c>
    </row>
    <row r="1198" spans="1:25" ht="48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269.91034482758624</v>
      </c>
      <c r="P1198" s="6">
        <f t="shared" si="111"/>
        <v>76.439453125</v>
      </c>
      <c r="Q1198" t="s">
        <v>8338</v>
      </c>
      <c r="R1198" t="s">
        <v>8339</v>
      </c>
      <c r="S1198" s="10">
        <f t="shared" si="114"/>
        <v>42326.818738425922</v>
      </c>
      <c r="T1198" s="10">
        <f t="shared" si="115"/>
        <v>42356.818738425922</v>
      </c>
      <c r="V1198" s="21"/>
      <c r="W1198" t="s">
        <v>8285</v>
      </c>
      <c r="X1198" t="str">
        <f t="shared" si="112"/>
        <v>photography</v>
      </c>
      <c r="Y1198" t="str">
        <f t="shared" si="113"/>
        <v>photobooks</v>
      </c>
    </row>
    <row r="1199" spans="1:25" ht="64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253.29333333333332</v>
      </c>
      <c r="P1199" s="6">
        <f t="shared" si="111"/>
        <v>121</v>
      </c>
      <c r="Q1199" t="s">
        <v>8338</v>
      </c>
      <c r="R1199" t="s">
        <v>8339</v>
      </c>
      <c r="S1199" s="10">
        <f t="shared" si="114"/>
        <v>42503.66474537037</v>
      </c>
      <c r="T1199" s="10">
        <f t="shared" si="115"/>
        <v>42534.249305555553</v>
      </c>
      <c r="V1199" s="21"/>
      <c r="W1199" t="s">
        <v>8285</v>
      </c>
      <c r="X1199" t="str">
        <f t="shared" si="112"/>
        <v>photography</v>
      </c>
      <c r="Y1199" t="str">
        <f t="shared" si="113"/>
        <v>photobooks</v>
      </c>
    </row>
    <row r="1200" spans="1:25" ht="64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260.59999999999997</v>
      </c>
      <c r="P1200" s="6">
        <f t="shared" si="111"/>
        <v>54.616766467065865</v>
      </c>
      <c r="Q1200" t="s">
        <v>8338</v>
      </c>
      <c r="R1200" t="s">
        <v>8339</v>
      </c>
      <c r="S1200" s="10">
        <f t="shared" si="114"/>
        <v>42333.619050925925</v>
      </c>
      <c r="T1200" s="10">
        <f t="shared" si="115"/>
        <v>42369.125</v>
      </c>
      <c r="V1200" s="21"/>
      <c r="W1200" t="s">
        <v>8285</v>
      </c>
      <c r="X1200" t="str">
        <f t="shared" si="112"/>
        <v>photography</v>
      </c>
      <c r="Y1200" t="str">
        <f t="shared" si="113"/>
        <v>photobooks</v>
      </c>
    </row>
    <row r="1201" spans="1:25" ht="64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101.31677953348381</v>
      </c>
      <c r="P1201" s="6">
        <f t="shared" si="111"/>
        <v>299.22222222222223</v>
      </c>
      <c r="Q1201" t="s">
        <v>8338</v>
      </c>
      <c r="R1201" t="s">
        <v>8339</v>
      </c>
      <c r="S1201" s="10">
        <f t="shared" si="114"/>
        <v>42161.770833333328</v>
      </c>
      <c r="T1201" s="10">
        <f t="shared" si="115"/>
        <v>42193.770833333328</v>
      </c>
      <c r="V1201" s="21"/>
      <c r="W1201" t="s">
        <v>8285</v>
      </c>
      <c r="X1201" t="str">
        <f t="shared" si="112"/>
        <v>photography</v>
      </c>
      <c r="Y1201" t="str">
        <f t="shared" si="113"/>
        <v>photobooks</v>
      </c>
    </row>
    <row r="1202" spans="1:25" ht="64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125.60416666666667</v>
      </c>
      <c r="P1202" s="6">
        <f t="shared" si="111"/>
        <v>58.533980582524272</v>
      </c>
      <c r="Q1202" t="s">
        <v>8338</v>
      </c>
      <c r="R1202" t="s">
        <v>8339</v>
      </c>
      <c r="S1202" s="10">
        <f t="shared" si="114"/>
        <v>42089.477500000001</v>
      </c>
      <c r="T1202" s="10">
        <f t="shared" si="115"/>
        <v>42110.477500000001</v>
      </c>
      <c r="V1202" s="21"/>
      <c r="W1202" t="s">
        <v>8285</v>
      </c>
      <c r="X1202" t="str">
        <f t="shared" si="112"/>
        <v>photography</v>
      </c>
      <c r="Y1202" t="str">
        <f t="shared" si="113"/>
        <v>photobooks</v>
      </c>
    </row>
    <row r="1203" spans="1:25" ht="64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102.43783333333334</v>
      </c>
      <c r="P1203" s="6">
        <f t="shared" si="111"/>
        <v>55.371801801801809</v>
      </c>
      <c r="Q1203" t="s">
        <v>8338</v>
      </c>
      <c r="R1203" t="s">
        <v>8339</v>
      </c>
      <c r="S1203" s="10">
        <f t="shared" si="114"/>
        <v>42536.60701388889</v>
      </c>
      <c r="T1203" s="10">
        <f t="shared" si="115"/>
        <v>42566.60701388889</v>
      </c>
      <c r="V1203" s="21"/>
      <c r="W1203" t="s">
        <v>8285</v>
      </c>
      <c r="X1203" t="str">
        <f t="shared" si="112"/>
        <v>photography</v>
      </c>
      <c r="Y1203" t="str">
        <f t="shared" si="113"/>
        <v>photobooks</v>
      </c>
    </row>
    <row r="1204" spans="1:25" ht="80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199.244</v>
      </c>
      <c r="P1204" s="6">
        <f t="shared" si="111"/>
        <v>183.80442804428046</v>
      </c>
      <c r="Q1204" t="s">
        <v>8338</v>
      </c>
      <c r="R1204" t="s">
        <v>8339</v>
      </c>
      <c r="S1204" s="10">
        <f t="shared" si="114"/>
        <v>42152.288819444439</v>
      </c>
      <c r="T1204" s="10">
        <f t="shared" si="115"/>
        <v>42182.288819444439</v>
      </c>
      <c r="V1204" s="21"/>
      <c r="W1204" t="s">
        <v>8285</v>
      </c>
      <c r="X1204" t="str">
        <f t="shared" si="112"/>
        <v>photography</v>
      </c>
      <c r="Y1204" t="str">
        <f t="shared" si="113"/>
        <v>photobooks</v>
      </c>
    </row>
    <row r="1205" spans="1:25" ht="64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102.45398773006136</v>
      </c>
      <c r="P1205" s="6">
        <f t="shared" si="111"/>
        <v>165.34653465346534</v>
      </c>
      <c r="Q1205" t="s">
        <v>8338</v>
      </c>
      <c r="R1205" t="s">
        <v>8339</v>
      </c>
      <c r="S1205" s="10">
        <f t="shared" si="114"/>
        <v>42125.614895833336</v>
      </c>
      <c r="T1205" s="10">
        <f t="shared" si="115"/>
        <v>42155.614895833336</v>
      </c>
      <c r="V1205" s="21"/>
      <c r="W1205" t="s">
        <v>8285</v>
      </c>
      <c r="X1205" t="str">
        <f t="shared" si="112"/>
        <v>photography</v>
      </c>
      <c r="Y1205" t="str">
        <f t="shared" si="113"/>
        <v>photobooks</v>
      </c>
    </row>
    <row r="1206" spans="1:25" ht="64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102.94615384615385</v>
      </c>
      <c r="P1206" s="6">
        <f t="shared" si="111"/>
        <v>234.78947368421052</v>
      </c>
      <c r="Q1206" t="s">
        <v>8338</v>
      </c>
      <c r="R1206" t="s">
        <v>8339</v>
      </c>
      <c r="S1206" s="10">
        <f t="shared" si="114"/>
        <v>42297.748067129629</v>
      </c>
      <c r="T1206" s="10">
        <f t="shared" si="115"/>
        <v>42342.208333333328</v>
      </c>
      <c r="V1206" s="21"/>
      <c r="W1206" t="s">
        <v>8285</v>
      </c>
      <c r="X1206" t="str">
        <f t="shared" si="112"/>
        <v>photography</v>
      </c>
      <c r="Y1206" t="str">
        <f t="shared" si="113"/>
        <v>photobooks</v>
      </c>
    </row>
    <row r="1207" spans="1:25" ht="64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100.86153846153847</v>
      </c>
      <c r="P1207" s="6">
        <f t="shared" si="111"/>
        <v>211.48387096774192</v>
      </c>
      <c r="Q1207" t="s">
        <v>8338</v>
      </c>
      <c r="R1207" t="s">
        <v>8339</v>
      </c>
      <c r="S1207" s="10">
        <f t="shared" si="114"/>
        <v>42138.506377314814</v>
      </c>
      <c r="T1207" s="10">
        <f t="shared" si="115"/>
        <v>42168.506377314814</v>
      </c>
      <c r="V1207" s="21"/>
      <c r="W1207" t="s">
        <v>8285</v>
      </c>
      <c r="X1207" t="str">
        <f t="shared" si="112"/>
        <v>photography</v>
      </c>
      <c r="Y1207" t="str">
        <f t="shared" si="113"/>
        <v>photobooks</v>
      </c>
    </row>
    <row r="1208" spans="1:25" ht="64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114.99999999999999</v>
      </c>
      <c r="P1208" s="6">
        <f t="shared" si="111"/>
        <v>32.34375</v>
      </c>
      <c r="Q1208" t="s">
        <v>8338</v>
      </c>
      <c r="R1208" t="s">
        <v>8339</v>
      </c>
      <c r="S1208" s="10">
        <f t="shared" si="114"/>
        <v>42772.776076388895</v>
      </c>
      <c r="T1208" s="10">
        <f t="shared" si="115"/>
        <v>42805.561805555553</v>
      </c>
      <c r="V1208" s="21"/>
      <c r="W1208" t="s">
        <v>8285</v>
      </c>
      <c r="X1208" t="str">
        <f t="shared" si="112"/>
        <v>photography</v>
      </c>
      <c r="Y1208" t="str">
        <f t="shared" si="113"/>
        <v>photobooks</v>
      </c>
    </row>
    <row r="1209" spans="1:25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104.16766467065868</v>
      </c>
      <c r="P1209" s="6">
        <f t="shared" si="111"/>
        <v>123.37588652482269</v>
      </c>
      <c r="Q1209" t="s">
        <v>8338</v>
      </c>
      <c r="R1209" t="s">
        <v>8339</v>
      </c>
      <c r="S1209" s="10">
        <f t="shared" si="114"/>
        <v>42430.430243055554</v>
      </c>
      <c r="T1209" s="10">
        <f t="shared" si="115"/>
        <v>42460.416666666672</v>
      </c>
      <c r="V1209" s="21"/>
      <c r="W1209" t="s">
        <v>8285</v>
      </c>
      <c r="X1209" t="str">
        <f t="shared" si="112"/>
        <v>photography</v>
      </c>
      <c r="Y1209" t="str">
        <f t="shared" si="113"/>
        <v>photobooks</v>
      </c>
    </row>
    <row r="1210" spans="1:25" ht="64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155.29999999999998</v>
      </c>
      <c r="P1210" s="6">
        <f t="shared" si="111"/>
        <v>207.06666666666666</v>
      </c>
      <c r="Q1210" t="s">
        <v>8338</v>
      </c>
      <c r="R1210" t="s">
        <v>8339</v>
      </c>
      <c r="S1210" s="10">
        <f t="shared" si="114"/>
        <v>42423.709074074075</v>
      </c>
      <c r="T1210" s="10">
        <f t="shared" si="115"/>
        <v>42453.667407407411</v>
      </c>
      <c r="V1210" s="21"/>
      <c r="W1210" t="s">
        <v>8285</v>
      </c>
      <c r="X1210" t="str">
        <f t="shared" si="112"/>
        <v>photography</v>
      </c>
      <c r="Y1210" t="str">
        <f t="shared" si="113"/>
        <v>photobooks</v>
      </c>
    </row>
    <row r="1211" spans="1:25" ht="64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106</v>
      </c>
      <c r="P1211" s="6">
        <f t="shared" si="111"/>
        <v>138.2608695652174</v>
      </c>
      <c r="Q1211" t="s">
        <v>8338</v>
      </c>
      <c r="R1211" t="s">
        <v>8339</v>
      </c>
      <c r="S1211" s="10">
        <f t="shared" si="114"/>
        <v>42761.846122685187</v>
      </c>
      <c r="T1211" s="10">
        <f t="shared" si="115"/>
        <v>42791.846122685187</v>
      </c>
      <c r="V1211" s="21"/>
      <c r="W1211" t="s">
        <v>8285</v>
      </c>
      <c r="X1211" t="str">
        <f t="shared" si="112"/>
        <v>photography</v>
      </c>
      <c r="Y1211" t="str">
        <f t="shared" si="113"/>
        <v>photobooks</v>
      </c>
    </row>
    <row r="1212" spans="1:25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254.31499999999997</v>
      </c>
      <c r="P1212" s="6">
        <f t="shared" si="111"/>
        <v>493.81553398058253</v>
      </c>
      <c r="Q1212" t="s">
        <v>8338</v>
      </c>
      <c r="R1212" t="s">
        <v>8339</v>
      </c>
      <c r="S1212" s="10">
        <f t="shared" si="114"/>
        <v>42132.941805555558</v>
      </c>
      <c r="T1212" s="10">
        <f t="shared" si="115"/>
        <v>42155.875</v>
      </c>
      <c r="V1212" s="21"/>
      <c r="W1212" t="s">
        <v>8285</v>
      </c>
      <c r="X1212" t="str">
        <f t="shared" si="112"/>
        <v>photography</v>
      </c>
      <c r="Y1212" t="str">
        <f t="shared" si="113"/>
        <v>photobooks</v>
      </c>
    </row>
    <row r="1213" spans="1:25" ht="64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101.1</v>
      </c>
      <c r="P1213" s="6">
        <f t="shared" si="111"/>
        <v>168.5</v>
      </c>
      <c r="Q1213" t="s">
        <v>8338</v>
      </c>
      <c r="R1213" t="s">
        <v>8339</v>
      </c>
      <c r="S1213" s="10">
        <f t="shared" si="114"/>
        <v>42515.866446759261</v>
      </c>
      <c r="T1213" s="10">
        <f t="shared" si="115"/>
        <v>42530.866446759261</v>
      </c>
      <c r="V1213" s="21"/>
      <c r="W1213" t="s">
        <v>8285</v>
      </c>
      <c r="X1213" t="str">
        <f t="shared" si="112"/>
        <v>photography</v>
      </c>
      <c r="Y1213" t="str">
        <f t="shared" si="113"/>
        <v>photobooks</v>
      </c>
    </row>
    <row r="1214" spans="1:25" ht="64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129.04</v>
      </c>
      <c r="P1214" s="6">
        <f t="shared" si="111"/>
        <v>38.867469879518069</v>
      </c>
      <c r="Q1214" t="s">
        <v>8338</v>
      </c>
      <c r="R1214" t="s">
        <v>8339</v>
      </c>
      <c r="S1214" s="10">
        <f t="shared" si="114"/>
        <v>42318.950173611112</v>
      </c>
      <c r="T1214" s="10">
        <f t="shared" si="115"/>
        <v>42335.041666666672</v>
      </c>
      <c r="V1214" s="21"/>
      <c r="W1214" t="s">
        <v>8285</v>
      </c>
      <c r="X1214" t="str">
        <f t="shared" si="112"/>
        <v>photography</v>
      </c>
      <c r="Y1214" t="str">
        <f t="shared" si="113"/>
        <v>photobooks</v>
      </c>
    </row>
    <row r="1215" spans="1:25" ht="80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102.23076923076924</v>
      </c>
      <c r="P1215" s="6">
        <f t="shared" si="111"/>
        <v>61.527777777777779</v>
      </c>
      <c r="Q1215" t="s">
        <v>8338</v>
      </c>
      <c r="R1215" t="s">
        <v>8339</v>
      </c>
      <c r="S1215" s="10">
        <f t="shared" si="114"/>
        <v>42731.755787037036</v>
      </c>
      <c r="T1215" s="10">
        <f t="shared" si="115"/>
        <v>42766.755787037036</v>
      </c>
      <c r="V1215" s="21"/>
      <c r="W1215" t="s">
        <v>8285</v>
      </c>
      <c r="X1215" t="str">
        <f t="shared" si="112"/>
        <v>photography</v>
      </c>
      <c r="Y1215" t="str">
        <f t="shared" si="113"/>
        <v>photobooks</v>
      </c>
    </row>
    <row r="1216" spans="1:25" ht="64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131.80000000000001</v>
      </c>
      <c r="P1216" s="6">
        <f t="shared" si="111"/>
        <v>105.44</v>
      </c>
      <c r="Q1216" t="s">
        <v>8338</v>
      </c>
      <c r="R1216" t="s">
        <v>8339</v>
      </c>
      <c r="S1216" s="10">
        <f t="shared" si="114"/>
        <v>42104.840335648143</v>
      </c>
      <c r="T1216" s="10">
        <f t="shared" si="115"/>
        <v>42164.840335648143</v>
      </c>
      <c r="V1216" s="21"/>
      <c r="W1216" t="s">
        <v>8285</v>
      </c>
      <c r="X1216" t="str">
        <f t="shared" si="112"/>
        <v>photography</v>
      </c>
      <c r="Y1216" t="str">
        <f t="shared" si="113"/>
        <v>photobooks</v>
      </c>
    </row>
    <row r="1217" spans="1:25" ht="64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786.0802000000001</v>
      </c>
      <c r="P1217" s="6">
        <f t="shared" si="111"/>
        <v>71.592003642987251</v>
      </c>
      <c r="Q1217" t="s">
        <v>8338</v>
      </c>
      <c r="R1217" t="s">
        <v>8339</v>
      </c>
      <c r="S1217" s="10">
        <f t="shared" si="114"/>
        <v>41759.923101851848</v>
      </c>
      <c r="T1217" s="10">
        <f t="shared" si="115"/>
        <v>41789.923101851848</v>
      </c>
      <c r="V1217" s="21"/>
      <c r="W1217" t="s">
        <v>8285</v>
      </c>
      <c r="X1217" t="str">
        <f t="shared" si="112"/>
        <v>photography</v>
      </c>
      <c r="Y1217" t="str">
        <f t="shared" si="113"/>
        <v>photobooks</v>
      </c>
    </row>
    <row r="1218" spans="1:25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145.70000000000002</v>
      </c>
      <c r="P1218" s="6">
        <f t="shared" si="111"/>
        <v>91.882882882882882</v>
      </c>
      <c r="Q1218" t="s">
        <v>8338</v>
      </c>
      <c r="R1218" t="s">
        <v>8339</v>
      </c>
      <c r="S1218" s="10">
        <f t="shared" si="114"/>
        <v>42247.616400462968</v>
      </c>
      <c r="T1218" s="10">
        <f t="shared" si="115"/>
        <v>42279.960416666669</v>
      </c>
      <c r="V1218" s="21"/>
      <c r="W1218" t="s">
        <v>8285</v>
      </c>
      <c r="X1218" t="str">
        <f t="shared" si="112"/>
        <v>photography</v>
      </c>
      <c r="Y1218" t="str">
        <f t="shared" si="113"/>
        <v>photobooks</v>
      </c>
    </row>
    <row r="1219" spans="1:25" ht="64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((E1219/D1219)*100)</f>
        <v>102.60000000000001</v>
      </c>
      <c r="P1219" s="6">
        <f t="shared" ref="P1219:P1282" si="117">IFERROR(E1219/L1219,0)</f>
        <v>148.57377049180329</v>
      </c>
      <c r="Q1219" t="s">
        <v>8338</v>
      </c>
      <c r="R1219" t="s">
        <v>8339</v>
      </c>
      <c r="S1219" s="10">
        <f t="shared" si="114"/>
        <v>42535.809490740736</v>
      </c>
      <c r="T1219" s="10">
        <f t="shared" si="115"/>
        <v>42565.809490740736</v>
      </c>
      <c r="V1219" s="21"/>
      <c r="W1219" t="s">
        <v>8285</v>
      </c>
      <c r="X1219" t="str">
        <f t="shared" ref="X1219:X1282" si="118">LEFT(W1219,FIND("/",W1219)-1)</f>
        <v>photography</v>
      </c>
      <c r="Y1219" t="str">
        <f t="shared" ref="Y1219:Y1282" si="119">RIGHT(W1219,LEN(W1219)-FIND("/",W1219))</f>
        <v>photobooks</v>
      </c>
    </row>
    <row r="1220" spans="1:25" ht="64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172.27777777777777</v>
      </c>
      <c r="P1220" s="6">
        <f t="shared" si="117"/>
        <v>174.2134831460674</v>
      </c>
      <c r="Q1220" t="s">
        <v>8338</v>
      </c>
      <c r="R1220" t="s">
        <v>8339</v>
      </c>
      <c r="S1220" s="10">
        <f t="shared" si="114"/>
        <v>42278.662037037036</v>
      </c>
      <c r="T1220" s="10">
        <f t="shared" si="115"/>
        <v>42309.125</v>
      </c>
      <c r="V1220" s="21"/>
      <c r="W1220" t="s">
        <v>8285</v>
      </c>
      <c r="X1220" t="str">
        <f t="shared" si="118"/>
        <v>photography</v>
      </c>
      <c r="Y1220" t="str">
        <f t="shared" si="119"/>
        <v>photobooks</v>
      </c>
    </row>
    <row r="1221" spans="1:25" ht="48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159.16819571865443</v>
      </c>
      <c r="P1221" s="6">
        <f t="shared" si="117"/>
        <v>102.86166007905139</v>
      </c>
      <c r="Q1221" t="s">
        <v>8338</v>
      </c>
      <c r="R1221" t="s">
        <v>8339</v>
      </c>
      <c r="S1221" s="10">
        <f t="shared" si="114"/>
        <v>42633.461956018517</v>
      </c>
      <c r="T1221" s="10">
        <f t="shared" si="115"/>
        <v>42663.461956018517</v>
      </c>
      <c r="V1221" s="21"/>
      <c r="W1221" t="s">
        <v>8285</v>
      </c>
      <c r="X1221" t="str">
        <f t="shared" si="118"/>
        <v>photography</v>
      </c>
      <c r="Y1221" t="str">
        <f t="shared" si="119"/>
        <v>photobooks</v>
      </c>
    </row>
    <row r="1222" spans="1:25" ht="64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103.76666666666668</v>
      </c>
      <c r="P1222" s="6">
        <f t="shared" si="117"/>
        <v>111.17857142857143</v>
      </c>
      <c r="Q1222" t="s">
        <v>8338</v>
      </c>
      <c r="R1222" t="s">
        <v>8339</v>
      </c>
      <c r="S1222" s="10">
        <f t="shared" si="114"/>
        <v>42211.628611111111</v>
      </c>
      <c r="T1222" s="10">
        <f t="shared" si="115"/>
        <v>42241.628611111111</v>
      </c>
      <c r="V1222" s="21"/>
      <c r="W1222" t="s">
        <v>8285</v>
      </c>
      <c r="X1222" t="str">
        <f t="shared" si="118"/>
        <v>photography</v>
      </c>
      <c r="Y1222" t="str">
        <f t="shared" si="119"/>
        <v>photobooks</v>
      </c>
    </row>
    <row r="1223" spans="1:25" ht="64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111.40954545454547</v>
      </c>
      <c r="P1223" s="6">
        <f t="shared" si="117"/>
        <v>23.796213592233013</v>
      </c>
      <c r="Q1223" t="s">
        <v>8338</v>
      </c>
      <c r="R1223" t="s">
        <v>8339</v>
      </c>
      <c r="S1223" s="10">
        <f t="shared" si="114"/>
        <v>42680.47555555556</v>
      </c>
      <c r="T1223" s="10">
        <f t="shared" si="115"/>
        <v>42708</v>
      </c>
      <c r="V1223" s="21"/>
      <c r="W1223" t="s">
        <v>8285</v>
      </c>
      <c r="X1223" t="str">
        <f t="shared" si="118"/>
        <v>photography</v>
      </c>
      <c r="Y1223" t="str">
        <f t="shared" si="119"/>
        <v>photobooks</v>
      </c>
    </row>
    <row r="1224" spans="1:25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280.375</v>
      </c>
      <c r="P1224" s="6">
        <f t="shared" si="117"/>
        <v>81.268115942028984</v>
      </c>
      <c r="Q1224" t="s">
        <v>8338</v>
      </c>
      <c r="R1224" t="s">
        <v>8339</v>
      </c>
      <c r="S1224" s="10">
        <f t="shared" si="114"/>
        <v>42430.720451388886</v>
      </c>
      <c r="T1224" s="10">
        <f t="shared" si="115"/>
        <v>42461.166666666672</v>
      </c>
      <c r="V1224" s="21"/>
      <c r="W1224" t="s">
        <v>8285</v>
      </c>
      <c r="X1224" t="str">
        <f t="shared" si="118"/>
        <v>photography</v>
      </c>
      <c r="Y1224" t="str">
        <f t="shared" si="119"/>
        <v>photobooks</v>
      </c>
    </row>
    <row r="1225" spans="1:25" ht="48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112.10606060606061</v>
      </c>
      <c r="P1225" s="6">
        <f t="shared" si="117"/>
        <v>116.21465968586388</v>
      </c>
      <c r="Q1225" t="s">
        <v>8338</v>
      </c>
      <c r="R1225" t="s">
        <v>8339</v>
      </c>
      <c r="S1225" s="10">
        <f t="shared" si="114"/>
        <v>42654.177187499998</v>
      </c>
      <c r="T1225" s="10">
        <f t="shared" si="115"/>
        <v>42684.218854166669</v>
      </c>
      <c r="V1225" s="21"/>
      <c r="W1225" t="s">
        <v>8285</v>
      </c>
      <c r="X1225" t="str">
        <f t="shared" si="118"/>
        <v>photography</v>
      </c>
      <c r="Y1225" t="str">
        <f t="shared" si="119"/>
        <v>photobooks</v>
      </c>
    </row>
    <row r="1226" spans="1:25" ht="48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7.0666666666666673</v>
      </c>
      <c r="P1226" s="6">
        <f t="shared" si="117"/>
        <v>58.888888888888886</v>
      </c>
      <c r="Q1226" t="s">
        <v>8325</v>
      </c>
      <c r="R1226" t="s">
        <v>8340</v>
      </c>
      <c r="S1226" s="10">
        <f t="shared" si="114"/>
        <v>41736.549791666665</v>
      </c>
      <c r="T1226" s="10">
        <f t="shared" si="115"/>
        <v>41796.549791666665</v>
      </c>
      <c r="V1226" s="21"/>
      <c r="W1226" t="s">
        <v>8286</v>
      </c>
      <c r="X1226" t="str">
        <f t="shared" si="118"/>
        <v>music</v>
      </c>
      <c r="Y1226" t="str">
        <f t="shared" si="119"/>
        <v>world music</v>
      </c>
    </row>
    <row r="1227" spans="1:25" ht="64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4.3999999999999995</v>
      </c>
      <c r="P1227" s="6">
        <f t="shared" si="117"/>
        <v>44</v>
      </c>
      <c r="Q1227" t="s">
        <v>8325</v>
      </c>
      <c r="R1227" t="s">
        <v>8340</v>
      </c>
      <c r="S1227" s="10">
        <f t="shared" si="114"/>
        <v>41509.905995370369</v>
      </c>
      <c r="T1227" s="10">
        <f t="shared" si="115"/>
        <v>41569.905995370369</v>
      </c>
      <c r="V1227" s="21"/>
      <c r="W1227" t="s">
        <v>8286</v>
      </c>
      <c r="X1227" t="str">
        <f t="shared" si="118"/>
        <v>music</v>
      </c>
      <c r="Y1227" t="str">
        <f t="shared" si="119"/>
        <v>world music</v>
      </c>
    </row>
    <row r="1228" spans="1:25" ht="64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</v>
      </c>
      <c r="P1228" s="6">
        <f t="shared" si="117"/>
        <v>48.424999999999997</v>
      </c>
      <c r="Q1228" t="s">
        <v>8325</v>
      </c>
      <c r="R1228" t="s">
        <v>8340</v>
      </c>
      <c r="S1228" s="10">
        <f t="shared" si="114"/>
        <v>41715.874780092592</v>
      </c>
      <c r="T1228" s="10">
        <f t="shared" si="115"/>
        <v>41750.041666666664</v>
      </c>
      <c r="V1228" s="21"/>
      <c r="W1228" t="s">
        <v>8286</v>
      </c>
      <c r="X1228" t="str">
        <f t="shared" si="118"/>
        <v>music</v>
      </c>
      <c r="Y1228" t="str">
        <f t="shared" si="119"/>
        <v>world music</v>
      </c>
    </row>
    <row r="1229" spans="1:25" ht="64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s="6">
        <f t="shared" si="117"/>
        <v>0</v>
      </c>
      <c r="Q1229" t="s">
        <v>8325</v>
      </c>
      <c r="R1229" t="s">
        <v>8340</v>
      </c>
      <c r="S1229" s="10">
        <f t="shared" si="114"/>
        <v>41827.919166666667</v>
      </c>
      <c r="T1229" s="10">
        <f t="shared" si="115"/>
        <v>41858.291666666664</v>
      </c>
      <c r="V1229" s="21"/>
      <c r="W1229" t="s">
        <v>8286</v>
      </c>
      <c r="X1229" t="str">
        <f t="shared" si="118"/>
        <v>music</v>
      </c>
      <c r="Y1229" t="str">
        <f t="shared" si="119"/>
        <v>world music</v>
      </c>
    </row>
    <row r="1230" spans="1:25" ht="48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29.299999999999997</v>
      </c>
      <c r="P1230" s="6">
        <f t="shared" si="117"/>
        <v>61.041666666666664</v>
      </c>
      <c r="Q1230" t="s">
        <v>8325</v>
      </c>
      <c r="R1230" t="s">
        <v>8340</v>
      </c>
      <c r="S1230" s="10">
        <f t="shared" si="114"/>
        <v>40754.729259259257</v>
      </c>
      <c r="T1230" s="10">
        <f t="shared" si="115"/>
        <v>40814.729259259257</v>
      </c>
      <c r="V1230" s="21"/>
      <c r="W1230" t="s">
        <v>8286</v>
      </c>
      <c r="X1230" t="str">
        <f t="shared" si="118"/>
        <v>music</v>
      </c>
      <c r="Y1230" t="str">
        <f t="shared" si="119"/>
        <v>world music</v>
      </c>
    </row>
    <row r="1231" spans="1:25" ht="64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0.90909090909090906</v>
      </c>
      <c r="P1231" s="6">
        <f t="shared" si="117"/>
        <v>25</v>
      </c>
      <c r="Q1231" t="s">
        <v>8325</v>
      </c>
      <c r="R1231" t="s">
        <v>8340</v>
      </c>
      <c r="S1231" s="10">
        <f t="shared" si="114"/>
        <v>40985.459803240738</v>
      </c>
      <c r="T1231" s="10">
        <f t="shared" si="115"/>
        <v>41015.666666666664</v>
      </c>
      <c r="V1231" s="21"/>
      <c r="W1231" t="s">
        <v>8286</v>
      </c>
      <c r="X1231" t="str">
        <f t="shared" si="118"/>
        <v>music</v>
      </c>
      <c r="Y1231" t="str">
        <f t="shared" si="119"/>
        <v>world music</v>
      </c>
    </row>
    <row r="1232" spans="1:25" ht="64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s="6">
        <f t="shared" si="117"/>
        <v>0</v>
      </c>
      <c r="Q1232" t="s">
        <v>8325</v>
      </c>
      <c r="R1232" t="s">
        <v>8340</v>
      </c>
      <c r="S1232" s="10">
        <f t="shared" si="114"/>
        <v>40568.972569444442</v>
      </c>
      <c r="T1232" s="10">
        <f t="shared" si="115"/>
        <v>40598.972569444442</v>
      </c>
      <c r="V1232" s="21"/>
      <c r="W1232" t="s">
        <v>8286</v>
      </c>
      <c r="X1232" t="str">
        <f t="shared" si="118"/>
        <v>music</v>
      </c>
      <c r="Y1232" t="str">
        <f t="shared" si="119"/>
        <v>world music</v>
      </c>
    </row>
    <row r="1233" spans="1:25" ht="64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s="6">
        <f t="shared" si="117"/>
        <v>0</v>
      </c>
      <c r="Q1233" t="s">
        <v>8325</v>
      </c>
      <c r="R1233" t="s">
        <v>8340</v>
      </c>
      <c r="S1233" s="10">
        <f t="shared" si="114"/>
        <v>42193.941759259258</v>
      </c>
      <c r="T1233" s="10">
        <f t="shared" si="115"/>
        <v>42244.041666666672</v>
      </c>
      <c r="V1233" s="21"/>
      <c r="W1233" t="s">
        <v>8286</v>
      </c>
      <c r="X1233" t="str">
        <f t="shared" si="118"/>
        <v>music</v>
      </c>
      <c r="Y1233" t="str">
        <f t="shared" si="119"/>
        <v>world music</v>
      </c>
    </row>
    <row r="1234" spans="1:25" ht="64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0.8</v>
      </c>
      <c r="P1234" s="6">
        <f t="shared" si="117"/>
        <v>40</v>
      </c>
      <c r="Q1234" t="s">
        <v>8325</v>
      </c>
      <c r="R1234" t="s">
        <v>8340</v>
      </c>
      <c r="S1234" s="10">
        <f t="shared" si="114"/>
        <v>41506.848032407412</v>
      </c>
      <c r="T1234" s="10">
        <f t="shared" si="115"/>
        <v>41553.848032407412</v>
      </c>
      <c r="V1234" s="21"/>
      <c r="W1234" t="s">
        <v>8286</v>
      </c>
      <c r="X1234" t="str">
        <f t="shared" si="118"/>
        <v>music</v>
      </c>
      <c r="Y1234" t="str">
        <f t="shared" si="119"/>
        <v>world music</v>
      </c>
    </row>
    <row r="1235" spans="1:25" ht="80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11.600000000000001</v>
      </c>
      <c r="P1235" s="6">
        <f t="shared" si="117"/>
        <v>19.333333333333332</v>
      </c>
      <c r="Q1235" t="s">
        <v>8325</v>
      </c>
      <c r="R1235" t="s">
        <v>8340</v>
      </c>
      <c r="S1235" s="10">
        <f t="shared" si="114"/>
        <v>40939.948773148149</v>
      </c>
      <c r="T1235" s="10">
        <f t="shared" si="115"/>
        <v>40960.948773148149</v>
      </c>
      <c r="V1235" s="21"/>
      <c r="W1235" t="s">
        <v>8286</v>
      </c>
      <c r="X1235" t="str">
        <f t="shared" si="118"/>
        <v>music</v>
      </c>
      <c r="Y1235" t="str">
        <f t="shared" si="119"/>
        <v>world music</v>
      </c>
    </row>
    <row r="1236" spans="1:25" ht="64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s="6">
        <f t="shared" si="117"/>
        <v>0</v>
      </c>
      <c r="Q1236" t="s">
        <v>8325</v>
      </c>
      <c r="R1236" t="s">
        <v>8340</v>
      </c>
      <c r="S1236" s="10">
        <f t="shared" si="114"/>
        <v>42007.788680555561</v>
      </c>
      <c r="T1236" s="10">
        <f t="shared" si="115"/>
        <v>42037.788680555561</v>
      </c>
      <c r="V1236" s="21"/>
      <c r="W1236" t="s">
        <v>8286</v>
      </c>
      <c r="X1236" t="str">
        <f t="shared" si="118"/>
        <v>music</v>
      </c>
      <c r="Y1236" t="str">
        <f t="shared" si="119"/>
        <v>world music</v>
      </c>
    </row>
    <row r="1237" spans="1:25" ht="64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2.7873639500929119</v>
      </c>
      <c r="P1237" s="6">
        <f t="shared" si="117"/>
        <v>35</v>
      </c>
      <c r="Q1237" t="s">
        <v>8325</v>
      </c>
      <c r="R1237" t="s">
        <v>8340</v>
      </c>
      <c r="S1237" s="10">
        <f t="shared" si="114"/>
        <v>41583.135405092595</v>
      </c>
      <c r="T1237" s="10">
        <f t="shared" si="115"/>
        <v>41623.135405092595</v>
      </c>
      <c r="V1237" s="21"/>
      <c r="W1237" t="s">
        <v>8286</v>
      </c>
      <c r="X1237" t="str">
        <f t="shared" si="118"/>
        <v>music</v>
      </c>
      <c r="Y1237" t="str">
        <f t="shared" si="119"/>
        <v>world music</v>
      </c>
    </row>
    <row r="1238" spans="1:25" ht="3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s="6">
        <f t="shared" si="117"/>
        <v>0</v>
      </c>
      <c r="Q1238" t="s">
        <v>8325</v>
      </c>
      <c r="R1238" t="s">
        <v>8340</v>
      </c>
      <c r="S1238" s="10">
        <f t="shared" si="114"/>
        <v>41110.680138888885</v>
      </c>
      <c r="T1238" s="10">
        <f t="shared" si="115"/>
        <v>41118.666666666664</v>
      </c>
      <c r="V1238" s="21"/>
      <c r="W1238" t="s">
        <v>8286</v>
      </c>
      <c r="X1238" t="str">
        <f t="shared" si="118"/>
        <v>music</v>
      </c>
      <c r="Y1238" t="str">
        <f t="shared" si="119"/>
        <v>world music</v>
      </c>
    </row>
    <row r="1239" spans="1:25" ht="64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s="6">
        <f t="shared" si="117"/>
        <v>0</v>
      </c>
      <c r="Q1239" t="s">
        <v>8325</v>
      </c>
      <c r="R1239" t="s">
        <v>8340</v>
      </c>
      <c r="S1239" s="10">
        <f t="shared" si="114"/>
        <v>41125.283159722225</v>
      </c>
      <c r="T1239" s="10">
        <f t="shared" si="115"/>
        <v>41145.283159722225</v>
      </c>
      <c r="V1239" s="21"/>
      <c r="W1239" t="s">
        <v>8286</v>
      </c>
      <c r="X1239" t="str">
        <f t="shared" si="118"/>
        <v>music</v>
      </c>
      <c r="Y1239" t="str">
        <f t="shared" si="119"/>
        <v>world music</v>
      </c>
    </row>
    <row r="1240" spans="1:25" ht="64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17.8</v>
      </c>
      <c r="P1240" s="6">
        <f t="shared" si="117"/>
        <v>59.333333333333336</v>
      </c>
      <c r="Q1240" t="s">
        <v>8325</v>
      </c>
      <c r="R1240" t="s">
        <v>8340</v>
      </c>
      <c r="S1240" s="10">
        <f t="shared" ref="S1240:S1303" si="120">(((J1240/60)/60)/24)+DATE(1970,1,1)</f>
        <v>40731.61037037037</v>
      </c>
      <c r="T1240" s="10">
        <f t="shared" ref="T1240:T1303" si="121">(((I1240/60)/60)/24)+DATE(1970,1,1)</f>
        <v>40761.61037037037</v>
      </c>
      <c r="V1240" s="21"/>
      <c r="W1240" t="s">
        <v>8286</v>
      </c>
      <c r="X1240" t="str">
        <f t="shared" si="118"/>
        <v>music</v>
      </c>
      <c r="Y1240" t="str">
        <f t="shared" si="119"/>
        <v>world music</v>
      </c>
    </row>
    <row r="1241" spans="1:25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s="6">
        <f t="shared" si="117"/>
        <v>0</v>
      </c>
      <c r="Q1241" t="s">
        <v>8325</v>
      </c>
      <c r="R1241" t="s">
        <v>8340</v>
      </c>
      <c r="S1241" s="10">
        <f t="shared" si="120"/>
        <v>40883.962581018517</v>
      </c>
      <c r="T1241" s="10">
        <f t="shared" si="121"/>
        <v>40913.962581018517</v>
      </c>
      <c r="V1241" s="21"/>
      <c r="W1241" t="s">
        <v>8286</v>
      </c>
      <c r="X1241" t="str">
        <f t="shared" si="118"/>
        <v>music</v>
      </c>
      <c r="Y1241" t="str">
        <f t="shared" si="119"/>
        <v>world music</v>
      </c>
    </row>
    <row r="1242" spans="1:25" ht="48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3.0124999999999997</v>
      </c>
      <c r="P1242" s="6">
        <f t="shared" si="117"/>
        <v>30.125</v>
      </c>
      <c r="Q1242" t="s">
        <v>8325</v>
      </c>
      <c r="R1242" t="s">
        <v>8340</v>
      </c>
      <c r="S1242" s="10">
        <f t="shared" si="120"/>
        <v>41409.040011574078</v>
      </c>
      <c r="T1242" s="10">
        <f t="shared" si="121"/>
        <v>41467.910416666666</v>
      </c>
      <c r="V1242" s="21"/>
      <c r="W1242" t="s">
        <v>8286</v>
      </c>
      <c r="X1242" t="str">
        <f t="shared" si="118"/>
        <v>music</v>
      </c>
      <c r="Y1242" t="str">
        <f t="shared" si="119"/>
        <v>world music</v>
      </c>
    </row>
    <row r="1243" spans="1:25" ht="64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50.739999999999995</v>
      </c>
      <c r="P1243" s="6">
        <f t="shared" si="117"/>
        <v>74.617647058823536</v>
      </c>
      <c r="Q1243" t="s">
        <v>8325</v>
      </c>
      <c r="R1243" t="s">
        <v>8340</v>
      </c>
      <c r="S1243" s="10">
        <f t="shared" si="120"/>
        <v>41923.837731481479</v>
      </c>
      <c r="T1243" s="10">
        <f t="shared" si="121"/>
        <v>41946.249305555553</v>
      </c>
      <c r="V1243" s="21"/>
      <c r="W1243" t="s">
        <v>8286</v>
      </c>
      <c r="X1243" t="str">
        <f t="shared" si="118"/>
        <v>music</v>
      </c>
      <c r="Y1243" t="str">
        <f t="shared" si="119"/>
        <v>world music</v>
      </c>
    </row>
    <row r="1244" spans="1:25" ht="64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0.54884742041712409</v>
      </c>
      <c r="P1244" s="6">
        <f t="shared" si="117"/>
        <v>5</v>
      </c>
      <c r="Q1244" t="s">
        <v>8325</v>
      </c>
      <c r="R1244" t="s">
        <v>8340</v>
      </c>
      <c r="S1244" s="10">
        <f t="shared" si="120"/>
        <v>40782.165532407409</v>
      </c>
      <c r="T1244" s="10">
        <f t="shared" si="121"/>
        <v>40797.554166666669</v>
      </c>
      <c r="V1244" s="21"/>
      <c r="W1244" t="s">
        <v>8286</v>
      </c>
      <c r="X1244" t="str">
        <f t="shared" si="118"/>
        <v>music</v>
      </c>
      <c r="Y1244" t="str">
        <f t="shared" si="119"/>
        <v>world music</v>
      </c>
    </row>
    <row r="1245" spans="1:25" ht="64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14.091666666666667</v>
      </c>
      <c r="P1245" s="6">
        <f t="shared" si="117"/>
        <v>44.5</v>
      </c>
      <c r="Q1245" t="s">
        <v>8325</v>
      </c>
      <c r="R1245" t="s">
        <v>8340</v>
      </c>
      <c r="S1245" s="10">
        <f t="shared" si="120"/>
        <v>40671.879293981481</v>
      </c>
      <c r="T1245" s="10">
        <f t="shared" si="121"/>
        <v>40732.875</v>
      </c>
      <c r="V1245" s="21"/>
      <c r="W1245" t="s">
        <v>8286</v>
      </c>
      <c r="X1245" t="str">
        <f t="shared" si="118"/>
        <v>music</v>
      </c>
      <c r="Y1245" t="str">
        <f t="shared" si="119"/>
        <v>world music</v>
      </c>
    </row>
    <row r="1246" spans="1:25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103.8</v>
      </c>
      <c r="P1246" s="6">
        <f t="shared" si="117"/>
        <v>46.133333333333333</v>
      </c>
      <c r="Q1246" t="s">
        <v>8325</v>
      </c>
      <c r="R1246" t="s">
        <v>8326</v>
      </c>
      <c r="S1246" s="10">
        <f t="shared" si="120"/>
        <v>41355.825497685182</v>
      </c>
      <c r="T1246" s="10">
        <f t="shared" si="121"/>
        <v>41386.875</v>
      </c>
      <c r="V1246" s="21"/>
      <c r="W1246" t="s">
        <v>8276</v>
      </c>
      <c r="X1246" t="str">
        <f t="shared" si="118"/>
        <v>music</v>
      </c>
      <c r="Y1246" t="str">
        <f t="shared" si="119"/>
        <v>rock</v>
      </c>
    </row>
    <row r="1247" spans="1:25" ht="64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120.24999999999999</v>
      </c>
      <c r="P1247" s="6">
        <f t="shared" si="117"/>
        <v>141.47058823529412</v>
      </c>
      <c r="Q1247" t="s">
        <v>8325</v>
      </c>
      <c r="R1247" t="s">
        <v>8326</v>
      </c>
      <c r="S1247" s="10">
        <f t="shared" si="120"/>
        <v>41774.599930555552</v>
      </c>
      <c r="T1247" s="10">
        <f t="shared" si="121"/>
        <v>41804.599930555552</v>
      </c>
      <c r="V1247" s="21"/>
      <c r="W1247" t="s">
        <v>8276</v>
      </c>
      <c r="X1247" t="str">
        <f t="shared" si="118"/>
        <v>music</v>
      </c>
      <c r="Y1247" t="str">
        <f t="shared" si="119"/>
        <v>rock</v>
      </c>
    </row>
    <row r="1248" spans="1:25" ht="64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117</v>
      </c>
      <c r="P1248" s="6">
        <f t="shared" si="117"/>
        <v>75.483870967741936</v>
      </c>
      <c r="Q1248" t="s">
        <v>8325</v>
      </c>
      <c r="R1248" t="s">
        <v>8326</v>
      </c>
      <c r="S1248" s="10">
        <f t="shared" si="120"/>
        <v>40838.043391203704</v>
      </c>
      <c r="T1248" s="10">
        <f t="shared" si="121"/>
        <v>40883.085057870368</v>
      </c>
      <c r="V1248" s="21"/>
      <c r="W1248" t="s">
        <v>8276</v>
      </c>
      <c r="X1248" t="str">
        <f t="shared" si="118"/>
        <v>music</v>
      </c>
      <c r="Y1248" t="str">
        <f t="shared" si="119"/>
        <v>rock</v>
      </c>
    </row>
    <row r="1249" spans="1:25" ht="48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122.14285714285715</v>
      </c>
      <c r="P1249" s="6">
        <f t="shared" si="117"/>
        <v>85.5</v>
      </c>
      <c r="Q1249" t="s">
        <v>8325</v>
      </c>
      <c r="R1249" t="s">
        <v>8326</v>
      </c>
      <c r="S1249" s="10">
        <f t="shared" si="120"/>
        <v>41370.292303240742</v>
      </c>
      <c r="T1249" s="10">
        <f t="shared" si="121"/>
        <v>41400.292303240742</v>
      </c>
      <c r="V1249" s="21"/>
      <c r="W1249" t="s">
        <v>8276</v>
      </c>
      <c r="X1249" t="str">
        <f t="shared" si="118"/>
        <v>music</v>
      </c>
      <c r="Y1249" t="str">
        <f t="shared" si="119"/>
        <v>rock</v>
      </c>
    </row>
    <row r="1250" spans="1:25" ht="48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151.63999999999999</v>
      </c>
      <c r="P1250" s="6">
        <f t="shared" si="117"/>
        <v>64.254237288135599</v>
      </c>
      <c r="Q1250" t="s">
        <v>8325</v>
      </c>
      <c r="R1250" t="s">
        <v>8326</v>
      </c>
      <c r="S1250" s="10">
        <f t="shared" si="120"/>
        <v>41767.656863425924</v>
      </c>
      <c r="T1250" s="10">
        <f t="shared" si="121"/>
        <v>41803.290972222225</v>
      </c>
      <c r="V1250" s="21"/>
      <c r="W1250" t="s">
        <v>8276</v>
      </c>
      <c r="X1250" t="str">
        <f t="shared" si="118"/>
        <v>music</v>
      </c>
      <c r="Y1250" t="str">
        <f t="shared" si="119"/>
        <v>rock</v>
      </c>
    </row>
    <row r="1251" spans="1:25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104.44</v>
      </c>
      <c r="P1251" s="6">
        <f t="shared" si="117"/>
        <v>64.46913580246914</v>
      </c>
      <c r="Q1251" t="s">
        <v>8325</v>
      </c>
      <c r="R1251" t="s">
        <v>8326</v>
      </c>
      <c r="S1251" s="10">
        <f t="shared" si="120"/>
        <v>41067.74086805556</v>
      </c>
      <c r="T1251" s="10">
        <f t="shared" si="121"/>
        <v>41097.74086805556</v>
      </c>
      <c r="V1251" s="21"/>
      <c r="W1251" t="s">
        <v>8276</v>
      </c>
      <c r="X1251" t="str">
        <f t="shared" si="118"/>
        <v>music</v>
      </c>
      <c r="Y1251" t="str">
        <f t="shared" si="119"/>
        <v>rock</v>
      </c>
    </row>
    <row r="1252" spans="1:25" ht="64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200.15333333333331</v>
      </c>
      <c r="P1252" s="6">
        <f t="shared" si="117"/>
        <v>118.2007874015748</v>
      </c>
      <c r="Q1252" t="s">
        <v>8325</v>
      </c>
      <c r="R1252" t="s">
        <v>8326</v>
      </c>
      <c r="S1252" s="10">
        <f t="shared" si="120"/>
        <v>41843.64271990741</v>
      </c>
      <c r="T1252" s="10">
        <f t="shared" si="121"/>
        <v>41888.64271990741</v>
      </c>
      <c r="V1252" s="21"/>
      <c r="W1252" t="s">
        <v>8276</v>
      </c>
      <c r="X1252" t="str">
        <f t="shared" si="118"/>
        <v>music</v>
      </c>
      <c r="Y1252" t="str">
        <f t="shared" si="119"/>
        <v>rock</v>
      </c>
    </row>
    <row r="1253" spans="1:25" ht="48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101.8</v>
      </c>
      <c r="P1253" s="6">
        <f t="shared" si="117"/>
        <v>82.540540540540547</v>
      </c>
      <c r="Q1253" t="s">
        <v>8325</v>
      </c>
      <c r="R1253" t="s">
        <v>8326</v>
      </c>
      <c r="S1253" s="10">
        <f t="shared" si="120"/>
        <v>40751.814432870371</v>
      </c>
      <c r="T1253" s="10">
        <f t="shared" si="121"/>
        <v>40811.814432870371</v>
      </c>
      <c r="V1253" s="21"/>
      <c r="W1253" t="s">
        <v>8276</v>
      </c>
      <c r="X1253" t="str">
        <f t="shared" si="118"/>
        <v>music</v>
      </c>
      <c r="Y1253" t="str">
        <f t="shared" si="119"/>
        <v>rock</v>
      </c>
    </row>
    <row r="1254" spans="1:25" ht="64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137.65714285714284</v>
      </c>
      <c r="P1254" s="6">
        <f t="shared" si="117"/>
        <v>34.170212765957444</v>
      </c>
      <c r="Q1254" t="s">
        <v>8325</v>
      </c>
      <c r="R1254" t="s">
        <v>8326</v>
      </c>
      <c r="S1254" s="10">
        <f t="shared" si="120"/>
        <v>41543.988067129627</v>
      </c>
      <c r="T1254" s="10">
        <f t="shared" si="121"/>
        <v>41571.988067129627</v>
      </c>
      <c r="V1254" s="21"/>
      <c r="W1254" t="s">
        <v>8276</v>
      </c>
      <c r="X1254" t="str">
        <f t="shared" si="118"/>
        <v>music</v>
      </c>
      <c r="Y1254" t="str">
        <f t="shared" si="119"/>
        <v>rock</v>
      </c>
    </row>
    <row r="1255" spans="1:25" ht="64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303833.2</v>
      </c>
      <c r="P1255" s="6">
        <f t="shared" si="117"/>
        <v>42.73322081575246</v>
      </c>
      <c r="Q1255" t="s">
        <v>8325</v>
      </c>
      <c r="R1255" t="s">
        <v>8326</v>
      </c>
      <c r="S1255" s="10">
        <f t="shared" si="120"/>
        <v>41855.783645833333</v>
      </c>
      <c r="T1255" s="10">
        <f t="shared" si="121"/>
        <v>41885.783645833333</v>
      </c>
      <c r="V1255" s="21"/>
      <c r="W1255" t="s">
        <v>8276</v>
      </c>
      <c r="X1255" t="str">
        <f t="shared" si="118"/>
        <v>music</v>
      </c>
      <c r="Y1255" t="str">
        <f t="shared" si="119"/>
        <v>rock</v>
      </c>
    </row>
    <row r="1256" spans="1:25" ht="64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198.85074626865671</v>
      </c>
      <c r="P1256" s="6">
        <f t="shared" si="117"/>
        <v>94.489361702127653</v>
      </c>
      <c r="Q1256" t="s">
        <v>8325</v>
      </c>
      <c r="R1256" t="s">
        <v>8326</v>
      </c>
      <c r="S1256" s="10">
        <f t="shared" si="120"/>
        <v>40487.621365740742</v>
      </c>
      <c r="T1256" s="10">
        <f t="shared" si="121"/>
        <v>40544.207638888889</v>
      </c>
      <c r="V1256" s="21"/>
      <c r="W1256" t="s">
        <v>8276</v>
      </c>
      <c r="X1256" t="str">
        <f t="shared" si="118"/>
        <v>music</v>
      </c>
      <c r="Y1256" t="str">
        <f t="shared" si="119"/>
        <v>rock</v>
      </c>
    </row>
    <row r="1257" spans="1:25" ht="64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202.36666666666667</v>
      </c>
      <c r="P1257" s="6">
        <f t="shared" si="117"/>
        <v>55.697247706422019</v>
      </c>
      <c r="Q1257" t="s">
        <v>8325</v>
      </c>
      <c r="R1257" t="s">
        <v>8326</v>
      </c>
      <c r="S1257" s="10">
        <f t="shared" si="120"/>
        <v>41579.845509259263</v>
      </c>
      <c r="T1257" s="10">
        <f t="shared" si="121"/>
        <v>41609.887175925927</v>
      </c>
      <c r="V1257" s="21"/>
      <c r="W1257" t="s">
        <v>8276</v>
      </c>
      <c r="X1257" t="str">
        <f t="shared" si="118"/>
        <v>music</v>
      </c>
      <c r="Y1257" t="str">
        <f t="shared" si="119"/>
        <v>rock</v>
      </c>
    </row>
    <row r="1258" spans="1:25" ht="64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117.96376666666666</v>
      </c>
      <c r="P1258" s="6">
        <f t="shared" si="117"/>
        <v>98.030831024930734</v>
      </c>
      <c r="Q1258" t="s">
        <v>8325</v>
      </c>
      <c r="R1258" t="s">
        <v>8326</v>
      </c>
      <c r="S1258" s="10">
        <f t="shared" si="120"/>
        <v>40921.919340277782</v>
      </c>
      <c r="T1258" s="10">
        <f t="shared" si="121"/>
        <v>40951.919340277782</v>
      </c>
      <c r="V1258" s="21"/>
      <c r="W1258" t="s">
        <v>8276</v>
      </c>
      <c r="X1258" t="str">
        <f t="shared" si="118"/>
        <v>music</v>
      </c>
      <c r="Y1258" t="str">
        <f t="shared" si="119"/>
        <v>rock</v>
      </c>
    </row>
    <row r="1259" spans="1:25" ht="64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294.72727272727275</v>
      </c>
      <c r="P1259" s="6">
        <f t="shared" si="117"/>
        <v>92.102272727272734</v>
      </c>
      <c r="Q1259" t="s">
        <v>8325</v>
      </c>
      <c r="R1259" t="s">
        <v>8326</v>
      </c>
      <c r="S1259" s="10">
        <f t="shared" si="120"/>
        <v>40587.085532407407</v>
      </c>
      <c r="T1259" s="10">
        <f t="shared" si="121"/>
        <v>40636.043865740743</v>
      </c>
      <c r="V1259" s="21"/>
      <c r="W1259" t="s">
        <v>8276</v>
      </c>
      <c r="X1259" t="str">
        <f t="shared" si="118"/>
        <v>music</v>
      </c>
      <c r="Y1259" t="str">
        <f t="shared" si="119"/>
        <v>rock</v>
      </c>
    </row>
    <row r="1260" spans="1:25" ht="64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213.14633333333336</v>
      </c>
      <c r="P1260" s="6">
        <f t="shared" si="117"/>
        <v>38.175462686567165</v>
      </c>
      <c r="Q1260" t="s">
        <v>8325</v>
      </c>
      <c r="R1260" t="s">
        <v>8326</v>
      </c>
      <c r="S1260" s="10">
        <f t="shared" si="120"/>
        <v>41487.611250000002</v>
      </c>
      <c r="T1260" s="10">
        <f t="shared" si="121"/>
        <v>41517.611250000002</v>
      </c>
      <c r="V1260" s="21"/>
      <c r="W1260" t="s">
        <v>8276</v>
      </c>
      <c r="X1260" t="str">
        <f t="shared" si="118"/>
        <v>music</v>
      </c>
      <c r="Y1260" t="str">
        <f t="shared" si="119"/>
        <v>rock</v>
      </c>
    </row>
    <row r="1261" spans="1:25" ht="48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104.24</v>
      </c>
      <c r="P1261" s="6">
        <f t="shared" si="117"/>
        <v>27.145833333333332</v>
      </c>
      <c r="Q1261" t="s">
        <v>8325</v>
      </c>
      <c r="R1261" t="s">
        <v>8326</v>
      </c>
      <c r="S1261" s="10">
        <f t="shared" si="120"/>
        <v>41766.970648148148</v>
      </c>
      <c r="T1261" s="10">
        <f t="shared" si="121"/>
        <v>41799.165972222225</v>
      </c>
      <c r="V1261" s="21"/>
      <c r="W1261" t="s">
        <v>8276</v>
      </c>
      <c r="X1261" t="str">
        <f t="shared" si="118"/>
        <v>music</v>
      </c>
      <c r="Y1261" t="str">
        <f t="shared" si="119"/>
        <v>rock</v>
      </c>
    </row>
    <row r="1262" spans="1:25" ht="64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113.66666666666667</v>
      </c>
      <c r="P1262" s="6">
        <f t="shared" si="117"/>
        <v>50.689189189189186</v>
      </c>
      <c r="Q1262" t="s">
        <v>8325</v>
      </c>
      <c r="R1262" t="s">
        <v>8326</v>
      </c>
      <c r="S1262" s="10">
        <f t="shared" si="120"/>
        <v>41666.842824074076</v>
      </c>
      <c r="T1262" s="10">
        <f t="shared" si="121"/>
        <v>41696.842824074076</v>
      </c>
      <c r="V1262" s="21"/>
      <c r="W1262" t="s">
        <v>8276</v>
      </c>
      <c r="X1262" t="str">
        <f t="shared" si="118"/>
        <v>music</v>
      </c>
      <c r="Y1262" t="str">
        <f t="shared" si="119"/>
        <v>rock</v>
      </c>
    </row>
    <row r="1263" spans="1:25" ht="48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101.25</v>
      </c>
      <c r="P1263" s="6">
        <f t="shared" si="117"/>
        <v>38.942307692307693</v>
      </c>
      <c r="Q1263" t="s">
        <v>8325</v>
      </c>
      <c r="R1263" t="s">
        <v>8326</v>
      </c>
      <c r="S1263" s="10">
        <f t="shared" si="120"/>
        <v>41638.342905092592</v>
      </c>
      <c r="T1263" s="10">
        <f t="shared" si="121"/>
        <v>41668.342905092592</v>
      </c>
      <c r="V1263" s="21"/>
      <c r="W1263" t="s">
        <v>8276</v>
      </c>
      <c r="X1263" t="str">
        <f t="shared" si="118"/>
        <v>music</v>
      </c>
      <c r="Y1263" t="str">
        <f t="shared" si="119"/>
        <v>rock</v>
      </c>
    </row>
    <row r="1264" spans="1:25" ht="64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125.41538461538462</v>
      </c>
      <c r="P1264" s="6">
        <f t="shared" si="117"/>
        <v>77.638095238095232</v>
      </c>
      <c r="Q1264" t="s">
        <v>8325</v>
      </c>
      <c r="R1264" t="s">
        <v>8326</v>
      </c>
      <c r="S1264" s="10">
        <f t="shared" si="120"/>
        <v>41656.762638888889</v>
      </c>
      <c r="T1264" s="10">
        <f t="shared" si="121"/>
        <v>41686.762638888889</v>
      </c>
      <c r="V1264" s="21"/>
      <c r="W1264" t="s">
        <v>8276</v>
      </c>
      <c r="X1264" t="str">
        <f t="shared" si="118"/>
        <v>music</v>
      </c>
      <c r="Y1264" t="str">
        <f t="shared" si="119"/>
        <v>rock</v>
      </c>
    </row>
    <row r="1265" spans="1:25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119</v>
      </c>
      <c r="P1265" s="6">
        <f t="shared" si="117"/>
        <v>43.536585365853661</v>
      </c>
      <c r="Q1265" t="s">
        <v>8325</v>
      </c>
      <c r="R1265" t="s">
        <v>8326</v>
      </c>
      <c r="S1265" s="10">
        <f t="shared" si="120"/>
        <v>41692.084143518521</v>
      </c>
      <c r="T1265" s="10">
        <f t="shared" si="121"/>
        <v>41727.041666666664</v>
      </c>
      <c r="V1265" s="21"/>
      <c r="W1265" t="s">
        <v>8276</v>
      </c>
      <c r="X1265" t="str">
        <f t="shared" si="118"/>
        <v>music</v>
      </c>
      <c r="Y1265" t="str">
        <f t="shared" si="119"/>
        <v>rock</v>
      </c>
    </row>
    <row r="1266" spans="1:25" ht="64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166.46153846153845</v>
      </c>
      <c r="P1266" s="6">
        <f t="shared" si="117"/>
        <v>31.823529411764707</v>
      </c>
      <c r="Q1266" t="s">
        <v>8325</v>
      </c>
      <c r="R1266" t="s">
        <v>8326</v>
      </c>
      <c r="S1266" s="10">
        <f t="shared" si="120"/>
        <v>41547.662997685184</v>
      </c>
      <c r="T1266" s="10">
        <f t="shared" si="121"/>
        <v>41576.662997685184</v>
      </c>
      <c r="V1266" s="21"/>
      <c r="W1266" t="s">
        <v>8276</v>
      </c>
      <c r="X1266" t="str">
        <f t="shared" si="118"/>
        <v>music</v>
      </c>
      <c r="Y1266" t="str">
        <f t="shared" si="119"/>
        <v>rock</v>
      </c>
    </row>
    <row r="1267" spans="1:25" ht="8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119.14771428571429</v>
      </c>
      <c r="P1267" s="6">
        <f t="shared" si="117"/>
        <v>63.184393939393942</v>
      </c>
      <c r="Q1267" t="s">
        <v>8325</v>
      </c>
      <c r="R1267" t="s">
        <v>8326</v>
      </c>
      <c r="S1267" s="10">
        <f t="shared" si="120"/>
        <v>40465.655266203699</v>
      </c>
      <c r="T1267" s="10">
        <f t="shared" si="121"/>
        <v>40512.655266203699</v>
      </c>
      <c r="V1267" s="21"/>
      <c r="W1267" t="s">
        <v>8276</v>
      </c>
      <c r="X1267" t="str">
        <f t="shared" si="118"/>
        <v>music</v>
      </c>
      <c r="Y1267" t="str">
        <f t="shared" si="119"/>
        <v>rock</v>
      </c>
    </row>
    <row r="1268" spans="1:25" ht="48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100.47368421052632</v>
      </c>
      <c r="P1268" s="6">
        <f t="shared" si="117"/>
        <v>190.9</v>
      </c>
      <c r="Q1268" t="s">
        <v>8325</v>
      </c>
      <c r="R1268" t="s">
        <v>8326</v>
      </c>
      <c r="S1268" s="10">
        <f t="shared" si="120"/>
        <v>41620.87667824074</v>
      </c>
      <c r="T1268" s="10">
        <f t="shared" si="121"/>
        <v>41650.87667824074</v>
      </c>
      <c r="V1268" s="21"/>
      <c r="W1268" t="s">
        <v>8276</v>
      </c>
      <c r="X1268" t="str">
        <f t="shared" si="118"/>
        <v>music</v>
      </c>
      <c r="Y1268" t="str">
        <f t="shared" si="119"/>
        <v>rock</v>
      </c>
    </row>
    <row r="1269" spans="1:25" ht="64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101.8</v>
      </c>
      <c r="P1269" s="6">
        <f t="shared" si="117"/>
        <v>140.85534591194968</v>
      </c>
      <c r="Q1269" t="s">
        <v>8325</v>
      </c>
      <c r="R1269" t="s">
        <v>8326</v>
      </c>
      <c r="S1269" s="10">
        <f t="shared" si="120"/>
        <v>41449.585162037038</v>
      </c>
      <c r="T1269" s="10">
        <f t="shared" si="121"/>
        <v>41479.585162037038</v>
      </c>
      <c r="V1269" s="21"/>
      <c r="W1269" t="s">
        <v>8276</v>
      </c>
      <c r="X1269" t="str">
        <f t="shared" si="118"/>
        <v>music</v>
      </c>
      <c r="Y1269" t="str">
        <f t="shared" si="119"/>
        <v>rock</v>
      </c>
    </row>
    <row r="1270" spans="1:25" ht="48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116.66666666666667</v>
      </c>
      <c r="P1270" s="6">
        <f t="shared" si="117"/>
        <v>76.92307692307692</v>
      </c>
      <c r="Q1270" t="s">
        <v>8325</v>
      </c>
      <c r="R1270" t="s">
        <v>8326</v>
      </c>
      <c r="S1270" s="10">
        <f t="shared" si="120"/>
        <v>41507.845451388886</v>
      </c>
      <c r="T1270" s="10">
        <f t="shared" si="121"/>
        <v>41537.845451388886</v>
      </c>
      <c r="V1270" s="21"/>
      <c r="W1270" t="s">
        <v>8276</v>
      </c>
      <c r="X1270" t="str">
        <f t="shared" si="118"/>
        <v>music</v>
      </c>
      <c r="Y1270" t="str">
        <f t="shared" si="119"/>
        <v>rock</v>
      </c>
    </row>
    <row r="1271" spans="1:25" ht="80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108.64893617021276</v>
      </c>
      <c r="P1271" s="6">
        <f t="shared" si="117"/>
        <v>99.15533980582525</v>
      </c>
      <c r="Q1271" t="s">
        <v>8325</v>
      </c>
      <c r="R1271" t="s">
        <v>8326</v>
      </c>
      <c r="S1271" s="10">
        <f t="shared" si="120"/>
        <v>42445.823055555549</v>
      </c>
      <c r="T1271" s="10">
        <f t="shared" si="121"/>
        <v>42476</v>
      </c>
      <c r="V1271" s="21"/>
      <c r="W1271" t="s">
        <v>8276</v>
      </c>
      <c r="X1271" t="str">
        <f t="shared" si="118"/>
        <v>music</v>
      </c>
      <c r="Y1271" t="str">
        <f t="shared" si="119"/>
        <v>rock</v>
      </c>
    </row>
    <row r="1272" spans="1:25" ht="48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114.72</v>
      </c>
      <c r="P1272" s="6">
        <f t="shared" si="117"/>
        <v>67.881656804733723</v>
      </c>
      <c r="Q1272" t="s">
        <v>8325</v>
      </c>
      <c r="R1272" t="s">
        <v>8326</v>
      </c>
      <c r="S1272" s="10">
        <f t="shared" si="120"/>
        <v>40933.856967592597</v>
      </c>
      <c r="T1272" s="10">
        <f t="shared" si="121"/>
        <v>40993.815300925926</v>
      </c>
      <c r="V1272" s="21"/>
      <c r="W1272" t="s">
        <v>8276</v>
      </c>
      <c r="X1272" t="str">
        <f t="shared" si="118"/>
        <v>music</v>
      </c>
      <c r="Y1272" t="str">
        <f t="shared" si="119"/>
        <v>rock</v>
      </c>
    </row>
    <row r="1273" spans="1:25" ht="64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101.8</v>
      </c>
      <c r="P1273" s="6">
        <f t="shared" si="117"/>
        <v>246.29032258064515</v>
      </c>
      <c r="Q1273" t="s">
        <v>8325</v>
      </c>
      <c r="R1273" t="s">
        <v>8326</v>
      </c>
      <c r="S1273" s="10">
        <f t="shared" si="120"/>
        <v>41561.683553240742</v>
      </c>
      <c r="T1273" s="10">
        <f t="shared" si="121"/>
        <v>41591.725219907406</v>
      </c>
      <c r="V1273" s="21"/>
      <c r="W1273" t="s">
        <v>8276</v>
      </c>
      <c r="X1273" t="str">
        <f t="shared" si="118"/>
        <v>music</v>
      </c>
      <c r="Y1273" t="str">
        <f t="shared" si="119"/>
        <v>rock</v>
      </c>
    </row>
    <row r="1274" spans="1:25" ht="80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106</v>
      </c>
      <c r="P1274" s="6">
        <f t="shared" si="117"/>
        <v>189.28571428571428</v>
      </c>
      <c r="Q1274" t="s">
        <v>8325</v>
      </c>
      <c r="R1274" t="s">
        <v>8326</v>
      </c>
      <c r="S1274" s="10">
        <f t="shared" si="120"/>
        <v>40274.745127314818</v>
      </c>
      <c r="T1274" s="10">
        <f t="shared" si="121"/>
        <v>40344.166666666664</v>
      </c>
      <c r="V1274" s="21"/>
      <c r="W1274" t="s">
        <v>8276</v>
      </c>
      <c r="X1274" t="str">
        <f t="shared" si="118"/>
        <v>music</v>
      </c>
      <c r="Y1274" t="str">
        <f t="shared" si="119"/>
        <v>rock</v>
      </c>
    </row>
    <row r="1275" spans="1:25" ht="48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103.49999999999999</v>
      </c>
      <c r="P1275" s="6">
        <f t="shared" si="117"/>
        <v>76.666666666666671</v>
      </c>
      <c r="Q1275" t="s">
        <v>8325</v>
      </c>
      <c r="R1275" t="s">
        <v>8326</v>
      </c>
      <c r="S1275" s="10">
        <f t="shared" si="120"/>
        <v>41852.730219907404</v>
      </c>
      <c r="T1275" s="10">
        <f t="shared" si="121"/>
        <v>41882.730219907404</v>
      </c>
      <c r="V1275" s="21"/>
      <c r="W1275" t="s">
        <v>8276</v>
      </c>
      <c r="X1275" t="str">
        <f t="shared" si="118"/>
        <v>music</v>
      </c>
      <c r="Y1275" t="str">
        <f t="shared" si="119"/>
        <v>rock</v>
      </c>
    </row>
    <row r="1276" spans="1:25" ht="64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154.97535999999999</v>
      </c>
      <c r="P1276" s="6">
        <f t="shared" si="117"/>
        <v>82.963254817987149</v>
      </c>
      <c r="Q1276" t="s">
        <v>8325</v>
      </c>
      <c r="R1276" t="s">
        <v>8326</v>
      </c>
      <c r="S1276" s="10">
        <f t="shared" si="120"/>
        <v>41116.690104166664</v>
      </c>
      <c r="T1276" s="10">
        <f t="shared" si="121"/>
        <v>41151.690104166664</v>
      </c>
      <c r="V1276" s="21"/>
      <c r="W1276" t="s">
        <v>8276</v>
      </c>
      <c r="X1276" t="str">
        <f t="shared" si="118"/>
        <v>music</v>
      </c>
      <c r="Y1276" t="str">
        <f t="shared" si="119"/>
        <v>rock</v>
      </c>
    </row>
    <row r="1277" spans="1:25" ht="64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162.14066666666668</v>
      </c>
      <c r="P1277" s="6">
        <f t="shared" si="117"/>
        <v>62.522107969151669</v>
      </c>
      <c r="Q1277" t="s">
        <v>8325</v>
      </c>
      <c r="R1277" t="s">
        <v>8326</v>
      </c>
      <c r="S1277" s="10">
        <f t="shared" si="120"/>
        <v>41458.867905092593</v>
      </c>
      <c r="T1277" s="10">
        <f t="shared" si="121"/>
        <v>41493.867905092593</v>
      </c>
      <c r="V1277" s="21"/>
      <c r="W1277" t="s">
        <v>8276</v>
      </c>
      <c r="X1277" t="str">
        <f t="shared" si="118"/>
        <v>music</v>
      </c>
      <c r="Y1277" t="str">
        <f t="shared" si="119"/>
        <v>rock</v>
      </c>
    </row>
    <row r="1278" spans="1:25" ht="48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104.42100000000001</v>
      </c>
      <c r="P1278" s="6">
        <f t="shared" si="117"/>
        <v>46.06808823529412</v>
      </c>
      <c r="Q1278" t="s">
        <v>8325</v>
      </c>
      <c r="R1278" t="s">
        <v>8326</v>
      </c>
      <c r="S1278" s="10">
        <f t="shared" si="120"/>
        <v>40007.704247685186</v>
      </c>
      <c r="T1278" s="10">
        <f t="shared" si="121"/>
        <v>40057.166666666664</v>
      </c>
      <c r="V1278" s="21"/>
      <c r="W1278" t="s">
        <v>8276</v>
      </c>
      <c r="X1278" t="str">
        <f t="shared" si="118"/>
        <v>music</v>
      </c>
      <c r="Y1278" t="str">
        <f t="shared" si="119"/>
        <v>rock</v>
      </c>
    </row>
    <row r="1279" spans="1:25" ht="64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106.12433333333333</v>
      </c>
      <c r="P1279" s="6">
        <f t="shared" si="117"/>
        <v>38.543946731234868</v>
      </c>
      <c r="Q1279" t="s">
        <v>8325</v>
      </c>
      <c r="R1279" t="s">
        <v>8326</v>
      </c>
      <c r="S1279" s="10">
        <f t="shared" si="120"/>
        <v>41121.561886574076</v>
      </c>
      <c r="T1279" s="10">
        <f t="shared" si="121"/>
        <v>41156.561886574076</v>
      </c>
      <c r="V1279" s="21"/>
      <c r="W1279" t="s">
        <v>8276</v>
      </c>
      <c r="X1279" t="str">
        <f t="shared" si="118"/>
        <v>music</v>
      </c>
      <c r="Y1279" t="str">
        <f t="shared" si="119"/>
        <v>rock</v>
      </c>
    </row>
    <row r="1280" spans="1:25" ht="64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154.93846153846152</v>
      </c>
      <c r="P1280" s="6">
        <f t="shared" si="117"/>
        <v>53.005263157894738</v>
      </c>
      <c r="Q1280" t="s">
        <v>8325</v>
      </c>
      <c r="R1280" t="s">
        <v>8326</v>
      </c>
      <c r="S1280" s="10">
        <f t="shared" si="120"/>
        <v>41786.555162037039</v>
      </c>
      <c r="T1280" s="10">
        <f t="shared" si="121"/>
        <v>41815.083333333336</v>
      </c>
      <c r="V1280" s="21"/>
      <c r="W1280" t="s">
        <v>8276</v>
      </c>
      <c r="X1280" t="str">
        <f t="shared" si="118"/>
        <v>music</v>
      </c>
      <c r="Y1280" t="str">
        <f t="shared" si="119"/>
        <v>rock</v>
      </c>
    </row>
    <row r="1281" spans="1:25" ht="64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110.77157238734421</v>
      </c>
      <c r="P1281" s="6">
        <f t="shared" si="117"/>
        <v>73.355396825396824</v>
      </c>
      <c r="Q1281" t="s">
        <v>8325</v>
      </c>
      <c r="R1281" t="s">
        <v>8326</v>
      </c>
      <c r="S1281" s="10">
        <f t="shared" si="120"/>
        <v>41682.099189814813</v>
      </c>
      <c r="T1281" s="10">
        <f t="shared" si="121"/>
        <v>41722.057523148149</v>
      </c>
      <c r="V1281" s="21"/>
      <c r="W1281" t="s">
        <v>8276</v>
      </c>
      <c r="X1281" t="str">
        <f t="shared" si="118"/>
        <v>music</v>
      </c>
      <c r="Y1281" t="str">
        <f t="shared" si="119"/>
        <v>rock</v>
      </c>
    </row>
    <row r="1282" spans="1:25" ht="64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110.91186666666665</v>
      </c>
      <c r="P1282" s="6">
        <f t="shared" si="117"/>
        <v>127.97523076923076</v>
      </c>
      <c r="Q1282" t="s">
        <v>8325</v>
      </c>
      <c r="R1282" t="s">
        <v>8326</v>
      </c>
      <c r="S1282" s="10">
        <f t="shared" si="120"/>
        <v>40513.757569444446</v>
      </c>
      <c r="T1282" s="10">
        <f t="shared" si="121"/>
        <v>40603.757569444446</v>
      </c>
      <c r="V1282" s="21"/>
      <c r="W1282" t="s">
        <v>8276</v>
      </c>
      <c r="X1282" t="str">
        <f t="shared" si="118"/>
        <v>music</v>
      </c>
      <c r="Y1282" t="str">
        <f t="shared" si="119"/>
        <v>rock</v>
      </c>
    </row>
    <row r="1283" spans="1:25" ht="64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((E1283/D1283)*100)</f>
        <v>110.71428571428572</v>
      </c>
      <c r="P1283" s="6">
        <f t="shared" ref="P1283:P1346" si="123">IFERROR(E1283/L1283,0)</f>
        <v>104.72972972972973</v>
      </c>
      <c r="Q1283" t="s">
        <v>8325</v>
      </c>
      <c r="R1283" t="s">
        <v>8326</v>
      </c>
      <c r="S1283" s="10">
        <f t="shared" si="120"/>
        <v>41463.743472222224</v>
      </c>
      <c r="T1283" s="10">
        <f t="shared" si="121"/>
        <v>41483.743472222224</v>
      </c>
      <c r="V1283" s="21"/>
      <c r="W1283" t="s">
        <v>8276</v>
      </c>
      <c r="X1283" t="str">
        <f t="shared" ref="X1283:X1346" si="124">LEFT(W1283,FIND("/",W1283)-1)</f>
        <v>music</v>
      </c>
      <c r="Y1283" t="str">
        <f t="shared" ref="Y1283:Y1346" si="125">RIGHT(W1283,LEN(W1283)-FIND("/",W1283))</f>
        <v>rock</v>
      </c>
    </row>
    <row r="1284" spans="1:25" ht="64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123.61333333333333</v>
      </c>
      <c r="P1284" s="6">
        <f t="shared" si="123"/>
        <v>67.671532846715323</v>
      </c>
      <c r="Q1284" t="s">
        <v>8325</v>
      </c>
      <c r="R1284" t="s">
        <v>8326</v>
      </c>
      <c r="S1284" s="10">
        <f t="shared" si="120"/>
        <v>41586.475173611114</v>
      </c>
      <c r="T1284" s="10">
        <f t="shared" si="121"/>
        <v>41617.207638888889</v>
      </c>
      <c r="V1284" s="21"/>
      <c r="W1284" t="s">
        <v>8276</v>
      </c>
      <c r="X1284" t="str">
        <f t="shared" si="124"/>
        <v>music</v>
      </c>
      <c r="Y1284" t="str">
        <f t="shared" si="125"/>
        <v>rock</v>
      </c>
    </row>
    <row r="1285" spans="1:25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211.05</v>
      </c>
      <c r="P1285" s="6">
        <f t="shared" si="123"/>
        <v>95.931818181818187</v>
      </c>
      <c r="Q1285" t="s">
        <v>8325</v>
      </c>
      <c r="R1285" t="s">
        <v>8326</v>
      </c>
      <c r="S1285" s="10">
        <f t="shared" si="120"/>
        <v>41320.717465277776</v>
      </c>
      <c r="T1285" s="10">
        <f t="shared" si="121"/>
        <v>41344.166666666664</v>
      </c>
      <c r="V1285" s="21"/>
      <c r="W1285" t="s">
        <v>8276</v>
      </c>
      <c r="X1285" t="str">
        <f t="shared" si="124"/>
        <v>music</v>
      </c>
      <c r="Y1285" t="str">
        <f t="shared" si="125"/>
        <v>rock</v>
      </c>
    </row>
    <row r="1286" spans="1:25" ht="64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101</v>
      </c>
      <c r="P1286" s="6">
        <f t="shared" si="123"/>
        <v>65.161290322580641</v>
      </c>
      <c r="Q1286" t="s">
        <v>8317</v>
      </c>
      <c r="R1286" t="s">
        <v>8318</v>
      </c>
      <c r="S1286" s="10">
        <f t="shared" si="120"/>
        <v>42712.23474537037</v>
      </c>
      <c r="T1286" s="10">
        <f t="shared" si="121"/>
        <v>42735.707638888889</v>
      </c>
      <c r="V1286" s="21"/>
      <c r="W1286" t="s">
        <v>8271</v>
      </c>
      <c r="X1286" t="str">
        <f t="shared" si="124"/>
        <v>theater</v>
      </c>
      <c r="Y1286" t="str">
        <f t="shared" si="125"/>
        <v>plays</v>
      </c>
    </row>
    <row r="1287" spans="1:25" ht="64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101.64999999999999</v>
      </c>
      <c r="P1287" s="6">
        <f t="shared" si="123"/>
        <v>32.269841269841272</v>
      </c>
      <c r="Q1287" t="s">
        <v>8317</v>
      </c>
      <c r="R1287" t="s">
        <v>8318</v>
      </c>
      <c r="S1287" s="10">
        <f t="shared" si="120"/>
        <v>42160.583043981482</v>
      </c>
      <c r="T1287" s="10">
        <f t="shared" si="121"/>
        <v>42175.583043981482</v>
      </c>
      <c r="V1287" s="21"/>
      <c r="W1287" t="s">
        <v>8271</v>
      </c>
      <c r="X1287" t="str">
        <f t="shared" si="124"/>
        <v>theater</v>
      </c>
      <c r="Y1287" t="str">
        <f t="shared" si="125"/>
        <v>plays</v>
      </c>
    </row>
    <row r="1288" spans="1:25" ht="64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108.33333333333333</v>
      </c>
      <c r="P1288" s="6">
        <f t="shared" si="123"/>
        <v>81.25</v>
      </c>
      <c r="Q1288" t="s">
        <v>8317</v>
      </c>
      <c r="R1288" t="s">
        <v>8318</v>
      </c>
      <c r="S1288" s="10">
        <f t="shared" si="120"/>
        <v>42039.384571759263</v>
      </c>
      <c r="T1288" s="10">
        <f t="shared" si="121"/>
        <v>42052.583333333328</v>
      </c>
      <c r="V1288" s="21"/>
      <c r="W1288" t="s">
        <v>8271</v>
      </c>
      <c r="X1288" t="str">
        <f t="shared" si="124"/>
        <v>theater</v>
      </c>
      <c r="Y1288" t="str">
        <f t="shared" si="125"/>
        <v>plays</v>
      </c>
    </row>
    <row r="1289" spans="1:25" ht="96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242</v>
      </c>
      <c r="P1289" s="6">
        <f t="shared" si="123"/>
        <v>24.2</v>
      </c>
      <c r="Q1289" t="s">
        <v>8317</v>
      </c>
      <c r="R1289" t="s">
        <v>8318</v>
      </c>
      <c r="S1289" s="10">
        <f t="shared" si="120"/>
        <v>42107.621018518519</v>
      </c>
      <c r="T1289" s="10">
        <f t="shared" si="121"/>
        <v>42167.621018518519</v>
      </c>
      <c r="V1289" s="21"/>
      <c r="W1289" t="s">
        <v>8271</v>
      </c>
      <c r="X1289" t="str">
        <f t="shared" si="124"/>
        <v>theater</v>
      </c>
      <c r="Y1289" t="str">
        <f t="shared" si="125"/>
        <v>plays</v>
      </c>
    </row>
    <row r="1290" spans="1:25" ht="64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100.44999999999999</v>
      </c>
      <c r="P1290" s="6">
        <f t="shared" si="123"/>
        <v>65.868852459016395</v>
      </c>
      <c r="Q1290" t="s">
        <v>8317</v>
      </c>
      <c r="R1290" t="s">
        <v>8318</v>
      </c>
      <c r="S1290" s="10">
        <f t="shared" si="120"/>
        <v>42561.154664351852</v>
      </c>
      <c r="T1290" s="10">
        <f t="shared" si="121"/>
        <v>42592.166666666672</v>
      </c>
      <c r="V1290" s="21"/>
      <c r="W1290" t="s">
        <v>8271</v>
      </c>
      <c r="X1290" t="str">
        <f t="shared" si="124"/>
        <v>theater</v>
      </c>
      <c r="Y1290" t="str">
        <f t="shared" si="125"/>
        <v>plays</v>
      </c>
    </row>
    <row r="1291" spans="1:25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125.06666666666666</v>
      </c>
      <c r="P1291" s="6">
        <f t="shared" si="123"/>
        <v>36.07692307692308</v>
      </c>
      <c r="Q1291" t="s">
        <v>8317</v>
      </c>
      <c r="R1291" t="s">
        <v>8318</v>
      </c>
      <c r="S1291" s="10">
        <f t="shared" si="120"/>
        <v>42709.134780092587</v>
      </c>
      <c r="T1291" s="10">
        <f t="shared" si="121"/>
        <v>42739.134780092587</v>
      </c>
      <c r="V1291" s="21"/>
      <c r="W1291" t="s">
        <v>8271</v>
      </c>
      <c r="X1291" t="str">
        <f t="shared" si="124"/>
        <v>theater</v>
      </c>
      <c r="Y1291" t="str">
        <f t="shared" si="125"/>
        <v>plays</v>
      </c>
    </row>
    <row r="1292" spans="1:25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108.57142857142857</v>
      </c>
      <c r="P1292" s="6">
        <f t="shared" si="123"/>
        <v>44.186046511627907</v>
      </c>
      <c r="Q1292" t="s">
        <v>8317</v>
      </c>
      <c r="R1292" t="s">
        <v>8318</v>
      </c>
      <c r="S1292" s="10">
        <f t="shared" si="120"/>
        <v>42086.614942129629</v>
      </c>
      <c r="T1292" s="10">
        <f t="shared" si="121"/>
        <v>42117.290972222225</v>
      </c>
      <c r="V1292" s="21"/>
      <c r="W1292" t="s">
        <v>8271</v>
      </c>
      <c r="X1292" t="str">
        <f t="shared" si="124"/>
        <v>theater</v>
      </c>
      <c r="Y1292" t="str">
        <f t="shared" si="125"/>
        <v>plays</v>
      </c>
    </row>
    <row r="1293" spans="1:25" ht="64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145.70000000000002</v>
      </c>
      <c r="P1293" s="6">
        <f t="shared" si="123"/>
        <v>104.07142857142857</v>
      </c>
      <c r="Q1293" t="s">
        <v>8317</v>
      </c>
      <c r="R1293" t="s">
        <v>8318</v>
      </c>
      <c r="S1293" s="10">
        <f t="shared" si="120"/>
        <v>42064.652673611112</v>
      </c>
      <c r="T1293" s="10">
        <f t="shared" si="121"/>
        <v>42101.291666666672</v>
      </c>
      <c r="V1293" s="21"/>
      <c r="W1293" t="s">
        <v>8271</v>
      </c>
      <c r="X1293" t="str">
        <f t="shared" si="124"/>
        <v>theater</v>
      </c>
      <c r="Y1293" t="str">
        <f t="shared" si="125"/>
        <v>plays</v>
      </c>
    </row>
    <row r="1294" spans="1:25" ht="80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110.00000000000001</v>
      </c>
      <c r="P1294" s="6">
        <f t="shared" si="123"/>
        <v>35.96153846153846</v>
      </c>
      <c r="Q1294" t="s">
        <v>8317</v>
      </c>
      <c r="R1294" t="s">
        <v>8318</v>
      </c>
      <c r="S1294" s="10">
        <f t="shared" si="120"/>
        <v>42256.764212962968</v>
      </c>
      <c r="T1294" s="10">
        <f t="shared" si="121"/>
        <v>42283.957638888889</v>
      </c>
      <c r="V1294" s="21"/>
      <c r="W1294" t="s">
        <v>8271</v>
      </c>
      <c r="X1294" t="str">
        <f t="shared" si="124"/>
        <v>theater</v>
      </c>
      <c r="Y1294" t="str">
        <f t="shared" si="125"/>
        <v>plays</v>
      </c>
    </row>
    <row r="1295" spans="1:25" ht="64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102.23333333333333</v>
      </c>
      <c r="P1295" s="6">
        <f t="shared" si="123"/>
        <v>127.79166666666667</v>
      </c>
      <c r="Q1295" t="s">
        <v>8317</v>
      </c>
      <c r="R1295" t="s">
        <v>8318</v>
      </c>
      <c r="S1295" s="10">
        <f t="shared" si="120"/>
        <v>42292.701053240744</v>
      </c>
      <c r="T1295" s="10">
        <f t="shared" si="121"/>
        <v>42322.742719907401</v>
      </c>
      <c r="V1295" s="21"/>
      <c r="W1295" t="s">
        <v>8271</v>
      </c>
      <c r="X1295" t="str">
        <f t="shared" si="124"/>
        <v>theater</v>
      </c>
      <c r="Y1295" t="str">
        <f t="shared" si="125"/>
        <v>plays</v>
      </c>
    </row>
    <row r="1296" spans="1:25" ht="64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122</v>
      </c>
      <c r="P1296" s="6">
        <f t="shared" si="123"/>
        <v>27.727272727272727</v>
      </c>
      <c r="Q1296" t="s">
        <v>8317</v>
      </c>
      <c r="R1296" t="s">
        <v>8318</v>
      </c>
      <c r="S1296" s="10">
        <f t="shared" si="120"/>
        <v>42278.453668981485</v>
      </c>
      <c r="T1296" s="10">
        <f t="shared" si="121"/>
        <v>42296.458333333328</v>
      </c>
      <c r="V1296" s="21"/>
      <c r="W1296" t="s">
        <v>8271</v>
      </c>
      <c r="X1296" t="str">
        <f t="shared" si="124"/>
        <v>theater</v>
      </c>
      <c r="Y1296" t="str">
        <f t="shared" si="125"/>
        <v>plays</v>
      </c>
    </row>
    <row r="1297" spans="1:25" ht="64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101.96000000000001</v>
      </c>
      <c r="P1297" s="6">
        <f t="shared" si="123"/>
        <v>39.828125</v>
      </c>
      <c r="Q1297" t="s">
        <v>8317</v>
      </c>
      <c r="R1297" t="s">
        <v>8318</v>
      </c>
      <c r="S1297" s="10">
        <f t="shared" si="120"/>
        <v>42184.572881944448</v>
      </c>
      <c r="T1297" s="10">
        <f t="shared" si="121"/>
        <v>42214.708333333328</v>
      </c>
      <c r="V1297" s="21"/>
      <c r="W1297" t="s">
        <v>8271</v>
      </c>
      <c r="X1297" t="str">
        <f t="shared" si="124"/>
        <v>theater</v>
      </c>
      <c r="Y1297" t="str">
        <f t="shared" si="125"/>
        <v>plays</v>
      </c>
    </row>
    <row r="1298" spans="1:25" ht="64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141.1764705882353</v>
      </c>
      <c r="P1298" s="6">
        <f t="shared" si="123"/>
        <v>52.173913043478258</v>
      </c>
      <c r="Q1298" t="s">
        <v>8317</v>
      </c>
      <c r="R1298" t="s">
        <v>8318</v>
      </c>
      <c r="S1298" s="10">
        <f t="shared" si="120"/>
        <v>42423.050613425927</v>
      </c>
      <c r="T1298" s="10">
        <f t="shared" si="121"/>
        <v>42443.008946759262</v>
      </c>
      <c r="V1298" s="21"/>
      <c r="W1298" t="s">
        <v>8271</v>
      </c>
      <c r="X1298" t="str">
        <f t="shared" si="124"/>
        <v>theater</v>
      </c>
      <c r="Y1298" t="str">
        <f t="shared" si="125"/>
        <v>plays</v>
      </c>
    </row>
    <row r="1299" spans="1:25" ht="64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109.52500000000001</v>
      </c>
      <c r="P1299" s="6">
        <f t="shared" si="123"/>
        <v>92.037815126050418</v>
      </c>
      <c r="Q1299" t="s">
        <v>8317</v>
      </c>
      <c r="R1299" t="s">
        <v>8318</v>
      </c>
      <c r="S1299" s="10">
        <f t="shared" si="120"/>
        <v>42461.747199074074</v>
      </c>
      <c r="T1299" s="10">
        <f t="shared" si="121"/>
        <v>42491.747199074074</v>
      </c>
      <c r="V1299" s="21"/>
      <c r="W1299" t="s">
        <v>8271</v>
      </c>
      <c r="X1299" t="str">
        <f t="shared" si="124"/>
        <v>theater</v>
      </c>
      <c r="Y1299" t="str">
        <f t="shared" si="125"/>
        <v>plays</v>
      </c>
    </row>
    <row r="1300" spans="1:25" ht="64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104.65</v>
      </c>
      <c r="P1300" s="6">
        <f t="shared" si="123"/>
        <v>63.424242424242422</v>
      </c>
      <c r="Q1300" t="s">
        <v>8317</v>
      </c>
      <c r="R1300" t="s">
        <v>8318</v>
      </c>
      <c r="S1300" s="10">
        <f t="shared" si="120"/>
        <v>42458.680925925932</v>
      </c>
      <c r="T1300" s="10">
        <f t="shared" si="121"/>
        <v>42488.680925925932</v>
      </c>
      <c r="V1300" s="21"/>
      <c r="W1300" t="s">
        <v>8271</v>
      </c>
      <c r="X1300" t="str">
        <f t="shared" si="124"/>
        <v>theater</v>
      </c>
      <c r="Y1300" t="str">
        <f t="shared" si="125"/>
        <v>plays</v>
      </c>
    </row>
    <row r="1301" spans="1:25" ht="64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124</v>
      </c>
      <c r="P1301" s="6">
        <f t="shared" si="123"/>
        <v>135.625</v>
      </c>
      <c r="Q1301" t="s">
        <v>8317</v>
      </c>
      <c r="R1301" t="s">
        <v>8318</v>
      </c>
      <c r="S1301" s="10">
        <f t="shared" si="120"/>
        <v>42169.814340277779</v>
      </c>
      <c r="T1301" s="10">
        <f t="shared" si="121"/>
        <v>42199.814340277779</v>
      </c>
      <c r="V1301" s="21"/>
      <c r="W1301" t="s">
        <v>8271</v>
      </c>
      <c r="X1301" t="str">
        <f t="shared" si="124"/>
        <v>theater</v>
      </c>
      <c r="Y1301" t="str">
        <f t="shared" si="125"/>
        <v>plays</v>
      </c>
    </row>
    <row r="1302" spans="1:25" ht="64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135</v>
      </c>
      <c r="P1302" s="6">
        <f t="shared" si="123"/>
        <v>168.75</v>
      </c>
      <c r="Q1302" t="s">
        <v>8317</v>
      </c>
      <c r="R1302" t="s">
        <v>8318</v>
      </c>
      <c r="S1302" s="10">
        <f t="shared" si="120"/>
        <v>42483.675208333334</v>
      </c>
      <c r="T1302" s="10">
        <f t="shared" si="121"/>
        <v>42522.789583333331</v>
      </c>
      <c r="V1302" s="21"/>
      <c r="W1302" t="s">
        <v>8271</v>
      </c>
      <c r="X1302" t="str">
        <f t="shared" si="124"/>
        <v>theater</v>
      </c>
      <c r="Y1302" t="str">
        <f t="shared" si="125"/>
        <v>plays</v>
      </c>
    </row>
    <row r="1303" spans="1:25" ht="64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102.75000000000001</v>
      </c>
      <c r="P1303" s="6">
        <f t="shared" si="123"/>
        <v>70.862068965517238</v>
      </c>
      <c r="Q1303" t="s">
        <v>8317</v>
      </c>
      <c r="R1303" t="s">
        <v>8318</v>
      </c>
      <c r="S1303" s="10">
        <f t="shared" si="120"/>
        <v>42195.749745370369</v>
      </c>
      <c r="T1303" s="10">
        <f t="shared" si="121"/>
        <v>42206.125</v>
      </c>
      <c r="V1303" s="21"/>
      <c r="W1303" t="s">
        <v>8271</v>
      </c>
      <c r="X1303" t="str">
        <f t="shared" si="124"/>
        <v>theater</v>
      </c>
      <c r="Y1303" t="str">
        <f t="shared" si="125"/>
        <v>plays</v>
      </c>
    </row>
    <row r="1304" spans="1:25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100</v>
      </c>
      <c r="P1304" s="6">
        <f t="shared" si="123"/>
        <v>50</v>
      </c>
      <c r="Q1304" t="s">
        <v>8317</v>
      </c>
      <c r="R1304" t="s">
        <v>8318</v>
      </c>
      <c r="S1304" s="10">
        <f t="shared" ref="S1304:S1367" si="126">(((J1304/60)/60)/24)+DATE(1970,1,1)</f>
        <v>42675.057997685188</v>
      </c>
      <c r="T1304" s="10">
        <f t="shared" ref="T1304:T1367" si="127">(((I1304/60)/60)/24)+DATE(1970,1,1)</f>
        <v>42705.099664351852</v>
      </c>
      <c r="V1304" s="21"/>
      <c r="W1304" t="s">
        <v>8271</v>
      </c>
      <c r="X1304" t="str">
        <f t="shared" si="124"/>
        <v>theater</v>
      </c>
      <c r="Y1304" t="str">
        <f t="shared" si="125"/>
        <v>plays</v>
      </c>
    </row>
    <row r="1305" spans="1:25" ht="16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130.26085714285716</v>
      </c>
      <c r="P1305" s="6">
        <f t="shared" si="123"/>
        <v>42.214166666666671</v>
      </c>
      <c r="Q1305" t="s">
        <v>8317</v>
      </c>
      <c r="R1305" t="s">
        <v>8318</v>
      </c>
      <c r="S1305" s="10">
        <f t="shared" si="126"/>
        <v>42566.441203703704</v>
      </c>
      <c r="T1305" s="10">
        <f t="shared" si="127"/>
        <v>42582.458333333328</v>
      </c>
      <c r="V1305" s="21"/>
      <c r="W1305" t="s">
        <v>8271</v>
      </c>
      <c r="X1305" t="str">
        <f t="shared" si="124"/>
        <v>theater</v>
      </c>
      <c r="Y1305" t="str">
        <f t="shared" si="125"/>
        <v>plays</v>
      </c>
    </row>
    <row r="1306" spans="1:25" ht="64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39.627499999999998</v>
      </c>
      <c r="P1306" s="6">
        <f t="shared" si="123"/>
        <v>152.41346153846155</v>
      </c>
      <c r="Q1306" t="s">
        <v>8319</v>
      </c>
      <c r="R1306" t="s">
        <v>8321</v>
      </c>
      <c r="S1306" s="10">
        <f t="shared" si="126"/>
        <v>42747.194502314815</v>
      </c>
      <c r="T1306" s="10">
        <f t="shared" si="127"/>
        <v>42807.152835648143</v>
      </c>
      <c r="V1306" s="21"/>
      <c r="W1306" t="s">
        <v>8273</v>
      </c>
      <c r="X1306" t="str">
        <f t="shared" si="124"/>
        <v>technology</v>
      </c>
      <c r="Y1306" t="str">
        <f t="shared" si="125"/>
        <v>wearables</v>
      </c>
    </row>
    <row r="1307" spans="1:25" ht="64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25.976666666666663</v>
      </c>
      <c r="P1307" s="6">
        <f t="shared" si="123"/>
        <v>90.616279069767444</v>
      </c>
      <c r="Q1307" t="s">
        <v>8319</v>
      </c>
      <c r="R1307" t="s">
        <v>8321</v>
      </c>
      <c r="S1307" s="10">
        <f t="shared" si="126"/>
        <v>42543.665601851855</v>
      </c>
      <c r="T1307" s="10">
        <f t="shared" si="127"/>
        <v>42572.729166666672</v>
      </c>
      <c r="V1307" s="21"/>
      <c r="W1307" t="s">
        <v>8273</v>
      </c>
      <c r="X1307" t="str">
        <f t="shared" si="124"/>
        <v>technology</v>
      </c>
      <c r="Y1307" t="str">
        <f t="shared" si="125"/>
        <v>wearables</v>
      </c>
    </row>
    <row r="1308" spans="1:25" ht="8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65.24636363636364</v>
      </c>
      <c r="P1308" s="6">
        <f t="shared" si="123"/>
        <v>201.60393258426967</v>
      </c>
      <c r="Q1308" t="s">
        <v>8319</v>
      </c>
      <c r="R1308" t="s">
        <v>8321</v>
      </c>
      <c r="S1308" s="10">
        <f t="shared" si="126"/>
        <v>41947.457569444443</v>
      </c>
      <c r="T1308" s="10">
        <f t="shared" si="127"/>
        <v>41977.457569444443</v>
      </c>
      <c r="V1308" s="21"/>
      <c r="W1308" t="s">
        <v>8273</v>
      </c>
      <c r="X1308" t="str">
        <f t="shared" si="124"/>
        <v>technology</v>
      </c>
      <c r="Y1308" t="str">
        <f t="shared" si="125"/>
        <v>wearables</v>
      </c>
    </row>
    <row r="1309" spans="1:25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11.514000000000001</v>
      </c>
      <c r="P1309" s="6">
        <f t="shared" si="123"/>
        <v>127.93333333333334</v>
      </c>
      <c r="Q1309" t="s">
        <v>8319</v>
      </c>
      <c r="R1309" t="s">
        <v>8321</v>
      </c>
      <c r="S1309" s="10">
        <f t="shared" si="126"/>
        <v>42387.503229166665</v>
      </c>
      <c r="T1309" s="10">
        <f t="shared" si="127"/>
        <v>42417.503229166665</v>
      </c>
      <c r="V1309" s="21"/>
      <c r="W1309" t="s">
        <v>8273</v>
      </c>
      <c r="X1309" t="str">
        <f t="shared" si="124"/>
        <v>technology</v>
      </c>
      <c r="Y1309" t="str">
        <f t="shared" si="125"/>
        <v>wearables</v>
      </c>
    </row>
    <row r="1310" spans="1:25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11.360000000000001</v>
      </c>
      <c r="P1310" s="6">
        <f t="shared" si="123"/>
        <v>29.894736842105264</v>
      </c>
      <c r="Q1310" t="s">
        <v>8319</v>
      </c>
      <c r="R1310" t="s">
        <v>8321</v>
      </c>
      <c r="S1310" s="10">
        <f t="shared" si="126"/>
        <v>42611.613564814819</v>
      </c>
      <c r="T1310" s="10">
        <f t="shared" si="127"/>
        <v>42651.613564814819</v>
      </c>
      <c r="V1310" s="21"/>
      <c r="W1310" t="s">
        <v>8273</v>
      </c>
      <c r="X1310" t="str">
        <f t="shared" si="124"/>
        <v>technology</v>
      </c>
      <c r="Y1310" t="str">
        <f t="shared" si="125"/>
        <v>wearables</v>
      </c>
    </row>
    <row r="1311" spans="1:25" ht="48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111.99130434782609</v>
      </c>
      <c r="P1311" s="6">
        <f t="shared" si="123"/>
        <v>367.97142857142859</v>
      </c>
      <c r="Q1311" t="s">
        <v>8319</v>
      </c>
      <c r="R1311" t="s">
        <v>8321</v>
      </c>
      <c r="S1311" s="10">
        <f t="shared" si="126"/>
        <v>42257.882731481484</v>
      </c>
      <c r="T1311" s="10">
        <f t="shared" si="127"/>
        <v>42292.882731481484</v>
      </c>
      <c r="V1311" s="21"/>
      <c r="W1311" t="s">
        <v>8273</v>
      </c>
      <c r="X1311" t="str">
        <f t="shared" si="124"/>
        <v>technology</v>
      </c>
      <c r="Y1311" t="str">
        <f t="shared" si="125"/>
        <v>wearables</v>
      </c>
    </row>
    <row r="1312" spans="1:25" ht="48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15.5</v>
      </c>
      <c r="P1312" s="6">
        <f t="shared" si="123"/>
        <v>129.16666666666666</v>
      </c>
      <c r="Q1312" t="s">
        <v>8319</v>
      </c>
      <c r="R1312" t="s">
        <v>8321</v>
      </c>
      <c r="S1312" s="10">
        <f t="shared" si="126"/>
        <v>42556.667245370365</v>
      </c>
      <c r="T1312" s="10">
        <f t="shared" si="127"/>
        <v>42601.667245370365</v>
      </c>
      <c r="V1312" s="21"/>
      <c r="W1312" t="s">
        <v>8273</v>
      </c>
      <c r="X1312" t="str">
        <f t="shared" si="124"/>
        <v>technology</v>
      </c>
      <c r="Y1312" t="str">
        <f t="shared" si="125"/>
        <v>wearables</v>
      </c>
    </row>
    <row r="1313" spans="1:25" ht="64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32.027999999999999</v>
      </c>
      <c r="P1313" s="6">
        <f t="shared" si="123"/>
        <v>800.7</v>
      </c>
      <c r="Q1313" t="s">
        <v>8319</v>
      </c>
      <c r="R1313" t="s">
        <v>8321</v>
      </c>
      <c r="S1313" s="10">
        <f t="shared" si="126"/>
        <v>42669.802303240736</v>
      </c>
      <c r="T1313" s="10">
        <f t="shared" si="127"/>
        <v>42704.843969907408</v>
      </c>
      <c r="V1313" s="21"/>
      <c r="W1313" t="s">
        <v>8273</v>
      </c>
      <c r="X1313" t="str">
        <f t="shared" si="124"/>
        <v>technology</v>
      </c>
      <c r="Y1313" t="str">
        <f t="shared" si="125"/>
        <v>wearables</v>
      </c>
    </row>
    <row r="1314" spans="1:25" ht="64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0.60869565217391308</v>
      </c>
      <c r="P1314" s="6">
        <f t="shared" si="123"/>
        <v>28</v>
      </c>
      <c r="Q1314" t="s">
        <v>8319</v>
      </c>
      <c r="R1314" t="s">
        <v>8321</v>
      </c>
      <c r="S1314" s="10">
        <f t="shared" si="126"/>
        <v>42082.702800925923</v>
      </c>
      <c r="T1314" s="10">
        <f t="shared" si="127"/>
        <v>42112.702800925923</v>
      </c>
      <c r="V1314" s="21"/>
      <c r="W1314" t="s">
        <v>8273</v>
      </c>
      <c r="X1314" t="str">
        <f t="shared" si="124"/>
        <v>technology</v>
      </c>
      <c r="Y1314" t="str">
        <f t="shared" si="125"/>
        <v>wearables</v>
      </c>
    </row>
    <row r="1315" spans="1:25" ht="64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31.114999999999998</v>
      </c>
      <c r="P1315" s="6">
        <f t="shared" si="123"/>
        <v>102.01639344262296</v>
      </c>
      <c r="Q1315" t="s">
        <v>8319</v>
      </c>
      <c r="R1315" t="s">
        <v>8321</v>
      </c>
      <c r="S1315" s="10">
        <f t="shared" si="126"/>
        <v>42402.709652777776</v>
      </c>
      <c r="T1315" s="10">
        <f t="shared" si="127"/>
        <v>42432.709652777776</v>
      </c>
      <c r="V1315" s="21"/>
      <c r="W1315" t="s">
        <v>8273</v>
      </c>
      <c r="X1315" t="str">
        <f t="shared" si="124"/>
        <v>technology</v>
      </c>
      <c r="Y1315" t="str">
        <f t="shared" si="125"/>
        <v>wearables</v>
      </c>
    </row>
    <row r="1316" spans="1:25" ht="64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1.1266666666666667</v>
      </c>
      <c r="P1316" s="6">
        <f t="shared" si="123"/>
        <v>184.36363636363637</v>
      </c>
      <c r="Q1316" t="s">
        <v>8319</v>
      </c>
      <c r="R1316" t="s">
        <v>8321</v>
      </c>
      <c r="S1316" s="10">
        <f t="shared" si="126"/>
        <v>42604.669675925921</v>
      </c>
      <c r="T1316" s="10">
        <f t="shared" si="127"/>
        <v>42664.669675925921</v>
      </c>
      <c r="V1316" s="21"/>
      <c r="W1316" t="s">
        <v>8273</v>
      </c>
      <c r="X1316" t="str">
        <f t="shared" si="124"/>
        <v>technology</v>
      </c>
      <c r="Y1316" t="str">
        <f t="shared" si="125"/>
        <v>wearables</v>
      </c>
    </row>
    <row r="1317" spans="1:25" ht="48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40.404000000000003</v>
      </c>
      <c r="P1317" s="6">
        <f t="shared" si="123"/>
        <v>162.91935483870967</v>
      </c>
      <c r="Q1317" t="s">
        <v>8319</v>
      </c>
      <c r="R1317" t="s">
        <v>8321</v>
      </c>
      <c r="S1317" s="10">
        <f t="shared" si="126"/>
        <v>42278.498240740737</v>
      </c>
      <c r="T1317" s="10">
        <f t="shared" si="127"/>
        <v>42314.041666666672</v>
      </c>
      <c r="V1317" s="21"/>
      <c r="W1317" t="s">
        <v>8273</v>
      </c>
      <c r="X1317" t="str">
        <f t="shared" si="124"/>
        <v>technology</v>
      </c>
      <c r="Y1317" t="str">
        <f t="shared" si="125"/>
        <v>wearables</v>
      </c>
    </row>
    <row r="1318" spans="1:25" ht="64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1.3333333333333333E-3</v>
      </c>
      <c r="P1318" s="6">
        <f t="shared" si="123"/>
        <v>1</v>
      </c>
      <c r="Q1318" t="s">
        <v>8319</v>
      </c>
      <c r="R1318" t="s">
        <v>8321</v>
      </c>
      <c r="S1318" s="10">
        <f t="shared" si="126"/>
        <v>42393.961909722217</v>
      </c>
      <c r="T1318" s="10">
        <f t="shared" si="127"/>
        <v>42428.961909722217</v>
      </c>
      <c r="V1318" s="21"/>
      <c r="W1318" t="s">
        <v>8273</v>
      </c>
      <c r="X1318" t="str">
        <f t="shared" si="124"/>
        <v>technology</v>
      </c>
      <c r="Y1318" t="str">
        <f t="shared" si="125"/>
        <v>wearables</v>
      </c>
    </row>
    <row r="1319" spans="1:25" ht="80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5.7334999999999994</v>
      </c>
      <c r="P1319" s="6">
        <f t="shared" si="123"/>
        <v>603.52631578947364</v>
      </c>
      <c r="Q1319" t="s">
        <v>8319</v>
      </c>
      <c r="R1319" t="s">
        <v>8321</v>
      </c>
      <c r="S1319" s="10">
        <f t="shared" si="126"/>
        <v>42520.235486111109</v>
      </c>
      <c r="T1319" s="10">
        <f t="shared" si="127"/>
        <v>42572.583333333328</v>
      </c>
      <c r="V1319" s="21"/>
      <c r="W1319" t="s">
        <v>8273</v>
      </c>
      <c r="X1319" t="str">
        <f t="shared" si="124"/>
        <v>technology</v>
      </c>
      <c r="Y1319" t="str">
        <f t="shared" si="125"/>
        <v>wearables</v>
      </c>
    </row>
    <row r="1320" spans="1:25" ht="64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15.324999999999999</v>
      </c>
      <c r="P1320" s="6">
        <f t="shared" si="123"/>
        <v>45.407407407407405</v>
      </c>
      <c r="Q1320" t="s">
        <v>8319</v>
      </c>
      <c r="R1320" t="s">
        <v>8321</v>
      </c>
      <c r="S1320" s="10">
        <f t="shared" si="126"/>
        <v>41985.043657407412</v>
      </c>
      <c r="T1320" s="10">
        <f t="shared" si="127"/>
        <v>42015.043657407412</v>
      </c>
      <c r="V1320" s="21"/>
      <c r="W1320" t="s">
        <v>8273</v>
      </c>
      <c r="X1320" t="str">
        <f t="shared" si="124"/>
        <v>technology</v>
      </c>
      <c r="Y1320" t="str">
        <f t="shared" si="125"/>
        <v>wearables</v>
      </c>
    </row>
    <row r="1321" spans="1:25" ht="64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15.103448275862069</v>
      </c>
      <c r="P1321" s="6">
        <f t="shared" si="123"/>
        <v>97.333333333333329</v>
      </c>
      <c r="Q1321" t="s">
        <v>8319</v>
      </c>
      <c r="R1321" t="s">
        <v>8321</v>
      </c>
      <c r="S1321" s="10">
        <f t="shared" si="126"/>
        <v>41816.812094907407</v>
      </c>
      <c r="T1321" s="10">
        <f t="shared" si="127"/>
        <v>41831.666666666664</v>
      </c>
      <c r="V1321" s="21"/>
      <c r="W1321" t="s">
        <v>8273</v>
      </c>
      <c r="X1321" t="str">
        <f t="shared" si="124"/>
        <v>technology</v>
      </c>
      <c r="Y1321" t="str">
        <f t="shared" si="125"/>
        <v>wearables</v>
      </c>
    </row>
    <row r="1322" spans="1:25" ht="64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0.503</v>
      </c>
      <c r="P1322" s="6">
        <f t="shared" si="123"/>
        <v>167.66666666666666</v>
      </c>
      <c r="Q1322" t="s">
        <v>8319</v>
      </c>
      <c r="R1322" t="s">
        <v>8321</v>
      </c>
      <c r="S1322" s="10">
        <f t="shared" si="126"/>
        <v>42705.690347222218</v>
      </c>
      <c r="T1322" s="10">
        <f t="shared" si="127"/>
        <v>42734.958333333328</v>
      </c>
      <c r="V1322" s="21"/>
      <c r="W1322" t="s">
        <v>8273</v>
      </c>
      <c r="X1322" t="str">
        <f t="shared" si="124"/>
        <v>technology</v>
      </c>
      <c r="Y1322" t="str">
        <f t="shared" si="125"/>
        <v>wearables</v>
      </c>
    </row>
    <row r="1323" spans="1:25" ht="64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1.3028138528138529</v>
      </c>
      <c r="P1323" s="6">
        <f t="shared" si="123"/>
        <v>859.85714285714289</v>
      </c>
      <c r="Q1323" t="s">
        <v>8319</v>
      </c>
      <c r="R1323" t="s">
        <v>8321</v>
      </c>
      <c r="S1323" s="10">
        <f t="shared" si="126"/>
        <v>42697.74927083333</v>
      </c>
      <c r="T1323" s="10">
        <f t="shared" si="127"/>
        <v>42727.74927083333</v>
      </c>
      <c r="V1323" s="21"/>
      <c r="W1323" t="s">
        <v>8273</v>
      </c>
      <c r="X1323" t="str">
        <f t="shared" si="124"/>
        <v>technology</v>
      </c>
      <c r="Y1323" t="str">
        <f t="shared" si="125"/>
        <v>wearables</v>
      </c>
    </row>
    <row r="1324" spans="1:25" ht="64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0.30285714285714288</v>
      </c>
      <c r="P1324" s="6">
        <f t="shared" si="123"/>
        <v>26.5</v>
      </c>
      <c r="Q1324" t="s">
        <v>8319</v>
      </c>
      <c r="R1324" t="s">
        <v>8321</v>
      </c>
      <c r="S1324" s="10">
        <f t="shared" si="126"/>
        <v>42115.656539351854</v>
      </c>
      <c r="T1324" s="10">
        <f t="shared" si="127"/>
        <v>42145.656539351854</v>
      </c>
      <c r="V1324" s="21"/>
      <c r="W1324" t="s">
        <v>8273</v>
      </c>
      <c r="X1324" t="str">
        <f t="shared" si="124"/>
        <v>technology</v>
      </c>
      <c r="Y1324" t="str">
        <f t="shared" si="125"/>
        <v>wearables</v>
      </c>
    </row>
    <row r="1325" spans="1:25" ht="64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8.8800000000000008</v>
      </c>
      <c r="P1325" s="6">
        <f t="shared" si="123"/>
        <v>30.272727272727273</v>
      </c>
      <c r="Q1325" t="s">
        <v>8319</v>
      </c>
      <c r="R1325" t="s">
        <v>8321</v>
      </c>
      <c r="S1325" s="10">
        <f t="shared" si="126"/>
        <v>42451.698449074072</v>
      </c>
      <c r="T1325" s="10">
        <f t="shared" si="127"/>
        <v>42486.288194444445</v>
      </c>
      <c r="V1325" s="21"/>
      <c r="W1325" t="s">
        <v>8273</v>
      </c>
      <c r="X1325" t="str">
        <f t="shared" si="124"/>
        <v>technology</v>
      </c>
      <c r="Y1325" t="str">
        <f t="shared" si="125"/>
        <v>wearables</v>
      </c>
    </row>
    <row r="1326" spans="1:25" ht="64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</v>
      </c>
      <c r="P1326" s="6">
        <f t="shared" si="123"/>
        <v>54.666666666666664</v>
      </c>
      <c r="Q1326" t="s">
        <v>8319</v>
      </c>
      <c r="R1326" t="s">
        <v>8321</v>
      </c>
      <c r="S1326" s="10">
        <f t="shared" si="126"/>
        <v>42626.633703703701</v>
      </c>
      <c r="T1326" s="10">
        <f t="shared" si="127"/>
        <v>42656.633703703701</v>
      </c>
      <c r="V1326" s="21"/>
      <c r="W1326" t="s">
        <v>8273</v>
      </c>
      <c r="X1326" t="str">
        <f t="shared" si="124"/>
        <v>technology</v>
      </c>
      <c r="Y1326" t="str">
        <f t="shared" si="125"/>
        <v>wearables</v>
      </c>
    </row>
    <row r="1327" spans="1:25" ht="64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2.4299999999999997</v>
      </c>
      <c r="P1327" s="6">
        <f t="shared" si="123"/>
        <v>60.75</v>
      </c>
      <c r="Q1327" t="s">
        <v>8319</v>
      </c>
      <c r="R1327" t="s">
        <v>8321</v>
      </c>
      <c r="S1327" s="10">
        <f t="shared" si="126"/>
        <v>42704.086053240739</v>
      </c>
      <c r="T1327" s="10">
        <f t="shared" si="127"/>
        <v>42734.086053240739</v>
      </c>
      <c r="V1327" s="21"/>
      <c r="W1327" t="s">
        <v>8273</v>
      </c>
      <c r="X1327" t="str">
        <f t="shared" si="124"/>
        <v>technology</v>
      </c>
      <c r="Y1327" t="str">
        <f t="shared" si="125"/>
        <v>wearables</v>
      </c>
    </row>
    <row r="1328" spans="1:25" ht="64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</v>
      </c>
      <c r="P1328" s="6">
        <f t="shared" si="123"/>
        <v>102.72727272727273</v>
      </c>
      <c r="Q1328" t="s">
        <v>8319</v>
      </c>
      <c r="R1328" t="s">
        <v>8321</v>
      </c>
      <c r="S1328" s="10">
        <f t="shared" si="126"/>
        <v>41974.791990740734</v>
      </c>
      <c r="T1328" s="10">
        <f t="shared" si="127"/>
        <v>42019.791990740734</v>
      </c>
      <c r="V1328" s="21"/>
      <c r="W1328" t="s">
        <v>8273</v>
      </c>
      <c r="X1328" t="str">
        <f t="shared" si="124"/>
        <v>technology</v>
      </c>
      <c r="Y1328" t="str">
        <f t="shared" si="125"/>
        <v>wearables</v>
      </c>
    </row>
    <row r="1329" spans="1:25" ht="64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</v>
      </c>
      <c r="P1329" s="6">
        <f t="shared" si="123"/>
        <v>41.585365853658537</v>
      </c>
      <c r="Q1329" t="s">
        <v>8319</v>
      </c>
      <c r="R1329" t="s">
        <v>8321</v>
      </c>
      <c r="S1329" s="10">
        <f t="shared" si="126"/>
        <v>42123.678645833337</v>
      </c>
      <c r="T1329" s="10">
        <f t="shared" si="127"/>
        <v>42153.678645833337</v>
      </c>
      <c r="V1329" s="21"/>
      <c r="W1329" t="s">
        <v>8273</v>
      </c>
      <c r="X1329" t="str">
        <f t="shared" si="124"/>
        <v>technology</v>
      </c>
      <c r="Y1329" t="str">
        <f t="shared" si="125"/>
        <v>wearables</v>
      </c>
    </row>
    <row r="1330" spans="1:25" ht="64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</v>
      </c>
      <c r="P1330" s="6">
        <f t="shared" si="123"/>
        <v>116.53333333333333</v>
      </c>
      <c r="Q1330" t="s">
        <v>8319</v>
      </c>
      <c r="R1330" t="s">
        <v>8321</v>
      </c>
      <c r="S1330" s="10">
        <f t="shared" si="126"/>
        <v>42612.642754629633</v>
      </c>
      <c r="T1330" s="10">
        <f t="shared" si="127"/>
        <v>42657.642754629633</v>
      </c>
      <c r="V1330" s="21"/>
      <c r="W1330" t="s">
        <v>8273</v>
      </c>
      <c r="X1330" t="str">
        <f t="shared" si="124"/>
        <v>technology</v>
      </c>
      <c r="Y1330" t="str">
        <f t="shared" si="125"/>
        <v>wearables</v>
      </c>
    </row>
    <row r="1331" spans="1:25" ht="64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0.81600000000000006</v>
      </c>
      <c r="P1331" s="6">
        <f t="shared" si="123"/>
        <v>45.333333333333336</v>
      </c>
      <c r="Q1331" t="s">
        <v>8319</v>
      </c>
      <c r="R1331" t="s">
        <v>8321</v>
      </c>
      <c r="S1331" s="10">
        <f t="shared" si="126"/>
        <v>41935.221585648149</v>
      </c>
      <c r="T1331" s="10">
        <f t="shared" si="127"/>
        <v>41975.263252314813</v>
      </c>
      <c r="V1331" s="21"/>
      <c r="W1331" t="s">
        <v>8273</v>
      </c>
      <c r="X1331" t="str">
        <f t="shared" si="124"/>
        <v>technology</v>
      </c>
      <c r="Y1331" t="str">
        <f t="shared" si="125"/>
        <v>wearables</v>
      </c>
    </row>
    <row r="1332" spans="1:25" ht="64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22.494285714285713</v>
      </c>
      <c r="P1332" s="6">
        <f t="shared" si="123"/>
        <v>157.46</v>
      </c>
      <c r="Q1332" t="s">
        <v>8319</v>
      </c>
      <c r="R1332" t="s">
        <v>8321</v>
      </c>
      <c r="S1332" s="10">
        <f t="shared" si="126"/>
        <v>42522.276724537034</v>
      </c>
      <c r="T1332" s="10">
        <f t="shared" si="127"/>
        <v>42553.166666666672</v>
      </c>
      <c r="V1332" s="21"/>
      <c r="W1332" t="s">
        <v>8273</v>
      </c>
      <c r="X1332" t="str">
        <f t="shared" si="124"/>
        <v>technology</v>
      </c>
      <c r="Y1332" t="str">
        <f t="shared" si="125"/>
        <v>wearables</v>
      </c>
    </row>
    <row r="1333" spans="1:25" ht="64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</v>
      </c>
      <c r="P1333" s="6">
        <f t="shared" si="123"/>
        <v>100.5</v>
      </c>
      <c r="Q1333" t="s">
        <v>8319</v>
      </c>
      <c r="R1333" t="s">
        <v>8321</v>
      </c>
      <c r="S1333" s="10">
        <f t="shared" si="126"/>
        <v>42569.50409722222</v>
      </c>
      <c r="T1333" s="10">
        <f t="shared" si="127"/>
        <v>42599.50409722222</v>
      </c>
      <c r="V1333" s="21"/>
      <c r="W1333" t="s">
        <v>8273</v>
      </c>
      <c r="X1333" t="str">
        <f t="shared" si="124"/>
        <v>technology</v>
      </c>
      <c r="Y1333" t="str">
        <f t="shared" si="125"/>
        <v>wearables</v>
      </c>
    </row>
    <row r="1334" spans="1:25" ht="64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s="6">
        <f t="shared" si="123"/>
        <v>0</v>
      </c>
      <c r="Q1334" t="s">
        <v>8319</v>
      </c>
      <c r="R1334" t="s">
        <v>8321</v>
      </c>
      <c r="S1334" s="10">
        <f t="shared" si="126"/>
        <v>42732.060277777782</v>
      </c>
      <c r="T1334" s="10">
        <f t="shared" si="127"/>
        <v>42762.060277777782</v>
      </c>
      <c r="V1334" s="21"/>
      <c r="W1334" t="s">
        <v>8273</v>
      </c>
      <c r="X1334" t="str">
        <f t="shared" si="124"/>
        <v>technology</v>
      </c>
      <c r="Y1334" t="str">
        <f t="shared" si="125"/>
        <v>wearables</v>
      </c>
    </row>
    <row r="1335" spans="1:25" ht="64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s="6">
        <f t="shared" si="123"/>
        <v>0</v>
      </c>
      <c r="Q1335" t="s">
        <v>8319</v>
      </c>
      <c r="R1335" t="s">
        <v>8321</v>
      </c>
      <c r="S1335" s="10">
        <f t="shared" si="126"/>
        <v>41806.106770833336</v>
      </c>
      <c r="T1335" s="10">
        <f t="shared" si="127"/>
        <v>41836.106770833336</v>
      </c>
      <c r="V1335" s="21"/>
      <c r="W1335" t="s">
        <v>8273</v>
      </c>
      <c r="X1335" t="str">
        <f t="shared" si="124"/>
        <v>technology</v>
      </c>
      <c r="Y1335" t="str">
        <f t="shared" si="125"/>
        <v>wearables</v>
      </c>
    </row>
    <row r="1336" spans="1:25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10.754135338345865</v>
      </c>
      <c r="P1336" s="6">
        <f t="shared" si="123"/>
        <v>51.822463768115945</v>
      </c>
      <c r="Q1336" t="s">
        <v>8319</v>
      </c>
      <c r="R1336" t="s">
        <v>8321</v>
      </c>
      <c r="S1336" s="10">
        <f t="shared" si="126"/>
        <v>42410.774155092593</v>
      </c>
      <c r="T1336" s="10">
        <f t="shared" si="127"/>
        <v>42440.774155092593</v>
      </c>
      <c r="V1336" s="21"/>
      <c r="W1336" t="s">
        <v>8273</v>
      </c>
      <c r="X1336" t="str">
        <f t="shared" si="124"/>
        <v>technology</v>
      </c>
      <c r="Y1336" t="str">
        <f t="shared" si="125"/>
        <v>wearables</v>
      </c>
    </row>
    <row r="1337" spans="1:25" ht="80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19.759999999999998</v>
      </c>
      <c r="P1337" s="6">
        <f t="shared" si="123"/>
        <v>308.75</v>
      </c>
      <c r="Q1337" t="s">
        <v>8319</v>
      </c>
      <c r="R1337" t="s">
        <v>8321</v>
      </c>
      <c r="S1337" s="10">
        <f t="shared" si="126"/>
        <v>42313.936365740738</v>
      </c>
      <c r="T1337" s="10">
        <f t="shared" si="127"/>
        <v>42343.936365740738</v>
      </c>
      <c r="V1337" s="21"/>
      <c r="W1337" t="s">
        <v>8273</v>
      </c>
      <c r="X1337" t="str">
        <f t="shared" si="124"/>
        <v>technology</v>
      </c>
      <c r="Y1337" t="str">
        <f t="shared" si="125"/>
        <v>wearables</v>
      </c>
    </row>
    <row r="1338" spans="1:25" ht="64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84.946999999999989</v>
      </c>
      <c r="P1338" s="6">
        <f t="shared" si="123"/>
        <v>379.22767857142856</v>
      </c>
      <c r="Q1338" t="s">
        <v>8319</v>
      </c>
      <c r="R1338" t="s">
        <v>8321</v>
      </c>
      <c r="S1338" s="10">
        <f t="shared" si="126"/>
        <v>41955.863750000004</v>
      </c>
      <c r="T1338" s="10">
        <f t="shared" si="127"/>
        <v>41990.863750000004</v>
      </c>
      <c r="V1338" s="21"/>
      <c r="W1338" t="s">
        <v>8273</v>
      </c>
      <c r="X1338" t="str">
        <f t="shared" si="124"/>
        <v>technology</v>
      </c>
      <c r="Y1338" t="str">
        <f t="shared" si="125"/>
        <v>wearables</v>
      </c>
    </row>
    <row r="1339" spans="1:25" ht="64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49.381999999999998</v>
      </c>
      <c r="P1339" s="6">
        <f t="shared" si="123"/>
        <v>176.36428571428573</v>
      </c>
      <c r="Q1339" t="s">
        <v>8319</v>
      </c>
      <c r="R1339" t="s">
        <v>8321</v>
      </c>
      <c r="S1339" s="10">
        <f t="shared" si="126"/>
        <v>42767.577303240745</v>
      </c>
      <c r="T1339" s="10">
        <f t="shared" si="127"/>
        <v>42797.577303240745</v>
      </c>
      <c r="V1339" s="21"/>
      <c r="W1339" t="s">
        <v>8273</v>
      </c>
      <c r="X1339" t="str">
        <f t="shared" si="124"/>
        <v>technology</v>
      </c>
      <c r="Y1339" t="str">
        <f t="shared" si="125"/>
        <v>wearables</v>
      </c>
    </row>
    <row r="1340" spans="1:25" ht="64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3.3033333333333332</v>
      </c>
      <c r="P1340" s="6">
        <f t="shared" si="123"/>
        <v>66.066666666666663</v>
      </c>
      <c r="Q1340" t="s">
        <v>8319</v>
      </c>
      <c r="R1340" t="s">
        <v>8321</v>
      </c>
      <c r="S1340" s="10">
        <f t="shared" si="126"/>
        <v>42188.803622685184</v>
      </c>
      <c r="T1340" s="10">
        <f t="shared" si="127"/>
        <v>42218.803622685184</v>
      </c>
      <c r="V1340" s="21"/>
      <c r="W1340" t="s">
        <v>8273</v>
      </c>
      <c r="X1340" t="str">
        <f t="shared" si="124"/>
        <v>technology</v>
      </c>
      <c r="Y1340" t="str">
        <f t="shared" si="125"/>
        <v>wearables</v>
      </c>
    </row>
    <row r="1341" spans="1:25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6.6339999999999995</v>
      </c>
      <c r="P1341" s="6">
        <f t="shared" si="123"/>
        <v>89.648648648648646</v>
      </c>
      <c r="Q1341" t="s">
        <v>8319</v>
      </c>
      <c r="R1341" t="s">
        <v>8321</v>
      </c>
      <c r="S1341" s="10">
        <f t="shared" si="126"/>
        <v>41936.647164351853</v>
      </c>
      <c r="T1341" s="10">
        <f t="shared" si="127"/>
        <v>41981.688831018517</v>
      </c>
      <c r="V1341" s="21"/>
      <c r="W1341" t="s">
        <v>8273</v>
      </c>
      <c r="X1341" t="str">
        <f t="shared" si="124"/>
        <v>technology</v>
      </c>
      <c r="Y1341" t="str">
        <f t="shared" si="125"/>
        <v>wearables</v>
      </c>
    </row>
    <row r="1342" spans="1:25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s="6">
        <f t="shared" si="123"/>
        <v>0</v>
      </c>
      <c r="Q1342" t="s">
        <v>8319</v>
      </c>
      <c r="R1342" t="s">
        <v>8321</v>
      </c>
      <c r="S1342" s="10">
        <f t="shared" si="126"/>
        <v>41836.595520833333</v>
      </c>
      <c r="T1342" s="10">
        <f t="shared" si="127"/>
        <v>41866.595520833333</v>
      </c>
      <c r="V1342" s="21"/>
      <c r="W1342" t="s">
        <v>8273</v>
      </c>
      <c r="X1342" t="str">
        <f t="shared" si="124"/>
        <v>technology</v>
      </c>
      <c r="Y1342" t="str">
        <f t="shared" si="125"/>
        <v>wearables</v>
      </c>
    </row>
    <row r="1343" spans="1:25" ht="64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70.36</v>
      </c>
      <c r="P1343" s="6">
        <f t="shared" si="123"/>
        <v>382.39130434782606</v>
      </c>
      <c r="Q1343" t="s">
        <v>8319</v>
      </c>
      <c r="R1343" t="s">
        <v>8321</v>
      </c>
      <c r="S1343" s="10">
        <f t="shared" si="126"/>
        <v>42612.624039351853</v>
      </c>
      <c r="T1343" s="10">
        <f t="shared" si="127"/>
        <v>42644.624039351853</v>
      </c>
      <c r="V1343" s="21"/>
      <c r="W1343" t="s">
        <v>8273</v>
      </c>
      <c r="X1343" t="str">
        <f t="shared" si="124"/>
        <v>technology</v>
      </c>
      <c r="Y1343" t="str">
        <f t="shared" si="125"/>
        <v>wearables</v>
      </c>
    </row>
    <row r="1344" spans="1:25" ht="64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0.2</v>
      </c>
      <c r="P1344" s="6">
        <f t="shared" si="123"/>
        <v>100</v>
      </c>
      <c r="Q1344" t="s">
        <v>8319</v>
      </c>
      <c r="R1344" t="s">
        <v>8321</v>
      </c>
      <c r="S1344" s="10">
        <f t="shared" si="126"/>
        <v>42172.816423611104</v>
      </c>
      <c r="T1344" s="10">
        <f t="shared" si="127"/>
        <v>42202.816423611104</v>
      </c>
      <c r="V1344" s="21"/>
      <c r="W1344" t="s">
        <v>8273</v>
      </c>
      <c r="X1344" t="str">
        <f t="shared" si="124"/>
        <v>technology</v>
      </c>
      <c r="Y1344" t="str">
        <f t="shared" si="125"/>
        <v>wearables</v>
      </c>
    </row>
    <row r="1345" spans="1:25" ht="64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102.298</v>
      </c>
      <c r="P1345" s="6">
        <f t="shared" si="123"/>
        <v>158.35603715170279</v>
      </c>
      <c r="Q1345" t="s">
        <v>8319</v>
      </c>
      <c r="R1345" t="s">
        <v>8321</v>
      </c>
      <c r="S1345" s="10">
        <f t="shared" si="126"/>
        <v>42542.526423611111</v>
      </c>
      <c r="T1345" s="10">
        <f t="shared" si="127"/>
        <v>42601.165972222225</v>
      </c>
      <c r="V1345" s="21"/>
      <c r="W1345" t="s">
        <v>8273</v>
      </c>
      <c r="X1345" t="str">
        <f t="shared" si="124"/>
        <v>technology</v>
      </c>
      <c r="Y1345" t="str">
        <f t="shared" si="125"/>
        <v>wearables</v>
      </c>
    </row>
    <row r="1346" spans="1:25" ht="64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377.73333333333335</v>
      </c>
      <c r="P1346" s="6">
        <f t="shared" si="123"/>
        <v>40.762589928057551</v>
      </c>
      <c r="Q1346" t="s">
        <v>8322</v>
      </c>
      <c r="R1346" t="s">
        <v>8323</v>
      </c>
      <c r="S1346" s="10">
        <f t="shared" si="126"/>
        <v>42522.789803240739</v>
      </c>
      <c r="T1346" s="10">
        <f t="shared" si="127"/>
        <v>42551.789803240739</v>
      </c>
      <c r="V1346" s="21"/>
      <c r="W1346" t="s">
        <v>8274</v>
      </c>
      <c r="X1346" t="str">
        <f t="shared" si="124"/>
        <v>publishing</v>
      </c>
      <c r="Y1346" t="str">
        <f t="shared" si="125"/>
        <v>nonfiction</v>
      </c>
    </row>
    <row r="1347" spans="1:25" ht="64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((E1347/D1347)*100)</f>
        <v>125</v>
      </c>
      <c r="P1347" s="6">
        <f t="shared" ref="P1347:P1410" si="129">IFERROR(E1347/L1347,0)</f>
        <v>53.571428571428569</v>
      </c>
      <c r="Q1347" t="s">
        <v>8322</v>
      </c>
      <c r="R1347" t="s">
        <v>8323</v>
      </c>
      <c r="S1347" s="10">
        <f t="shared" si="126"/>
        <v>41799.814340277779</v>
      </c>
      <c r="T1347" s="10">
        <f t="shared" si="127"/>
        <v>41834.814340277779</v>
      </c>
      <c r="V1347" s="21"/>
      <c r="W1347" t="s">
        <v>8274</v>
      </c>
      <c r="X1347" t="str">
        <f t="shared" ref="X1347:X1410" si="130">LEFT(W1347,FIND("/",W1347)-1)</f>
        <v>publishing</v>
      </c>
      <c r="Y1347" t="str">
        <f t="shared" ref="Y1347:Y1410" si="131">RIGHT(W1347,LEN(W1347)-FIND("/",W1347))</f>
        <v>nonfiction</v>
      </c>
    </row>
    <row r="1348" spans="1:25" ht="64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147.32653061224491</v>
      </c>
      <c r="P1348" s="6">
        <f t="shared" si="129"/>
        <v>48.449664429530202</v>
      </c>
      <c r="Q1348" t="s">
        <v>8322</v>
      </c>
      <c r="R1348" t="s">
        <v>8323</v>
      </c>
      <c r="S1348" s="10">
        <f t="shared" si="126"/>
        <v>41422.075821759259</v>
      </c>
      <c r="T1348" s="10">
        <f t="shared" si="127"/>
        <v>41452.075821759259</v>
      </c>
      <c r="V1348" s="21"/>
      <c r="W1348" t="s">
        <v>8274</v>
      </c>
      <c r="X1348" t="str">
        <f t="shared" si="130"/>
        <v>publishing</v>
      </c>
      <c r="Y1348" t="str">
        <f t="shared" si="131"/>
        <v>nonfiction</v>
      </c>
    </row>
    <row r="1349" spans="1:25" ht="64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102.2</v>
      </c>
      <c r="P1349" s="6">
        <f t="shared" si="129"/>
        <v>82.41935483870968</v>
      </c>
      <c r="Q1349" t="s">
        <v>8322</v>
      </c>
      <c r="R1349" t="s">
        <v>8323</v>
      </c>
      <c r="S1349" s="10">
        <f t="shared" si="126"/>
        <v>42040.638020833328</v>
      </c>
      <c r="T1349" s="10">
        <f t="shared" si="127"/>
        <v>42070.638020833328</v>
      </c>
      <c r="V1349" s="21"/>
      <c r="W1349" t="s">
        <v>8274</v>
      </c>
      <c r="X1349" t="str">
        <f t="shared" si="130"/>
        <v>publishing</v>
      </c>
      <c r="Y1349" t="str">
        <f t="shared" si="131"/>
        <v>nonfiction</v>
      </c>
    </row>
    <row r="1350" spans="1:25" ht="64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101.8723404255319</v>
      </c>
      <c r="P1350" s="6">
        <f t="shared" si="129"/>
        <v>230.19230769230768</v>
      </c>
      <c r="Q1350" t="s">
        <v>8322</v>
      </c>
      <c r="R1350" t="s">
        <v>8323</v>
      </c>
      <c r="S1350" s="10">
        <f t="shared" si="126"/>
        <v>41963.506168981476</v>
      </c>
      <c r="T1350" s="10">
        <f t="shared" si="127"/>
        <v>41991.506168981476</v>
      </c>
      <c r="V1350" s="21"/>
      <c r="W1350" t="s">
        <v>8274</v>
      </c>
      <c r="X1350" t="str">
        <f t="shared" si="130"/>
        <v>publishing</v>
      </c>
      <c r="Y1350" t="str">
        <f t="shared" si="131"/>
        <v>nonfiction</v>
      </c>
    </row>
    <row r="1351" spans="1:25" ht="64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204.2</v>
      </c>
      <c r="P1351" s="6">
        <f t="shared" si="129"/>
        <v>59.360465116279073</v>
      </c>
      <c r="Q1351" t="s">
        <v>8322</v>
      </c>
      <c r="R1351" t="s">
        <v>8323</v>
      </c>
      <c r="S1351" s="10">
        <f t="shared" si="126"/>
        <v>42317.33258101852</v>
      </c>
      <c r="T1351" s="10">
        <f t="shared" si="127"/>
        <v>42354.290972222225</v>
      </c>
      <c r="V1351" s="21"/>
      <c r="W1351" t="s">
        <v>8274</v>
      </c>
      <c r="X1351" t="str">
        <f t="shared" si="130"/>
        <v>publishing</v>
      </c>
      <c r="Y1351" t="str">
        <f t="shared" si="131"/>
        <v>nonfiction</v>
      </c>
    </row>
    <row r="1352" spans="1:25" ht="64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104.05</v>
      </c>
      <c r="P1352" s="6">
        <f t="shared" si="129"/>
        <v>66.698717948717942</v>
      </c>
      <c r="Q1352" t="s">
        <v>8322</v>
      </c>
      <c r="R1352" t="s">
        <v>8323</v>
      </c>
      <c r="S1352" s="10">
        <f t="shared" si="126"/>
        <v>42334.013124999998</v>
      </c>
      <c r="T1352" s="10">
        <f t="shared" si="127"/>
        <v>42364.013124999998</v>
      </c>
      <c r="V1352" s="21"/>
      <c r="W1352" t="s">
        <v>8274</v>
      </c>
      <c r="X1352" t="str">
        <f t="shared" si="130"/>
        <v>publishing</v>
      </c>
      <c r="Y1352" t="str">
        <f t="shared" si="131"/>
        <v>nonfiction</v>
      </c>
    </row>
    <row r="1353" spans="1:25" ht="48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101.265</v>
      </c>
      <c r="P1353" s="6">
        <f t="shared" si="129"/>
        <v>168.77500000000001</v>
      </c>
      <c r="Q1353" t="s">
        <v>8322</v>
      </c>
      <c r="R1353" t="s">
        <v>8323</v>
      </c>
      <c r="S1353" s="10">
        <f t="shared" si="126"/>
        <v>42382.74009259259</v>
      </c>
      <c r="T1353" s="10">
        <f t="shared" si="127"/>
        <v>42412.74009259259</v>
      </c>
      <c r="V1353" s="21"/>
      <c r="W1353" t="s">
        <v>8274</v>
      </c>
      <c r="X1353" t="str">
        <f t="shared" si="130"/>
        <v>publishing</v>
      </c>
      <c r="Y1353" t="str">
        <f t="shared" si="131"/>
        <v>nonfiction</v>
      </c>
    </row>
    <row r="1354" spans="1:25" ht="80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136.13999999999999</v>
      </c>
      <c r="P1354" s="6">
        <f t="shared" si="129"/>
        <v>59.973568281938327</v>
      </c>
      <c r="Q1354" t="s">
        <v>8322</v>
      </c>
      <c r="R1354" t="s">
        <v>8323</v>
      </c>
      <c r="S1354" s="10">
        <f t="shared" si="126"/>
        <v>42200.578310185185</v>
      </c>
      <c r="T1354" s="10">
        <f t="shared" si="127"/>
        <v>42252.165972222225</v>
      </c>
      <c r="V1354" s="21"/>
      <c r="W1354" t="s">
        <v>8274</v>
      </c>
      <c r="X1354" t="str">
        <f t="shared" si="130"/>
        <v>publishing</v>
      </c>
      <c r="Y1354" t="str">
        <f t="shared" si="131"/>
        <v>nonfiction</v>
      </c>
    </row>
    <row r="1355" spans="1:25" ht="48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133.6</v>
      </c>
      <c r="P1355" s="6">
        <f t="shared" si="129"/>
        <v>31.80952380952381</v>
      </c>
      <c r="Q1355" t="s">
        <v>8322</v>
      </c>
      <c r="R1355" t="s">
        <v>8323</v>
      </c>
      <c r="S1355" s="10">
        <f t="shared" si="126"/>
        <v>41309.11791666667</v>
      </c>
      <c r="T1355" s="10">
        <f t="shared" si="127"/>
        <v>41344</v>
      </c>
      <c r="V1355" s="21"/>
      <c r="W1355" t="s">
        <v>8274</v>
      </c>
      <c r="X1355" t="str">
        <f t="shared" si="130"/>
        <v>publishing</v>
      </c>
      <c r="Y1355" t="str">
        <f t="shared" si="131"/>
        <v>nonfiction</v>
      </c>
    </row>
    <row r="1356" spans="1:25" ht="64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130.25</v>
      </c>
      <c r="P1356" s="6">
        <f t="shared" si="129"/>
        <v>24.421875</v>
      </c>
      <c r="Q1356" t="s">
        <v>8322</v>
      </c>
      <c r="R1356" t="s">
        <v>8323</v>
      </c>
      <c r="S1356" s="10">
        <f t="shared" si="126"/>
        <v>42502.807627314818</v>
      </c>
      <c r="T1356" s="10">
        <f t="shared" si="127"/>
        <v>42532.807627314818</v>
      </c>
      <c r="V1356" s="21"/>
      <c r="W1356" t="s">
        <v>8274</v>
      </c>
      <c r="X1356" t="str">
        <f t="shared" si="130"/>
        <v>publishing</v>
      </c>
      <c r="Y1356" t="str">
        <f t="shared" si="131"/>
        <v>nonfiction</v>
      </c>
    </row>
    <row r="1357" spans="1:25" ht="80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122.67999999999999</v>
      </c>
      <c r="P1357" s="6">
        <f t="shared" si="129"/>
        <v>25.347107438016529</v>
      </c>
      <c r="Q1357" t="s">
        <v>8322</v>
      </c>
      <c r="R1357" t="s">
        <v>8323</v>
      </c>
      <c r="S1357" s="10">
        <f t="shared" si="126"/>
        <v>41213.254687499997</v>
      </c>
      <c r="T1357" s="10">
        <f t="shared" si="127"/>
        <v>41243.416666666664</v>
      </c>
      <c r="V1357" s="21"/>
      <c r="W1357" t="s">
        <v>8274</v>
      </c>
      <c r="X1357" t="str">
        <f t="shared" si="130"/>
        <v>publishing</v>
      </c>
      <c r="Y1357" t="str">
        <f t="shared" si="131"/>
        <v>nonfiction</v>
      </c>
    </row>
    <row r="1358" spans="1:25" ht="64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182.81058823529412</v>
      </c>
      <c r="P1358" s="6">
        <f t="shared" si="129"/>
        <v>71.443218390804603</v>
      </c>
      <c r="Q1358" t="s">
        <v>8322</v>
      </c>
      <c r="R1358" t="s">
        <v>8323</v>
      </c>
      <c r="S1358" s="10">
        <f t="shared" si="126"/>
        <v>41430.038888888892</v>
      </c>
      <c r="T1358" s="10">
        <f t="shared" si="127"/>
        <v>41460.038888888892</v>
      </c>
      <c r="V1358" s="21"/>
      <c r="W1358" t="s">
        <v>8274</v>
      </c>
      <c r="X1358" t="str">
        <f t="shared" si="130"/>
        <v>publishing</v>
      </c>
      <c r="Y1358" t="str">
        <f t="shared" si="131"/>
        <v>nonfiction</v>
      </c>
    </row>
    <row r="1359" spans="1:25" ht="64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125.29999999999998</v>
      </c>
      <c r="P1359" s="6">
        <f t="shared" si="129"/>
        <v>38.553846153846152</v>
      </c>
      <c r="Q1359" t="s">
        <v>8322</v>
      </c>
      <c r="R1359" t="s">
        <v>8323</v>
      </c>
      <c r="S1359" s="10">
        <f t="shared" si="126"/>
        <v>41304.962233796294</v>
      </c>
      <c r="T1359" s="10">
        <f t="shared" si="127"/>
        <v>41334.249305555553</v>
      </c>
      <c r="V1359" s="21"/>
      <c r="W1359" t="s">
        <v>8274</v>
      </c>
      <c r="X1359" t="str">
        <f t="shared" si="130"/>
        <v>publishing</v>
      </c>
      <c r="Y1359" t="str">
        <f t="shared" si="131"/>
        <v>nonfiction</v>
      </c>
    </row>
    <row r="1360" spans="1:25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111.66666666666667</v>
      </c>
      <c r="P1360" s="6">
        <f t="shared" si="129"/>
        <v>68.367346938775512</v>
      </c>
      <c r="Q1360" t="s">
        <v>8322</v>
      </c>
      <c r="R1360" t="s">
        <v>8323</v>
      </c>
      <c r="S1360" s="10">
        <f t="shared" si="126"/>
        <v>40689.570868055554</v>
      </c>
      <c r="T1360" s="10">
        <f t="shared" si="127"/>
        <v>40719.570868055554</v>
      </c>
      <c r="V1360" s="21"/>
      <c r="W1360" t="s">
        <v>8274</v>
      </c>
      <c r="X1360" t="str">
        <f t="shared" si="130"/>
        <v>publishing</v>
      </c>
      <c r="Y1360" t="str">
        <f t="shared" si="131"/>
        <v>nonfiction</v>
      </c>
    </row>
    <row r="1361" spans="1:25" ht="64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115.75757575757575</v>
      </c>
      <c r="P1361" s="6">
        <f t="shared" si="129"/>
        <v>40.210526315789473</v>
      </c>
      <c r="Q1361" t="s">
        <v>8322</v>
      </c>
      <c r="R1361" t="s">
        <v>8323</v>
      </c>
      <c r="S1361" s="10">
        <f t="shared" si="126"/>
        <v>40668.814699074072</v>
      </c>
      <c r="T1361" s="10">
        <f t="shared" si="127"/>
        <v>40730.814699074072</v>
      </c>
      <c r="V1361" s="21"/>
      <c r="W1361" t="s">
        <v>8274</v>
      </c>
      <c r="X1361" t="str">
        <f t="shared" si="130"/>
        <v>publishing</v>
      </c>
      <c r="Y1361" t="str">
        <f t="shared" si="131"/>
        <v>nonfiction</v>
      </c>
    </row>
    <row r="1362" spans="1:25" ht="48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173.2</v>
      </c>
      <c r="P1362" s="6">
        <f t="shared" si="129"/>
        <v>32.074074074074076</v>
      </c>
      <c r="Q1362" t="s">
        <v>8322</v>
      </c>
      <c r="R1362" t="s">
        <v>8323</v>
      </c>
      <c r="S1362" s="10">
        <f t="shared" si="126"/>
        <v>41095.900694444441</v>
      </c>
      <c r="T1362" s="10">
        <f t="shared" si="127"/>
        <v>41123.900694444441</v>
      </c>
      <c r="V1362" s="21"/>
      <c r="W1362" t="s">
        <v>8274</v>
      </c>
      <c r="X1362" t="str">
        <f t="shared" si="130"/>
        <v>publishing</v>
      </c>
      <c r="Y1362" t="str">
        <f t="shared" si="131"/>
        <v>nonfiction</v>
      </c>
    </row>
    <row r="1363" spans="1:25" ht="64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125.98333333333333</v>
      </c>
      <c r="P1363" s="6">
        <f t="shared" si="129"/>
        <v>28.632575757575758</v>
      </c>
      <c r="Q1363" t="s">
        <v>8322</v>
      </c>
      <c r="R1363" t="s">
        <v>8323</v>
      </c>
      <c r="S1363" s="10">
        <f t="shared" si="126"/>
        <v>41781.717268518521</v>
      </c>
      <c r="T1363" s="10">
        <f t="shared" si="127"/>
        <v>41811.717268518521</v>
      </c>
      <c r="V1363" s="21"/>
      <c r="W1363" t="s">
        <v>8274</v>
      </c>
      <c r="X1363" t="str">
        <f t="shared" si="130"/>
        <v>publishing</v>
      </c>
      <c r="Y1363" t="str">
        <f t="shared" si="131"/>
        <v>nonfiction</v>
      </c>
    </row>
    <row r="1364" spans="1:25" ht="48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109.1</v>
      </c>
      <c r="P1364" s="6">
        <f t="shared" si="129"/>
        <v>43.64</v>
      </c>
      <c r="Q1364" t="s">
        <v>8322</v>
      </c>
      <c r="R1364" t="s">
        <v>8323</v>
      </c>
      <c r="S1364" s="10">
        <f t="shared" si="126"/>
        <v>41464.934386574074</v>
      </c>
      <c r="T1364" s="10">
        <f t="shared" si="127"/>
        <v>41524.934386574074</v>
      </c>
      <c r="V1364" s="21"/>
      <c r="W1364" t="s">
        <v>8274</v>
      </c>
      <c r="X1364" t="str">
        <f t="shared" si="130"/>
        <v>publishing</v>
      </c>
      <c r="Y1364" t="str">
        <f t="shared" si="131"/>
        <v>nonfiction</v>
      </c>
    </row>
    <row r="1365" spans="1:25" ht="64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100</v>
      </c>
      <c r="P1365" s="6">
        <f t="shared" si="129"/>
        <v>40</v>
      </c>
      <c r="Q1365" t="s">
        <v>8322</v>
      </c>
      <c r="R1365" t="s">
        <v>8323</v>
      </c>
      <c r="S1365" s="10">
        <f t="shared" si="126"/>
        <v>42396.8440625</v>
      </c>
      <c r="T1365" s="10">
        <f t="shared" si="127"/>
        <v>42415.332638888889</v>
      </c>
      <c r="V1365" s="21"/>
      <c r="W1365" t="s">
        <v>8274</v>
      </c>
      <c r="X1365" t="str">
        <f t="shared" si="130"/>
        <v>publishing</v>
      </c>
      <c r="Y1365" t="str">
        <f t="shared" si="131"/>
        <v>nonfiction</v>
      </c>
    </row>
    <row r="1366" spans="1:25" ht="64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118.64285714285714</v>
      </c>
      <c r="P1366" s="6">
        <f t="shared" si="129"/>
        <v>346.04166666666669</v>
      </c>
      <c r="Q1366" t="s">
        <v>8325</v>
      </c>
      <c r="R1366" t="s">
        <v>8326</v>
      </c>
      <c r="S1366" s="10">
        <f t="shared" si="126"/>
        <v>41951.695671296293</v>
      </c>
      <c r="T1366" s="10">
        <f t="shared" si="127"/>
        <v>42011.6956712963</v>
      </c>
      <c r="V1366" s="21"/>
      <c r="W1366" t="s">
        <v>8276</v>
      </c>
      <c r="X1366" t="str">
        <f t="shared" si="130"/>
        <v>music</v>
      </c>
      <c r="Y1366" t="str">
        <f t="shared" si="131"/>
        <v>rock</v>
      </c>
    </row>
    <row r="1367" spans="1:25" ht="64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100.26666666666667</v>
      </c>
      <c r="P1367" s="6">
        <f t="shared" si="129"/>
        <v>81.739130434782609</v>
      </c>
      <c r="Q1367" t="s">
        <v>8325</v>
      </c>
      <c r="R1367" t="s">
        <v>8326</v>
      </c>
      <c r="S1367" s="10">
        <f t="shared" si="126"/>
        <v>42049.733240740738</v>
      </c>
      <c r="T1367" s="10">
        <f t="shared" si="127"/>
        <v>42079.691574074073</v>
      </c>
      <c r="V1367" s="21"/>
      <c r="W1367" t="s">
        <v>8276</v>
      </c>
      <c r="X1367" t="str">
        <f t="shared" si="130"/>
        <v>music</v>
      </c>
      <c r="Y1367" t="str">
        <f t="shared" si="131"/>
        <v>rock</v>
      </c>
    </row>
    <row r="1368" spans="1:25" ht="3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126.48920000000001</v>
      </c>
      <c r="P1368" s="6">
        <f t="shared" si="129"/>
        <v>64.535306122448986</v>
      </c>
      <c r="Q1368" t="s">
        <v>8325</v>
      </c>
      <c r="R1368" t="s">
        <v>8326</v>
      </c>
      <c r="S1368" s="10">
        <f t="shared" ref="S1368:S1431" si="132">(((J1368/60)/60)/24)+DATE(1970,1,1)</f>
        <v>41924.996099537035</v>
      </c>
      <c r="T1368" s="10">
        <f t="shared" ref="T1368:T1431" si="133">(((I1368/60)/60)/24)+DATE(1970,1,1)</f>
        <v>41970.037766203706</v>
      </c>
      <c r="V1368" s="21"/>
      <c r="W1368" t="s">
        <v>8276</v>
      </c>
      <c r="X1368" t="str">
        <f t="shared" si="130"/>
        <v>music</v>
      </c>
      <c r="Y1368" t="str">
        <f t="shared" si="131"/>
        <v>rock</v>
      </c>
    </row>
    <row r="1369" spans="1:25" ht="64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114.26</v>
      </c>
      <c r="P1369" s="6">
        <f t="shared" si="129"/>
        <v>63.477777777777774</v>
      </c>
      <c r="Q1369" t="s">
        <v>8325</v>
      </c>
      <c r="R1369" t="s">
        <v>8326</v>
      </c>
      <c r="S1369" s="10">
        <f t="shared" si="132"/>
        <v>42292.002893518518</v>
      </c>
      <c r="T1369" s="10">
        <f t="shared" si="133"/>
        <v>42322.044560185182</v>
      </c>
      <c r="V1369" s="21"/>
      <c r="W1369" t="s">
        <v>8276</v>
      </c>
      <c r="X1369" t="str">
        <f t="shared" si="130"/>
        <v>music</v>
      </c>
      <c r="Y1369" t="str">
        <f t="shared" si="131"/>
        <v>rock</v>
      </c>
    </row>
    <row r="1370" spans="1:25" ht="64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110.7</v>
      </c>
      <c r="P1370" s="6">
        <f t="shared" si="129"/>
        <v>63.620689655172413</v>
      </c>
      <c r="Q1370" t="s">
        <v>8325</v>
      </c>
      <c r="R1370" t="s">
        <v>8326</v>
      </c>
      <c r="S1370" s="10">
        <f t="shared" si="132"/>
        <v>42146.190902777773</v>
      </c>
      <c r="T1370" s="10">
        <f t="shared" si="133"/>
        <v>42170.190902777773</v>
      </c>
      <c r="V1370" s="21"/>
      <c r="W1370" t="s">
        <v>8276</v>
      </c>
      <c r="X1370" t="str">
        <f t="shared" si="130"/>
        <v>music</v>
      </c>
      <c r="Y1370" t="str">
        <f t="shared" si="131"/>
        <v>rock</v>
      </c>
    </row>
    <row r="1371" spans="1:25" ht="64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105.34805315203954</v>
      </c>
      <c r="P1371" s="6">
        <f t="shared" si="129"/>
        <v>83.967068965517228</v>
      </c>
      <c r="Q1371" t="s">
        <v>8325</v>
      </c>
      <c r="R1371" t="s">
        <v>8326</v>
      </c>
      <c r="S1371" s="10">
        <f t="shared" si="132"/>
        <v>41710.594282407408</v>
      </c>
      <c r="T1371" s="10">
        <f t="shared" si="133"/>
        <v>41740.594282407408</v>
      </c>
      <c r="V1371" s="21"/>
      <c r="W1371" t="s">
        <v>8276</v>
      </c>
      <c r="X1371" t="str">
        <f t="shared" si="130"/>
        <v>music</v>
      </c>
      <c r="Y1371" t="str">
        <f t="shared" si="131"/>
        <v>rock</v>
      </c>
    </row>
    <row r="1372" spans="1:25" ht="48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103.66666666666666</v>
      </c>
      <c r="P1372" s="6">
        <f t="shared" si="129"/>
        <v>77.75</v>
      </c>
      <c r="Q1372" t="s">
        <v>8325</v>
      </c>
      <c r="R1372" t="s">
        <v>8326</v>
      </c>
      <c r="S1372" s="10">
        <f t="shared" si="132"/>
        <v>41548.00335648148</v>
      </c>
      <c r="T1372" s="10">
        <f t="shared" si="133"/>
        <v>41563.00335648148</v>
      </c>
      <c r="V1372" s="21"/>
      <c r="W1372" t="s">
        <v>8276</v>
      </c>
      <c r="X1372" t="str">
        <f t="shared" si="130"/>
        <v>music</v>
      </c>
      <c r="Y1372" t="str">
        <f t="shared" si="131"/>
        <v>rock</v>
      </c>
    </row>
    <row r="1373" spans="1:25" ht="64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107.08672667523933</v>
      </c>
      <c r="P1373" s="6">
        <f t="shared" si="129"/>
        <v>107.07142857142857</v>
      </c>
      <c r="Q1373" t="s">
        <v>8325</v>
      </c>
      <c r="R1373" t="s">
        <v>8326</v>
      </c>
      <c r="S1373" s="10">
        <f t="shared" si="132"/>
        <v>42101.758587962962</v>
      </c>
      <c r="T1373" s="10">
        <f t="shared" si="133"/>
        <v>42131.758587962962</v>
      </c>
      <c r="V1373" s="21"/>
      <c r="W1373" t="s">
        <v>8276</v>
      </c>
      <c r="X1373" t="str">
        <f t="shared" si="130"/>
        <v>music</v>
      </c>
      <c r="Y1373" t="str">
        <f t="shared" si="131"/>
        <v>rock</v>
      </c>
    </row>
    <row r="1374" spans="1:25" ht="3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124</v>
      </c>
      <c r="P1374" s="6">
        <f t="shared" si="129"/>
        <v>38.75</v>
      </c>
      <c r="Q1374" t="s">
        <v>8325</v>
      </c>
      <c r="R1374" t="s">
        <v>8326</v>
      </c>
      <c r="S1374" s="10">
        <f t="shared" si="132"/>
        <v>41072.739953703705</v>
      </c>
      <c r="T1374" s="10">
        <f t="shared" si="133"/>
        <v>41102.739953703705</v>
      </c>
      <c r="V1374" s="21"/>
      <c r="W1374" t="s">
        <v>8276</v>
      </c>
      <c r="X1374" t="str">
        <f t="shared" si="130"/>
        <v>music</v>
      </c>
      <c r="Y1374" t="str">
        <f t="shared" si="131"/>
        <v>rock</v>
      </c>
    </row>
    <row r="1375" spans="1:25" ht="48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105.01</v>
      </c>
      <c r="P1375" s="6">
        <f t="shared" si="129"/>
        <v>201.94230769230768</v>
      </c>
      <c r="Q1375" t="s">
        <v>8325</v>
      </c>
      <c r="R1375" t="s">
        <v>8326</v>
      </c>
      <c r="S1375" s="10">
        <f t="shared" si="132"/>
        <v>42704.95177083333</v>
      </c>
      <c r="T1375" s="10">
        <f t="shared" si="133"/>
        <v>42734.95177083333</v>
      </c>
      <c r="V1375" s="21"/>
      <c r="W1375" t="s">
        <v>8276</v>
      </c>
      <c r="X1375" t="str">
        <f t="shared" si="130"/>
        <v>music</v>
      </c>
      <c r="Y1375" t="str">
        <f t="shared" si="131"/>
        <v>rock</v>
      </c>
    </row>
    <row r="1376" spans="1:25" ht="64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189.46666666666667</v>
      </c>
      <c r="P1376" s="6">
        <f t="shared" si="129"/>
        <v>43.060606060606062</v>
      </c>
      <c r="Q1376" t="s">
        <v>8325</v>
      </c>
      <c r="R1376" t="s">
        <v>8326</v>
      </c>
      <c r="S1376" s="10">
        <f t="shared" si="132"/>
        <v>42424.161898148144</v>
      </c>
      <c r="T1376" s="10">
        <f t="shared" si="133"/>
        <v>42454.12023148148</v>
      </c>
      <c r="V1376" s="21"/>
      <c r="W1376" t="s">
        <v>8276</v>
      </c>
      <c r="X1376" t="str">
        <f t="shared" si="130"/>
        <v>music</v>
      </c>
      <c r="Y1376" t="str">
        <f t="shared" si="131"/>
        <v>rock</v>
      </c>
    </row>
    <row r="1377" spans="1:25" ht="64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171.32499999999999</v>
      </c>
      <c r="P1377" s="6">
        <f t="shared" si="129"/>
        <v>62.871559633027523</v>
      </c>
      <c r="Q1377" t="s">
        <v>8325</v>
      </c>
      <c r="R1377" t="s">
        <v>8326</v>
      </c>
      <c r="S1377" s="10">
        <f t="shared" si="132"/>
        <v>42720.066192129627</v>
      </c>
      <c r="T1377" s="10">
        <f t="shared" si="133"/>
        <v>42750.066192129627</v>
      </c>
      <c r="V1377" s="21"/>
      <c r="W1377" t="s">
        <v>8276</v>
      </c>
      <c r="X1377" t="str">
        <f t="shared" si="130"/>
        <v>music</v>
      </c>
      <c r="Y1377" t="str">
        <f t="shared" si="131"/>
        <v>rock</v>
      </c>
    </row>
    <row r="1378" spans="1:25" ht="48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252.48648648648651</v>
      </c>
      <c r="P1378" s="6">
        <f t="shared" si="129"/>
        <v>55.607142857142854</v>
      </c>
      <c r="Q1378" t="s">
        <v>8325</v>
      </c>
      <c r="R1378" t="s">
        <v>8326</v>
      </c>
      <c r="S1378" s="10">
        <f t="shared" si="132"/>
        <v>42677.669050925921</v>
      </c>
      <c r="T1378" s="10">
        <f t="shared" si="133"/>
        <v>42707.710717592592</v>
      </c>
      <c r="V1378" s="21"/>
      <c r="W1378" t="s">
        <v>8276</v>
      </c>
      <c r="X1378" t="str">
        <f t="shared" si="130"/>
        <v>music</v>
      </c>
      <c r="Y1378" t="str">
        <f t="shared" si="131"/>
        <v>rock</v>
      </c>
    </row>
    <row r="1379" spans="1:25" ht="64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116.15384615384616</v>
      </c>
      <c r="P1379" s="6">
        <f t="shared" si="129"/>
        <v>48.70967741935484</v>
      </c>
      <c r="Q1379" t="s">
        <v>8325</v>
      </c>
      <c r="R1379" t="s">
        <v>8326</v>
      </c>
      <c r="S1379" s="10">
        <f t="shared" si="132"/>
        <v>42747.219560185185</v>
      </c>
      <c r="T1379" s="10">
        <f t="shared" si="133"/>
        <v>42769.174305555556</v>
      </c>
      <c r="V1379" s="21"/>
      <c r="W1379" t="s">
        <v>8276</v>
      </c>
      <c r="X1379" t="str">
        <f t="shared" si="130"/>
        <v>music</v>
      </c>
      <c r="Y1379" t="str">
        <f t="shared" si="131"/>
        <v>rock</v>
      </c>
    </row>
    <row r="1380" spans="1:25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203.35000000000002</v>
      </c>
      <c r="P1380" s="6">
        <f t="shared" si="129"/>
        <v>30.578947368421051</v>
      </c>
      <c r="Q1380" t="s">
        <v>8325</v>
      </c>
      <c r="R1380" t="s">
        <v>8326</v>
      </c>
      <c r="S1380" s="10">
        <f t="shared" si="132"/>
        <v>42568.759374999994</v>
      </c>
      <c r="T1380" s="10">
        <f t="shared" si="133"/>
        <v>42583.759374999994</v>
      </c>
      <c r="V1380" s="21"/>
      <c r="W1380" t="s">
        <v>8276</v>
      </c>
      <c r="X1380" t="str">
        <f t="shared" si="130"/>
        <v>music</v>
      </c>
      <c r="Y1380" t="str">
        <f t="shared" si="131"/>
        <v>rock</v>
      </c>
    </row>
    <row r="1381" spans="1:25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111.60000000000001</v>
      </c>
      <c r="P1381" s="6">
        <f t="shared" si="129"/>
        <v>73.907284768211923</v>
      </c>
      <c r="Q1381" t="s">
        <v>8325</v>
      </c>
      <c r="R1381" t="s">
        <v>8326</v>
      </c>
      <c r="S1381" s="10">
        <f t="shared" si="132"/>
        <v>42130.491620370376</v>
      </c>
      <c r="T1381" s="10">
        <f t="shared" si="133"/>
        <v>42160.491620370376</v>
      </c>
      <c r="V1381" s="21"/>
      <c r="W1381" t="s">
        <v>8276</v>
      </c>
      <c r="X1381" t="str">
        <f t="shared" si="130"/>
        <v>music</v>
      </c>
      <c r="Y1381" t="str">
        <f t="shared" si="131"/>
        <v>rock</v>
      </c>
    </row>
    <row r="1382" spans="1:25" ht="48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424</v>
      </c>
      <c r="P1382" s="6">
        <f t="shared" si="129"/>
        <v>21.2</v>
      </c>
      <c r="Q1382" t="s">
        <v>8325</v>
      </c>
      <c r="R1382" t="s">
        <v>8326</v>
      </c>
      <c r="S1382" s="10">
        <f t="shared" si="132"/>
        <v>42141.762800925921</v>
      </c>
      <c r="T1382" s="10">
        <f t="shared" si="133"/>
        <v>42164.083333333328</v>
      </c>
      <c r="V1382" s="21"/>
      <c r="W1382" t="s">
        <v>8276</v>
      </c>
      <c r="X1382" t="str">
        <f t="shared" si="130"/>
        <v>music</v>
      </c>
      <c r="Y1382" t="str">
        <f t="shared" si="131"/>
        <v>rock</v>
      </c>
    </row>
    <row r="1383" spans="1:25" ht="64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107.1</v>
      </c>
      <c r="P1383" s="6">
        <f t="shared" si="129"/>
        <v>73.356164383561648</v>
      </c>
      <c r="Q1383" t="s">
        <v>8325</v>
      </c>
      <c r="R1383" t="s">
        <v>8326</v>
      </c>
      <c r="S1383" s="10">
        <f t="shared" si="132"/>
        <v>42703.214409722219</v>
      </c>
      <c r="T1383" s="10">
        <f t="shared" si="133"/>
        <v>42733.214409722219</v>
      </c>
      <c r="V1383" s="21"/>
      <c r="W1383" t="s">
        <v>8276</v>
      </c>
      <c r="X1383" t="str">
        <f t="shared" si="130"/>
        <v>music</v>
      </c>
      <c r="Y1383" t="str">
        <f t="shared" si="131"/>
        <v>rock</v>
      </c>
    </row>
    <row r="1384" spans="1:25" ht="64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104.3625</v>
      </c>
      <c r="P1384" s="6">
        <f t="shared" si="129"/>
        <v>56.412162162162161</v>
      </c>
      <c r="Q1384" t="s">
        <v>8325</v>
      </c>
      <c r="R1384" t="s">
        <v>8326</v>
      </c>
      <c r="S1384" s="10">
        <f t="shared" si="132"/>
        <v>41370.800185185188</v>
      </c>
      <c r="T1384" s="10">
        <f t="shared" si="133"/>
        <v>41400.800185185188</v>
      </c>
      <c r="V1384" s="21"/>
      <c r="W1384" t="s">
        <v>8276</v>
      </c>
      <c r="X1384" t="str">
        <f t="shared" si="130"/>
        <v>music</v>
      </c>
      <c r="Y1384" t="str">
        <f t="shared" si="131"/>
        <v>rock</v>
      </c>
    </row>
    <row r="1385" spans="1:25" ht="80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212.40909090909091</v>
      </c>
      <c r="P1385" s="6">
        <f t="shared" si="129"/>
        <v>50.247311827956992</v>
      </c>
      <c r="Q1385" t="s">
        <v>8325</v>
      </c>
      <c r="R1385" t="s">
        <v>8326</v>
      </c>
      <c r="S1385" s="10">
        <f t="shared" si="132"/>
        <v>42707.074976851851</v>
      </c>
      <c r="T1385" s="10">
        <f t="shared" si="133"/>
        <v>42727.074976851851</v>
      </c>
      <c r="V1385" s="21"/>
      <c r="W1385" t="s">
        <v>8276</v>
      </c>
      <c r="X1385" t="str">
        <f t="shared" si="130"/>
        <v>music</v>
      </c>
      <c r="Y1385" t="str">
        <f t="shared" si="131"/>
        <v>rock</v>
      </c>
    </row>
    <row r="1386" spans="1:25" ht="64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124.08571428571429</v>
      </c>
      <c r="P1386" s="6">
        <f t="shared" si="129"/>
        <v>68.936507936507937</v>
      </c>
      <c r="Q1386" t="s">
        <v>8325</v>
      </c>
      <c r="R1386" t="s">
        <v>8326</v>
      </c>
      <c r="S1386" s="10">
        <f t="shared" si="132"/>
        <v>42160.735208333332</v>
      </c>
      <c r="T1386" s="10">
        <f t="shared" si="133"/>
        <v>42190.735208333332</v>
      </c>
      <c r="V1386" s="21"/>
      <c r="W1386" t="s">
        <v>8276</v>
      </c>
      <c r="X1386" t="str">
        <f t="shared" si="130"/>
        <v>music</v>
      </c>
      <c r="Y1386" t="str">
        <f t="shared" si="131"/>
        <v>rock</v>
      </c>
    </row>
    <row r="1387" spans="1:25" ht="64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110.406125</v>
      </c>
      <c r="P1387" s="6">
        <f t="shared" si="129"/>
        <v>65.914104477611943</v>
      </c>
      <c r="Q1387" t="s">
        <v>8325</v>
      </c>
      <c r="R1387" t="s">
        <v>8326</v>
      </c>
      <c r="S1387" s="10">
        <f t="shared" si="132"/>
        <v>42433.688900462963</v>
      </c>
      <c r="T1387" s="10">
        <f t="shared" si="133"/>
        <v>42489.507638888885</v>
      </c>
      <c r="V1387" s="21"/>
      <c r="W1387" t="s">
        <v>8276</v>
      </c>
      <c r="X1387" t="str">
        <f t="shared" si="130"/>
        <v>music</v>
      </c>
      <c r="Y1387" t="str">
        <f t="shared" si="131"/>
        <v>rock</v>
      </c>
    </row>
    <row r="1388" spans="1:25" ht="48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218.75</v>
      </c>
      <c r="P1388" s="6">
        <f t="shared" si="129"/>
        <v>62.5</v>
      </c>
      <c r="Q1388" t="s">
        <v>8325</v>
      </c>
      <c r="R1388" t="s">
        <v>8326</v>
      </c>
      <c r="S1388" s="10">
        <f t="shared" si="132"/>
        <v>42184.646863425922</v>
      </c>
      <c r="T1388" s="10">
        <f t="shared" si="133"/>
        <v>42214.646863425922</v>
      </c>
      <c r="V1388" s="21"/>
      <c r="W1388" t="s">
        <v>8276</v>
      </c>
      <c r="X1388" t="str">
        <f t="shared" si="130"/>
        <v>music</v>
      </c>
      <c r="Y1388" t="str">
        <f t="shared" si="131"/>
        <v>rock</v>
      </c>
    </row>
    <row r="1389" spans="1:25" ht="64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136.625</v>
      </c>
      <c r="P1389" s="6">
        <f t="shared" si="129"/>
        <v>70.064102564102569</v>
      </c>
      <c r="Q1389" t="s">
        <v>8325</v>
      </c>
      <c r="R1389" t="s">
        <v>8326</v>
      </c>
      <c r="S1389" s="10">
        <f t="shared" si="132"/>
        <v>42126.92123842593</v>
      </c>
      <c r="T1389" s="10">
        <f t="shared" si="133"/>
        <v>42158.1875</v>
      </c>
      <c r="V1389" s="21"/>
      <c r="W1389" t="s">
        <v>8276</v>
      </c>
      <c r="X1389" t="str">
        <f t="shared" si="130"/>
        <v>music</v>
      </c>
      <c r="Y1389" t="str">
        <f t="shared" si="131"/>
        <v>rock</v>
      </c>
    </row>
    <row r="1390" spans="1:25" ht="64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134.8074</v>
      </c>
      <c r="P1390" s="6">
        <f t="shared" si="129"/>
        <v>60.181874999999998</v>
      </c>
      <c r="Q1390" t="s">
        <v>8325</v>
      </c>
      <c r="R1390" t="s">
        <v>8326</v>
      </c>
      <c r="S1390" s="10">
        <f t="shared" si="132"/>
        <v>42634.614780092597</v>
      </c>
      <c r="T1390" s="10">
        <f t="shared" si="133"/>
        <v>42660.676388888889</v>
      </c>
      <c r="V1390" s="21"/>
      <c r="W1390" t="s">
        <v>8276</v>
      </c>
      <c r="X1390" t="str">
        <f t="shared" si="130"/>
        <v>music</v>
      </c>
      <c r="Y1390" t="str">
        <f t="shared" si="131"/>
        <v>rock</v>
      </c>
    </row>
    <row r="1391" spans="1:25" ht="48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145.4</v>
      </c>
      <c r="P1391" s="6">
        <f t="shared" si="129"/>
        <v>21.382352941176471</v>
      </c>
      <c r="Q1391" t="s">
        <v>8325</v>
      </c>
      <c r="R1391" t="s">
        <v>8326</v>
      </c>
      <c r="S1391" s="10">
        <f t="shared" si="132"/>
        <v>42565.480983796297</v>
      </c>
      <c r="T1391" s="10">
        <f t="shared" si="133"/>
        <v>42595.480983796297</v>
      </c>
      <c r="V1391" s="21"/>
      <c r="W1391" t="s">
        <v>8276</v>
      </c>
      <c r="X1391" t="str">
        <f t="shared" si="130"/>
        <v>music</v>
      </c>
      <c r="Y1391" t="str">
        <f t="shared" si="131"/>
        <v>rock</v>
      </c>
    </row>
    <row r="1392" spans="1:25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109.10714285714285</v>
      </c>
      <c r="P1392" s="6">
        <f t="shared" si="129"/>
        <v>160.78947368421052</v>
      </c>
      <c r="Q1392" t="s">
        <v>8325</v>
      </c>
      <c r="R1392" t="s">
        <v>8326</v>
      </c>
      <c r="S1392" s="10">
        <f t="shared" si="132"/>
        <v>42087.803310185183</v>
      </c>
      <c r="T1392" s="10">
        <f t="shared" si="133"/>
        <v>42121.716666666667</v>
      </c>
      <c r="V1392" s="21"/>
      <c r="W1392" t="s">
        <v>8276</v>
      </c>
      <c r="X1392" t="str">
        <f t="shared" si="130"/>
        <v>music</v>
      </c>
      <c r="Y1392" t="str">
        <f t="shared" si="131"/>
        <v>rock</v>
      </c>
    </row>
    <row r="1393" spans="1:25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110.2</v>
      </c>
      <c r="P1393" s="6">
        <f t="shared" si="129"/>
        <v>42.384615384615387</v>
      </c>
      <c r="Q1393" t="s">
        <v>8325</v>
      </c>
      <c r="R1393" t="s">
        <v>8326</v>
      </c>
      <c r="S1393" s="10">
        <f t="shared" si="132"/>
        <v>42193.650671296295</v>
      </c>
      <c r="T1393" s="10">
        <f t="shared" si="133"/>
        <v>42238.207638888889</v>
      </c>
      <c r="V1393" s="21"/>
      <c r="W1393" t="s">
        <v>8276</v>
      </c>
      <c r="X1393" t="str">
        <f t="shared" si="130"/>
        <v>music</v>
      </c>
      <c r="Y1393" t="str">
        <f t="shared" si="131"/>
        <v>rock</v>
      </c>
    </row>
    <row r="1394" spans="1:25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113.64000000000001</v>
      </c>
      <c r="P1394" s="6">
        <f t="shared" si="129"/>
        <v>27.317307692307693</v>
      </c>
      <c r="Q1394" t="s">
        <v>8325</v>
      </c>
      <c r="R1394" t="s">
        <v>8326</v>
      </c>
      <c r="S1394" s="10">
        <f t="shared" si="132"/>
        <v>42401.154930555553</v>
      </c>
      <c r="T1394" s="10">
        <f t="shared" si="133"/>
        <v>42432.154930555553</v>
      </c>
      <c r="V1394" s="21"/>
      <c r="W1394" t="s">
        <v>8276</v>
      </c>
      <c r="X1394" t="str">
        <f t="shared" si="130"/>
        <v>music</v>
      </c>
      <c r="Y1394" t="str">
        <f t="shared" si="131"/>
        <v>rock</v>
      </c>
    </row>
    <row r="1395" spans="1:25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102.35000000000001</v>
      </c>
      <c r="P1395" s="6">
        <f t="shared" si="129"/>
        <v>196.82692307692307</v>
      </c>
      <c r="Q1395" t="s">
        <v>8325</v>
      </c>
      <c r="R1395" t="s">
        <v>8326</v>
      </c>
      <c r="S1395" s="10">
        <f t="shared" si="132"/>
        <v>42553.681979166664</v>
      </c>
      <c r="T1395" s="10">
        <f t="shared" si="133"/>
        <v>42583.681979166664</v>
      </c>
      <c r="V1395" s="21"/>
      <c r="W1395" t="s">
        <v>8276</v>
      </c>
      <c r="X1395" t="str">
        <f t="shared" si="130"/>
        <v>music</v>
      </c>
      <c r="Y1395" t="str">
        <f t="shared" si="131"/>
        <v>rock</v>
      </c>
    </row>
    <row r="1396" spans="1:25" ht="64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122.13333333333334</v>
      </c>
      <c r="P1396" s="6">
        <f t="shared" si="129"/>
        <v>53.882352941176471</v>
      </c>
      <c r="Q1396" t="s">
        <v>8325</v>
      </c>
      <c r="R1396" t="s">
        <v>8326</v>
      </c>
      <c r="S1396" s="10">
        <f t="shared" si="132"/>
        <v>42752.144976851851</v>
      </c>
      <c r="T1396" s="10">
        <f t="shared" si="133"/>
        <v>42795.125</v>
      </c>
      <c r="V1396" s="21"/>
      <c r="W1396" t="s">
        <v>8276</v>
      </c>
      <c r="X1396" t="str">
        <f t="shared" si="130"/>
        <v>music</v>
      </c>
      <c r="Y1396" t="str">
        <f t="shared" si="131"/>
        <v>rock</v>
      </c>
    </row>
    <row r="1397" spans="1:25" ht="3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111.88571428571427</v>
      </c>
      <c r="P1397" s="6">
        <f t="shared" si="129"/>
        <v>47.756097560975611</v>
      </c>
      <c r="Q1397" t="s">
        <v>8325</v>
      </c>
      <c r="R1397" t="s">
        <v>8326</v>
      </c>
      <c r="S1397" s="10">
        <f t="shared" si="132"/>
        <v>42719.90834490741</v>
      </c>
      <c r="T1397" s="10">
        <f t="shared" si="133"/>
        <v>42749.90834490741</v>
      </c>
      <c r="V1397" s="21"/>
      <c r="W1397" t="s">
        <v>8276</v>
      </c>
      <c r="X1397" t="str">
        <f t="shared" si="130"/>
        <v>music</v>
      </c>
      <c r="Y1397" t="str">
        <f t="shared" si="131"/>
        <v>rock</v>
      </c>
    </row>
    <row r="1398" spans="1:25" ht="64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107.3</v>
      </c>
      <c r="P1398" s="6">
        <f t="shared" si="129"/>
        <v>88.191780821917803</v>
      </c>
      <c r="Q1398" t="s">
        <v>8325</v>
      </c>
      <c r="R1398" t="s">
        <v>8326</v>
      </c>
      <c r="S1398" s="10">
        <f t="shared" si="132"/>
        <v>42018.99863425926</v>
      </c>
      <c r="T1398" s="10">
        <f t="shared" si="133"/>
        <v>42048.99863425926</v>
      </c>
      <c r="V1398" s="21"/>
      <c r="W1398" t="s">
        <v>8276</v>
      </c>
      <c r="X1398" t="str">
        <f t="shared" si="130"/>
        <v>music</v>
      </c>
      <c r="Y1398" t="str">
        <f t="shared" si="131"/>
        <v>rock</v>
      </c>
    </row>
    <row r="1399" spans="1:25" ht="64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113.85000000000001</v>
      </c>
      <c r="P1399" s="6">
        <f t="shared" si="129"/>
        <v>72.056962025316452</v>
      </c>
      <c r="Q1399" t="s">
        <v>8325</v>
      </c>
      <c r="R1399" t="s">
        <v>8326</v>
      </c>
      <c r="S1399" s="10">
        <f t="shared" si="132"/>
        <v>42640.917939814812</v>
      </c>
      <c r="T1399" s="10">
        <f t="shared" si="133"/>
        <v>42670.888194444444</v>
      </c>
      <c r="V1399" s="21"/>
      <c r="W1399" t="s">
        <v>8276</v>
      </c>
      <c r="X1399" t="str">
        <f t="shared" si="130"/>
        <v>music</v>
      </c>
      <c r="Y1399" t="str">
        <f t="shared" si="131"/>
        <v>rock</v>
      </c>
    </row>
    <row r="1400" spans="1:25" ht="64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109.68181818181819</v>
      </c>
      <c r="P1400" s="6">
        <f t="shared" si="129"/>
        <v>74.246153846153845</v>
      </c>
      <c r="Q1400" t="s">
        <v>8325</v>
      </c>
      <c r="R1400" t="s">
        <v>8326</v>
      </c>
      <c r="S1400" s="10">
        <f t="shared" si="132"/>
        <v>42526.874236111107</v>
      </c>
      <c r="T1400" s="10">
        <f t="shared" si="133"/>
        <v>42556.874236111107</v>
      </c>
      <c r="V1400" s="21"/>
      <c r="W1400" t="s">
        <v>8276</v>
      </c>
      <c r="X1400" t="str">
        <f t="shared" si="130"/>
        <v>music</v>
      </c>
      <c r="Y1400" t="str">
        <f t="shared" si="131"/>
        <v>rock</v>
      </c>
    </row>
    <row r="1401" spans="1:25" ht="64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126.14444444444443</v>
      </c>
      <c r="P1401" s="6">
        <f t="shared" si="129"/>
        <v>61.701086956521742</v>
      </c>
      <c r="Q1401" t="s">
        <v>8325</v>
      </c>
      <c r="R1401" t="s">
        <v>8326</v>
      </c>
      <c r="S1401" s="10">
        <f t="shared" si="132"/>
        <v>41889.004317129627</v>
      </c>
      <c r="T1401" s="10">
        <f t="shared" si="133"/>
        <v>41919.004317129627</v>
      </c>
      <c r="V1401" s="21"/>
      <c r="W1401" t="s">
        <v>8276</v>
      </c>
      <c r="X1401" t="str">
        <f t="shared" si="130"/>
        <v>music</v>
      </c>
      <c r="Y1401" t="str">
        <f t="shared" si="131"/>
        <v>rock</v>
      </c>
    </row>
    <row r="1402" spans="1:25" ht="64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167.42857142857144</v>
      </c>
      <c r="P1402" s="6">
        <f t="shared" si="129"/>
        <v>17.235294117647058</v>
      </c>
      <c r="Q1402" t="s">
        <v>8325</v>
      </c>
      <c r="R1402" t="s">
        <v>8326</v>
      </c>
      <c r="S1402" s="10">
        <f t="shared" si="132"/>
        <v>42498.341122685189</v>
      </c>
      <c r="T1402" s="10">
        <f t="shared" si="133"/>
        <v>42533.229166666672</v>
      </c>
      <c r="V1402" s="21"/>
      <c r="W1402" t="s">
        <v>8276</v>
      </c>
      <c r="X1402" t="str">
        <f t="shared" si="130"/>
        <v>music</v>
      </c>
      <c r="Y1402" t="str">
        <f t="shared" si="131"/>
        <v>rock</v>
      </c>
    </row>
    <row r="1403" spans="1:25" ht="80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496.52000000000004</v>
      </c>
      <c r="P1403" s="6">
        <f t="shared" si="129"/>
        <v>51.720833333333331</v>
      </c>
      <c r="Q1403" t="s">
        <v>8325</v>
      </c>
      <c r="R1403" t="s">
        <v>8326</v>
      </c>
      <c r="S1403" s="10">
        <f t="shared" si="132"/>
        <v>41399.99622685185</v>
      </c>
      <c r="T1403" s="10">
        <f t="shared" si="133"/>
        <v>41420.99622685185</v>
      </c>
      <c r="V1403" s="21"/>
      <c r="W1403" t="s">
        <v>8276</v>
      </c>
      <c r="X1403" t="str">
        <f t="shared" si="130"/>
        <v>music</v>
      </c>
      <c r="Y1403" t="str">
        <f t="shared" si="131"/>
        <v>rock</v>
      </c>
    </row>
    <row r="1404" spans="1:25" ht="64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109.16</v>
      </c>
      <c r="P1404" s="6">
        <f t="shared" si="129"/>
        <v>24.150442477876105</v>
      </c>
      <c r="Q1404" t="s">
        <v>8325</v>
      </c>
      <c r="R1404" t="s">
        <v>8326</v>
      </c>
      <c r="S1404" s="10">
        <f t="shared" si="132"/>
        <v>42065.053368055553</v>
      </c>
      <c r="T1404" s="10">
        <f t="shared" si="133"/>
        <v>42125.011701388896</v>
      </c>
      <c r="V1404" s="21"/>
      <c r="W1404" t="s">
        <v>8276</v>
      </c>
      <c r="X1404" t="str">
        <f t="shared" si="130"/>
        <v>music</v>
      </c>
      <c r="Y1404" t="str">
        <f t="shared" si="131"/>
        <v>rock</v>
      </c>
    </row>
    <row r="1405" spans="1:25" ht="64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102.57499999999999</v>
      </c>
      <c r="P1405" s="6">
        <f t="shared" si="129"/>
        <v>62.166666666666664</v>
      </c>
      <c r="Q1405" t="s">
        <v>8325</v>
      </c>
      <c r="R1405" t="s">
        <v>8326</v>
      </c>
      <c r="S1405" s="10">
        <f t="shared" si="132"/>
        <v>41451.062905092593</v>
      </c>
      <c r="T1405" s="10">
        <f t="shared" si="133"/>
        <v>41481.062905092593</v>
      </c>
      <c r="V1405" s="21"/>
      <c r="W1405" t="s">
        <v>8276</v>
      </c>
      <c r="X1405" t="str">
        <f t="shared" si="130"/>
        <v>music</v>
      </c>
      <c r="Y1405" t="str">
        <f t="shared" si="131"/>
        <v>rock</v>
      </c>
    </row>
    <row r="1406" spans="1:25" ht="64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</v>
      </c>
      <c r="P1406" s="6">
        <f t="shared" si="129"/>
        <v>48.2</v>
      </c>
      <c r="Q1406" t="s">
        <v>8322</v>
      </c>
      <c r="R1406" t="s">
        <v>8341</v>
      </c>
      <c r="S1406" s="10">
        <f t="shared" si="132"/>
        <v>42032.510243055556</v>
      </c>
      <c r="T1406" s="10">
        <f t="shared" si="133"/>
        <v>42057.510243055556</v>
      </c>
      <c r="V1406" s="21"/>
      <c r="W1406" t="s">
        <v>8287</v>
      </c>
      <c r="X1406" t="str">
        <f t="shared" si="130"/>
        <v>publishing</v>
      </c>
      <c r="Y1406" t="str">
        <f t="shared" si="131"/>
        <v>translations</v>
      </c>
    </row>
    <row r="1407" spans="1:25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0.42</v>
      </c>
      <c r="P1407" s="6">
        <f t="shared" si="129"/>
        <v>6.1764705882352944</v>
      </c>
      <c r="Q1407" t="s">
        <v>8322</v>
      </c>
      <c r="R1407" t="s">
        <v>8341</v>
      </c>
      <c r="S1407" s="10">
        <f t="shared" si="132"/>
        <v>41941.680567129632</v>
      </c>
      <c r="T1407" s="10">
        <f t="shared" si="133"/>
        <v>41971.722233796296</v>
      </c>
      <c r="V1407" s="21"/>
      <c r="W1407" t="s">
        <v>8287</v>
      </c>
      <c r="X1407" t="str">
        <f t="shared" si="130"/>
        <v>publishing</v>
      </c>
      <c r="Y1407" t="str">
        <f t="shared" si="131"/>
        <v>translations</v>
      </c>
    </row>
    <row r="1408" spans="1:25" ht="3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0.125</v>
      </c>
      <c r="P1408" s="6">
        <f t="shared" si="129"/>
        <v>5</v>
      </c>
      <c r="Q1408" t="s">
        <v>8322</v>
      </c>
      <c r="R1408" t="s">
        <v>8341</v>
      </c>
      <c r="S1408" s="10">
        <f t="shared" si="132"/>
        <v>42297.432951388888</v>
      </c>
      <c r="T1408" s="10">
        <f t="shared" si="133"/>
        <v>42350.416666666672</v>
      </c>
      <c r="V1408" s="21"/>
      <c r="W1408" t="s">
        <v>8287</v>
      </c>
      <c r="X1408" t="str">
        <f t="shared" si="130"/>
        <v>publishing</v>
      </c>
      <c r="Y1408" t="str">
        <f t="shared" si="131"/>
        <v>translations</v>
      </c>
    </row>
    <row r="1409" spans="1:25" ht="64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0.5</v>
      </c>
      <c r="P1409" s="6">
        <f t="shared" si="129"/>
        <v>7.5</v>
      </c>
      <c r="Q1409" t="s">
        <v>8322</v>
      </c>
      <c r="R1409" t="s">
        <v>8341</v>
      </c>
      <c r="S1409" s="10">
        <f t="shared" si="132"/>
        <v>41838.536782407406</v>
      </c>
      <c r="T1409" s="10">
        <f t="shared" si="133"/>
        <v>41863.536782407406</v>
      </c>
      <c r="V1409" s="21"/>
      <c r="W1409" t="s">
        <v>8287</v>
      </c>
      <c r="X1409" t="str">
        <f t="shared" si="130"/>
        <v>publishing</v>
      </c>
      <c r="Y1409" t="str">
        <f t="shared" si="131"/>
        <v>translations</v>
      </c>
    </row>
    <row r="1410" spans="1:25" ht="64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7.1999999999999993</v>
      </c>
      <c r="P1410" s="6">
        <f t="shared" si="129"/>
        <v>12</v>
      </c>
      <c r="Q1410" t="s">
        <v>8322</v>
      </c>
      <c r="R1410" t="s">
        <v>8341</v>
      </c>
      <c r="S1410" s="10">
        <f t="shared" si="132"/>
        <v>42291.872175925921</v>
      </c>
      <c r="T1410" s="10">
        <f t="shared" si="133"/>
        <v>42321.913842592592</v>
      </c>
      <c r="V1410" s="21"/>
      <c r="W1410" t="s">
        <v>8287</v>
      </c>
      <c r="X1410" t="str">
        <f t="shared" si="130"/>
        <v>publishing</v>
      </c>
      <c r="Y1410" t="str">
        <f t="shared" si="131"/>
        <v>translations</v>
      </c>
    </row>
    <row r="1411" spans="1:25" ht="64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((E1411/D1411)*100)</f>
        <v>0</v>
      </c>
      <c r="P1411" s="6">
        <f t="shared" ref="P1411:P1474" si="135">IFERROR(E1411/L1411,0)</f>
        <v>0</v>
      </c>
      <c r="Q1411" t="s">
        <v>8322</v>
      </c>
      <c r="R1411" t="s">
        <v>8341</v>
      </c>
      <c r="S1411" s="10">
        <f t="shared" si="132"/>
        <v>41945.133506944447</v>
      </c>
      <c r="T1411" s="10">
        <f t="shared" si="133"/>
        <v>42005.175173611111</v>
      </c>
      <c r="V1411" s="21"/>
      <c r="W1411" t="s">
        <v>8287</v>
      </c>
      <c r="X1411" t="str">
        <f t="shared" ref="X1411:X1474" si="136">LEFT(W1411,FIND("/",W1411)-1)</f>
        <v>publishing</v>
      </c>
      <c r="Y1411" t="str">
        <f t="shared" ref="Y1411:Y1474" si="137">RIGHT(W1411,LEN(W1411)-FIND("/",W1411))</f>
        <v>translations</v>
      </c>
    </row>
    <row r="1412" spans="1:25" ht="80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1.6666666666666666E-2</v>
      </c>
      <c r="P1412" s="6">
        <f t="shared" si="135"/>
        <v>1</v>
      </c>
      <c r="Q1412" t="s">
        <v>8322</v>
      </c>
      <c r="R1412" t="s">
        <v>8341</v>
      </c>
      <c r="S1412" s="10">
        <f t="shared" si="132"/>
        <v>42479.318518518514</v>
      </c>
      <c r="T1412" s="10">
        <f t="shared" si="133"/>
        <v>42524.318518518514</v>
      </c>
      <c r="V1412" s="21"/>
      <c r="W1412" t="s">
        <v>8287</v>
      </c>
      <c r="X1412" t="str">
        <f t="shared" si="136"/>
        <v>publishing</v>
      </c>
      <c r="Y1412" t="str">
        <f t="shared" si="137"/>
        <v>translations</v>
      </c>
    </row>
    <row r="1413" spans="1:25" ht="64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0.23333333333333336</v>
      </c>
      <c r="P1413" s="6">
        <f t="shared" si="135"/>
        <v>2.3333333333333335</v>
      </c>
      <c r="Q1413" t="s">
        <v>8322</v>
      </c>
      <c r="R1413" t="s">
        <v>8341</v>
      </c>
      <c r="S1413" s="10">
        <f t="shared" si="132"/>
        <v>42013.059027777781</v>
      </c>
      <c r="T1413" s="10">
        <f t="shared" si="133"/>
        <v>42041.059027777781</v>
      </c>
      <c r="V1413" s="21"/>
      <c r="W1413" t="s">
        <v>8287</v>
      </c>
      <c r="X1413" t="str">
        <f t="shared" si="136"/>
        <v>publishing</v>
      </c>
      <c r="Y1413" t="str">
        <f t="shared" si="137"/>
        <v>translations</v>
      </c>
    </row>
    <row r="1414" spans="1:25" ht="48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4.5714285714285712</v>
      </c>
      <c r="P1414" s="6">
        <f t="shared" si="135"/>
        <v>24.615384615384617</v>
      </c>
      <c r="Q1414" t="s">
        <v>8322</v>
      </c>
      <c r="R1414" t="s">
        <v>8341</v>
      </c>
      <c r="S1414" s="10">
        <f t="shared" si="132"/>
        <v>41947.063645833332</v>
      </c>
      <c r="T1414" s="10">
        <f t="shared" si="133"/>
        <v>41977.063645833332</v>
      </c>
      <c r="V1414" s="21"/>
      <c r="W1414" t="s">
        <v>8287</v>
      </c>
      <c r="X1414" t="str">
        <f t="shared" si="136"/>
        <v>publishing</v>
      </c>
      <c r="Y1414" t="str">
        <f t="shared" si="137"/>
        <v>translations</v>
      </c>
    </row>
    <row r="1415" spans="1:25" ht="64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5</v>
      </c>
      <c r="P1415" s="6">
        <f t="shared" si="135"/>
        <v>100</v>
      </c>
      <c r="Q1415" t="s">
        <v>8322</v>
      </c>
      <c r="R1415" t="s">
        <v>8341</v>
      </c>
      <c r="S1415" s="10">
        <f t="shared" si="132"/>
        <v>42360.437152777777</v>
      </c>
      <c r="T1415" s="10">
        <f t="shared" si="133"/>
        <v>42420.437152777777</v>
      </c>
      <c r="V1415" s="21"/>
      <c r="W1415" t="s">
        <v>8287</v>
      </c>
      <c r="X1415" t="str">
        <f t="shared" si="136"/>
        <v>publishing</v>
      </c>
      <c r="Y1415" t="str">
        <f t="shared" si="137"/>
        <v>translations</v>
      </c>
    </row>
    <row r="1416" spans="1:25" ht="64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0.2</v>
      </c>
      <c r="P1416" s="6">
        <f t="shared" si="135"/>
        <v>1</v>
      </c>
      <c r="Q1416" t="s">
        <v>8322</v>
      </c>
      <c r="R1416" t="s">
        <v>8341</v>
      </c>
      <c r="S1416" s="10">
        <f t="shared" si="132"/>
        <v>42708.25309027778</v>
      </c>
      <c r="T1416" s="10">
        <f t="shared" si="133"/>
        <v>42738.25309027778</v>
      </c>
      <c r="V1416" s="21"/>
      <c r="W1416" t="s">
        <v>8287</v>
      </c>
      <c r="X1416" t="str">
        <f t="shared" si="136"/>
        <v>publishing</v>
      </c>
      <c r="Y1416" t="str">
        <f t="shared" si="137"/>
        <v>translations</v>
      </c>
    </row>
    <row r="1417" spans="1:25" ht="64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18.181818181818183</v>
      </c>
      <c r="P1417" s="6">
        <f t="shared" si="135"/>
        <v>88.888888888888886</v>
      </c>
      <c r="Q1417" t="s">
        <v>8322</v>
      </c>
      <c r="R1417" t="s">
        <v>8341</v>
      </c>
      <c r="S1417" s="10">
        <f t="shared" si="132"/>
        <v>42192.675821759258</v>
      </c>
      <c r="T1417" s="10">
        <f t="shared" si="133"/>
        <v>42232.675821759258</v>
      </c>
      <c r="V1417" s="21"/>
      <c r="W1417" t="s">
        <v>8287</v>
      </c>
      <c r="X1417" t="str">
        <f t="shared" si="136"/>
        <v>publishing</v>
      </c>
      <c r="Y1417" t="str">
        <f t="shared" si="137"/>
        <v>translations</v>
      </c>
    </row>
    <row r="1418" spans="1:25" ht="64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s="6">
        <f t="shared" si="135"/>
        <v>0</v>
      </c>
      <c r="Q1418" t="s">
        <v>8322</v>
      </c>
      <c r="R1418" t="s">
        <v>8341</v>
      </c>
      <c r="S1418" s="10">
        <f t="shared" si="132"/>
        <v>42299.926145833335</v>
      </c>
      <c r="T1418" s="10">
        <f t="shared" si="133"/>
        <v>42329.967812499999</v>
      </c>
      <c r="V1418" s="21"/>
      <c r="W1418" t="s">
        <v>8287</v>
      </c>
      <c r="X1418" t="str">
        <f t="shared" si="136"/>
        <v>publishing</v>
      </c>
      <c r="Y1418" t="str">
        <f t="shared" si="137"/>
        <v>translations</v>
      </c>
    </row>
    <row r="1419" spans="1:25" ht="64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</v>
      </c>
      <c r="P1419" s="6">
        <f t="shared" si="135"/>
        <v>27.5</v>
      </c>
      <c r="Q1419" t="s">
        <v>8322</v>
      </c>
      <c r="R1419" t="s">
        <v>8341</v>
      </c>
      <c r="S1419" s="10">
        <f t="shared" si="132"/>
        <v>42232.15016203704</v>
      </c>
      <c r="T1419" s="10">
        <f t="shared" si="133"/>
        <v>42262.465972222228</v>
      </c>
      <c r="V1419" s="21"/>
      <c r="W1419" t="s">
        <v>8287</v>
      </c>
      <c r="X1419" t="str">
        <f t="shared" si="136"/>
        <v>publishing</v>
      </c>
      <c r="Y1419" t="str">
        <f t="shared" si="137"/>
        <v>translations</v>
      </c>
    </row>
    <row r="1420" spans="1:25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0.2</v>
      </c>
      <c r="P1420" s="6">
        <f t="shared" si="135"/>
        <v>6</v>
      </c>
      <c r="Q1420" t="s">
        <v>8322</v>
      </c>
      <c r="R1420" t="s">
        <v>8341</v>
      </c>
      <c r="S1420" s="10">
        <f t="shared" si="132"/>
        <v>42395.456412037034</v>
      </c>
      <c r="T1420" s="10">
        <f t="shared" si="133"/>
        <v>42425.456412037034</v>
      </c>
      <c r="V1420" s="21"/>
      <c r="W1420" t="s">
        <v>8287</v>
      </c>
      <c r="X1420" t="str">
        <f t="shared" si="136"/>
        <v>publishing</v>
      </c>
      <c r="Y1420" t="str">
        <f t="shared" si="137"/>
        <v>translations</v>
      </c>
    </row>
    <row r="1421" spans="1:25" ht="64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7.0634920634920633</v>
      </c>
      <c r="P1421" s="6">
        <f t="shared" si="135"/>
        <v>44.5</v>
      </c>
      <c r="Q1421" t="s">
        <v>8322</v>
      </c>
      <c r="R1421" t="s">
        <v>8341</v>
      </c>
      <c r="S1421" s="10">
        <f t="shared" si="132"/>
        <v>42622.456238425926</v>
      </c>
      <c r="T1421" s="10">
        <f t="shared" si="133"/>
        <v>42652.456238425926</v>
      </c>
      <c r="V1421" s="21"/>
      <c r="W1421" t="s">
        <v>8287</v>
      </c>
      <c r="X1421" t="str">
        <f t="shared" si="136"/>
        <v>publishing</v>
      </c>
      <c r="Y1421" t="str">
        <f t="shared" si="137"/>
        <v>translations</v>
      </c>
    </row>
    <row r="1422" spans="1:25" ht="3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</v>
      </c>
      <c r="P1422" s="6">
        <f t="shared" si="135"/>
        <v>1</v>
      </c>
      <c r="Q1422" t="s">
        <v>8322</v>
      </c>
      <c r="R1422" t="s">
        <v>8341</v>
      </c>
      <c r="S1422" s="10">
        <f t="shared" si="132"/>
        <v>42524.667662037042</v>
      </c>
      <c r="T1422" s="10">
        <f t="shared" si="133"/>
        <v>42549.667662037042</v>
      </c>
      <c r="V1422" s="21"/>
      <c r="W1422" t="s">
        <v>8287</v>
      </c>
      <c r="X1422" t="str">
        <f t="shared" si="136"/>
        <v>publishing</v>
      </c>
      <c r="Y1422" t="str">
        <f t="shared" si="137"/>
        <v>translations</v>
      </c>
    </row>
    <row r="1423" spans="1:25" ht="64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0.1</v>
      </c>
      <c r="P1423" s="6">
        <f t="shared" si="135"/>
        <v>100</v>
      </c>
      <c r="Q1423" t="s">
        <v>8322</v>
      </c>
      <c r="R1423" t="s">
        <v>8341</v>
      </c>
      <c r="S1423" s="10">
        <f t="shared" si="132"/>
        <v>42013.915613425925</v>
      </c>
      <c r="T1423" s="10">
        <f t="shared" si="133"/>
        <v>42043.915613425925</v>
      </c>
      <c r="V1423" s="21"/>
      <c r="W1423" t="s">
        <v>8287</v>
      </c>
      <c r="X1423" t="str">
        <f t="shared" si="136"/>
        <v>publishing</v>
      </c>
      <c r="Y1423" t="str">
        <f t="shared" si="137"/>
        <v>translations</v>
      </c>
    </row>
    <row r="1424" spans="1:25" ht="64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0.104</v>
      </c>
      <c r="P1424" s="6">
        <f t="shared" si="135"/>
        <v>13</v>
      </c>
      <c r="Q1424" t="s">
        <v>8322</v>
      </c>
      <c r="R1424" t="s">
        <v>8341</v>
      </c>
      <c r="S1424" s="10">
        <f t="shared" si="132"/>
        <v>42604.239629629628</v>
      </c>
      <c r="T1424" s="10">
        <f t="shared" si="133"/>
        <v>42634.239629629628</v>
      </c>
      <c r="V1424" s="21"/>
      <c r="W1424" t="s">
        <v>8287</v>
      </c>
      <c r="X1424" t="str">
        <f t="shared" si="136"/>
        <v>publishing</v>
      </c>
      <c r="Y1424" t="str">
        <f t="shared" si="137"/>
        <v>translations</v>
      </c>
    </row>
    <row r="1425" spans="1:25" ht="64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0.33333333333333337</v>
      </c>
      <c r="P1425" s="6">
        <f t="shared" si="135"/>
        <v>100</v>
      </c>
      <c r="Q1425" t="s">
        <v>8322</v>
      </c>
      <c r="R1425" t="s">
        <v>8341</v>
      </c>
      <c r="S1425" s="10">
        <f t="shared" si="132"/>
        <v>42340.360312500001</v>
      </c>
      <c r="T1425" s="10">
        <f t="shared" si="133"/>
        <v>42370.360312500001</v>
      </c>
      <c r="V1425" s="21"/>
      <c r="W1425" t="s">
        <v>8287</v>
      </c>
      <c r="X1425" t="str">
        <f t="shared" si="136"/>
        <v>publishing</v>
      </c>
      <c r="Y1425" t="str">
        <f t="shared" si="137"/>
        <v>translations</v>
      </c>
    </row>
    <row r="1426" spans="1:25" ht="64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20.36</v>
      </c>
      <c r="P1426" s="6">
        <f t="shared" si="135"/>
        <v>109.07142857142857</v>
      </c>
      <c r="Q1426" t="s">
        <v>8322</v>
      </c>
      <c r="R1426" t="s">
        <v>8341</v>
      </c>
      <c r="S1426" s="10">
        <f t="shared" si="132"/>
        <v>42676.717615740738</v>
      </c>
      <c r="T1426" s="10">
        <f t="shared" si="133"/>
        <v>42689.759282407409</v>
      </c>
      <c r="V1426" s="21"/>
      <c r="W1426" t="s">
        <v>8287</v>
      </c>
      <c r="X1426" t="str">
        <f t="shared" si="136"/>
        <v>publishing</v>
      </c>
      <c r="Y1426" t="str">
        <f t="shared" si="137"/>
        <v>translations</v>
      </c>
    </row>
    <row r="1427" spans="1:25" ht="64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s="6">
        <f t="shared" si="135"/>
        <v>0</v>
      </c>
      <c r="Q1427" t="s">
        <v>8322</v>
      </c>
      <c r="R1427" t="s">
        <v>8341</v>
      </c>
      <c r="S1427" s="10">
        <f t="shared" si="132"/>
        <v>42093.131469907406</v>
      </c>
      <c r="T1427" s="10">
        <f t="shared" si="133"/>
        <v>42123.131469907406</v>
      </c>
      <c r="V1427" s="21"/>
      <c r="W1427" t="s">
        <v>8287</v>
      </c>
      <c r="X1427" t="str">
        <f t="shared" si="136"/>
        <v>publishing</v>
      </c>
      <c r="Y1427" t="str">
        <f t="shared" si="137"/>
        <v>translations</v>
      </c>
    </row>
    <row r="1428" spans="1:25" ht="64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s="6">
        <f t="shared" si="135"/>
        <v>0</v>
      </c>
      <c r="Q1428" t="s">
        <v>8322</v>
      </c>
      <c r="R1428" t="s">
        <v>8341</v>
      </c>
      <c r="S1428" s="10">
        <f t="shared" si="132"/>
        <v>42180.390277777777</v>
      </c>
      <c r="T1428" s="10">
        <f t="shared" si="133"/>
        <v>42240.390277777777</v>
      </c>
      <c r="V1428" s="21"/>
      <c r="W1428" t="s">
        <v>8287</v>
      </c>
      <c r="X1428" t="str">
        <f t="shared" si="136"/>
        <v>publishing</v>
      </c>
      <c r="Y1428" t="str">
        <f t="shared" si="137"/>
        <v>translations</v>
      </c>
    </row>
    <row r="1429" spans="1:25" ht="64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8.3800000000000008</v>
      </c>
      <c r="P1429" s="6">
        <f t="shared" si="135"/>
        <v>104.75</v>
      </c>
      <c r="Q1429" t="s">
        <v>8322</v>
      </c>
      <c r="R1429" t="s">
        <v>8341</v>
      </c>
      <c r="S1429" s="10">
        <f t="shared" si="132"/>
        <v>42601.851678240739</v>
      </c>
      <c r="T1429" s="10">
        <f t="shared" si="133"/>
        <v>42631.851678240739</v>
      </c>
      <c r="V1429" s="21"/>
      <c r="W1429" t="s">
        <v>8287</v>
      </c>
      <c r="X1429" t="str">
        <f t="shared" si="136"/>
        <v>publishing</v>
      </c>
      <c r="Y1429" t="str">
        <f t="shared" si="137"/>
        <v>translations</v>
      </c>
    </row>
    <row r="1430" spans="1:25" ht="64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4.5</v>
      </c>
      <c r="P1430" s="6">
        <f t="shared" si="135"/>
        <v>15</v>
      </c>
      <c r="Q1430" t="s">
        <v>8322</v>
      </c>
      <c r="R1430" t="s">
        <v>8341</v>
      </c>
      <c r="S1430" s="10">
        <f t="shared" si="132"/>
        <v>42432.379826388889</v>
      </c>
      <c r="T1430" s="10">
        <f t="shared" si="133"/>
        <v>42462.338159722218</v>
      </c>
      <c r="V1430" s="21"/>
      <c r="W1430" t="s">
        <v>8287</v>
      </c>
      <c r="X1430" t="str">
        <f t="shared" si="136"/>
        <v>publishing</v>
      </c>
      <c r="Y1430" t="str">
        <f t="shared" si="137"/>
        <v>translations</v>
      </c>
    </row>
    <row r="1431" spans="1:25" ht="48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s="6">
        <f t="shared" si="135"/>
        <v>0</v>
      </c>
      <c r="Q1431" t="s">
        <v>8322</v>
      </c>
      <c r="R1431" t="s">
        <v>8341</v>
      </c>
      <c r="S1431" s="10">
        <f t="shared" si="132"/>
        <v>42074.060671296291</v>
      </c>
      <c r="T1431" s="10">
        <f t="shared" si="133"/>
        <v>42104.060671296291</v>
      </c>
      <c r="V1431" s="21"/>
      <c r="W1431" t="s">
        <v>8287</v>
      </c>
      <c r="X1431" t="str">
        <f t="shared" si="136"/>
        <v>publishing</v>
      </c>
      <c r="Y1431" t="str">
        <f t="shared" si="137"/>
        <v>translations</v>
      </c>
    </row>
    <row r="1432" spans="1:25" ht="64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</v>
      </c>
      <c r="P1432" s="6">
        <f t="shared" si="135"/>
        <v>80.599999999999994</v>
      </c>
      <c r="Q1432" t="s">
        <v>8322</v>
      </c>
      <c r="R1432" t="s">
        <v>8341</v>
      </c>
      <c r="S1432" s="10">
        <f t="shared" ref="S1432:S1495" si="138">(((J1432/60)/60)/24)+DATE(1970,1,1)</f>
        <v>41961.813518518517</v>
      </c>
      <c r="T1432" s="10">
        <f t="shared" ref="T1432:T1495" si="139">(((I1432/60)/60)/24)+DATE(1970,1,1)</f>
        <v>41992.813518518517</v>
      </c>
      <c r="V1432" s="21"/>
      <c r="W1432" t="s">
        <v>8287</v>
      </c>
      <c r="X1432" t="str">
        <f t="shared" si="136"/>
        <v>publishing</v>
      </c>
      <c r="Y1432" t="str">
        <f t="shared" si="137"/>
        <v>translations</v>
      </c>
    </row>
    <row r="1433" spans="1:25" ht="64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31.94705882352941</v>
      </c>
      <c r="P1433" s="6">
        <f t="shared" si="135"/>
        <v>115.55319148936171</v>
      </c>
      <c r="Q1433" t="s">
        <v>8322</v>
      </c>
      <c r="R1433" t="s">
        <v>8341</v>
      </c>
      <c r="S1433" s="10">
        <f t="shared" si="138"/>
        <v>42304.210833333331</v>
      </c>
      <c r="T1433" s="10">
        <f t="shared" si="139"/>
        <v>42334.252500000002</v>
      </c>
      <c r="V1433" s="21"/>
      <c r="W1433" t="s">
        <v>8287</v>
      </c>
      <c r="X1433" t="str">
        <f t="shared" si="136"/>
        <v>publishing</v>
      </c>
      <c r="Y1433" t="str">
        <f t="shared" si="137"/>
        <v>translations</v>
      </c>
    </row>
    <row r="1434" spans="1:25" ht="64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s="6">
        <f t="shared" si="135"/>
        <v>0</v>
      </c>
      <c r="Q1434" t="s">
        <v>8322</v>
      </c>
      <c r="R1434" t="s">
        <v>8341</v>
      </c>
      <c r="S1434" s="10">
        <f t="shared" si="138"/>
        <v>42175.780416666668</v>
      </c>
      <c r="T1434" s="10">
        <f t="shared" si="139"/>
        <v>42205.780416666668</v>
      </c>
      <c r="V1434" s="21"/>
      <c r="W1434" t="s">
        <v>8287</v>
      </c>
      <c r="X1434" t="str">
        <f t="shared" si="136"/>
        <v>publishing</v>
      </c>
      <c r="Y1434" t="str">
        <f t="shared" si="137"/>
        <v>translations</v>
      </c>
    </row>
    <row r="1435" spans="1:25" ht="64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6.708333333333333</v>
      </c>
      <c r="P1435" s="6">
        <f t="shared" si="135"/>
        <v>80.5</v>
      </c>
      <c r="Q1435" t="s">
        <v>8322</v>
      </c>
      <c r="R1435" t="s">
        <v>8341</v>
      </c>
      <c r="S1435" s="10">
        <f t="shared" si="138"/>
        <v>42673.625868055555</v>
      </c>
      <c r="T1435" s="10">
        <f t="shared" si="139"/>
        <v>42714.458333333328</v>
      </c>
      <c r="V1435" s="21"/>
      <c r="W1435" t="s">
        <v>8287</v>
      </c>
      <c r="X1435" t="str">
        <f t="shared" si="136"/>
        <v>publishing</v>
      </c>
      <c r="Y1435" t="str">
        <f t="shared" si="137"/>
        <v>translations</v>
      </c>
    </row>
    <row r="1436" spans="1:25" ht="64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9.9878048780487809</v>
      </c>
      <c r="P1436" s="6">
        <f t="shared" si="135"/>
        <v>744.5454545454545</v>
      </c>
      <c r="Q1436" t="s">
        <v>8322</v>
      </c>
      <c r="R1436" t="s">
        <v>8341</v>
      </c>
      <c r="S1436" s="10">
        <f t="shared" si="138"/>
        <v>42142.767106481479</v>
      </c>
      <c r="T1436" s="10">
        <f t="shared" si="139"/>
        <v>42163.625</v>
      </c>
      <c r="V1436" s="21"/>
      <c r="W1436" t="s">
        <v>8287</v>
      </c>
      <c r="X1436" t="str">
        <f t="shared" si="136"/>
        <v>publishing</v>
      </c>
      <c r="Y1436" t="str">
        <f t="shared" si="137"/>
        <v>translations</v>
      </c>
    </row>
    <row r="1437" spans="1:25" ht="48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0.1</v>
      </c>
      <c r="P1437" s="6">
        <f t="shared" si="135"/>
        <v>7.5</v>
      </c>
      <c r="Q1437" t="s">
        <v>8322</v>
      </c>
      <c r="R1437" t="s">
        <v>8341</v>
      </c>
      <c r="S1437" s="10">
        <f t="shared" si="138"/>
        <v>42258.780324074076</v>
      </c>
      <c r="T1437" s="10">
        <f t="shared" si="139"/>
        <v>42288.780324074076</v>
      </c>
      <c r="V1437" s="21"/>
      <c r="W1437" t="s">
        <v>8287</v>
      </c>
      <c r="X1437" t="str">
        <f t="shared" si="136"/>
        <v>publishing</v>
      </c>
      <c r="Y1437" t="str">
        <f t="shared" si="137"/>
        <v>translations</v>
      </c>
    </row>
    <row r="1438" spans="1:25" ht="64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0.77</v>
      </c>
      <c r="P1438" s="6">
        <f t="shared" si="135"/>
        <v>38.5</v>
      </c>
      <c r="Q1438" t="s">
        <v>8322</v>
      </c>
      <c r="R1438" t="s">
        <v>8341</v>
      </c>
      <c r="S1438" s="10">
        <f t="shared" si="138"/>
        <v>42391.35019675926</v>
      </c>
      <c r="T1438" s="10">
        <f t="shared" si="139"/>
        <v>42421.35019675926</v>
      </c>
      <c r="V1438" s="21"/>
      <c r="W1438" t="s">
        <v>8287</v>
      </c>
      <c r="X1438" t="str">
        <f t="shared" si="136"/>
        <v>publishing</v>
      </c>
      <c r="Y1438" t="str">
        <f t="shared" si="137"/>
        <v>translations</v>
      </c>
    </row>
    <row r="1439" spans="1:25" ht="64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26.900000000000002</v>
      </c>
      <c r="P1439" s="6">
        <f t="shared" si="135"/>
        <v>36.68181818181818</v>
      </c>
      <c r="Q1439" t="s">
        <v>8322</v>
      </c>
      <c r="R1439" t="s">
        <v>8341</v>
      </c>
      <c r="S1439" s="10">
        <f t="shared" si="138"/>
        <v>41796.531701388885</v>
      </c>
      <c r="T1439" s="10">
        <f t="shared" si="139"/>
        <v>41833.207638888889</v>
      </c>
      <c r="V1439" s="21"/>
      <c r="W1439" t="s">
        <v>8287</v>
      </c>
      <c r="X1439" t="str">
        <f t="shared" si="136"/>
        <v>publishing</v>
      </c>
      <c r="Y1439" t="str">
        <f t="shared" si="137"/>
        <v>translations</v>
      </c>
    </row>
    <row r="1440" spans="1:25" ht="64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3</v>
      </c>
      <c r="P1440" s="6">
        <f t="shared" si="135"/>
        <v>75</v>
      </c>
      <c r="Q1440" t="s">
        <v>8322</v>
      </c>
      <c r="R1440" t="s">
        <v>8341</v>
      </c>
      <c r="S1440" s="10">
        <f t="shared" si="138"/>
        <v>42457.871516203704</v>
      </c>
      <c r="T1440" s="10">
        <f t="shared" si="139"/>
        <v>42487.579861111109</v>
      </c>
      <c r="V1440" s="21"/>
      <c r="W1440" t="s">
        <v>8287</v>
      </c>
      <c r="X1440" t="str">
        <f t="shared" si="136"/>
        <v>publishing</v>
      </c>
      <c r="Y1440" t="str">
        <f t="shared" si="137"/>
        <v>translations</v>
      </c>
    </row>
    <row r="1441" spans="1:25" ht="64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</v>
      </c>
      <c r="P1441" s="6">
        <f t="shared" si="135"/>
        <v>30</v>
      </c>
      <c r="Q1441" t="s">
        <v>8322</v>
      </c>
      <c r="R1441" t="s">
        <v>8341</v>
      </c>
      <c r="S1441" s="10">
        <f t="shared" si="138"/>
        <v>42040.829872685179</v>
      </c>
      <c r="T1441" s="10">
        <f t="shared" si="139"/>
        <v>42070.829872685179</v>
      </c>
      <c r="V1441" s="21"/>
      <c r="W1441" t="s">
        <v>8287</v>
      </c>
      <c r="X1441" t="str">
        <f t="shared" si="136"/>
        <v>publishing</v>
      </c>
      <c r="Y1441" t="str">
        <f t="shared" si="137"/>
        <v>translations</v>
      </c>
    </row>
    <row r="1442" spans="1:25" ht="64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7.6923076923076927E-3</v>
      </c>
      <c r="P1442" s="6">
        <f t="shared" si="135"/>
        <v>1</v>
      </c>
      <c r="Q1442" t="s">
        <v>8322</v>
      </c>
      <c r="R1442" t="s">
        <v>8341</v>
      </c>
      <c r="S1442" s="10">
        <f t="shared" si="138"/>
        <v>42486.748414351852</v>
      </c>
      <c r="T1442" s="10">
        <f t="shared" si="139"/>
        <v>42516.748414351852</v>
      </c>
      <c r="V1442" s="21"/>
      <c r="W1442" t="s">
        <v>8287</v>
      </c>
      <c r="X1442" t="str">
        <f t="shared" si="136"/>
        <v>publishing</v>
      </c>
      <c r="Y1442" t="str">
        <f t="shared" si="137"/>
        <v>translations</v>
      </c>
    </row>
    <row r="1443" spans="1:25" ht="64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</v>
      </c>
      <c r="P1443" s="6">
        <f t="shared" si="135"/>
        <v>673.33333333333337</v>
      </c>
      <c r="Q1443" t="s">
        <v>8322</v>
      </c>
      <c r="R1443" t="s">
        <v>8341</v>
      </c>
      <c r="S1443" s="10">
        <f t="shared" si="138"/>
        <v>42198.765844907408</v>
      </c>
      <c r="T1443" s="10">
        <f t="shared" si="139"/>
        <v>42258.765844907408</v>
      </c>
      <c r="V1443" s="21"/>
      <c r="W1443" t="s">
        <v>8287</v>
      </c>
      <c r="X1443" t="str">
        <f t="shared" si="136"/>
        <v>publishing</v>
      </c>
      <c r="Y1443" t="str">
        <f t="shared" si="137"/>
        <v>translations</v>
      </c>
    </row>
    <row r="1444" spans="1:25" ht="64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s="6">
        <f t="shared" si="135"/>
        <v>0</v>
      </c>
      <c r="Q1444" t="s">
        <v>8322</v>
      </c>
      <c r="R1444" t="s">
        <v>8341</v>
      </c>
      <c r="S1444" s="10">
        <f t="shared" si="138"/>
        <v>42485.64534722222</v>
      </c>
      <c r="T1444" s="10">
        <f t="shared" si="139"/>
        <v>42515.64534722222</v>
      </c>
      <c r="V1444" s="21"/>
      <c r="W1444" t="s">
        <v>8287</v>
      </c>
      <c r="X1444" t="str">
        <f t="shared" si="136"/>
        <v>publishing</v>
      </c>
      <c r="Y1444" t="str">
        <f t="shared" si="137"/>
        <v>translations</v>
      </c>
    </row>
    <row r="1445" spans="1:25" ht="64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s="6">
        <f t="shared" si="135"/>
        <v>0</v>
      </c>
      <c r="Q1445" t="s">
        <v>8322</v>
      </c>
      <c r="R1445" t="s">
        <v>8341</v>
      </c>
      <c r="S1445" s="10">
        <f t="shared" si="138"/>
        <v>42707.926030092596</v>
      </c>
      <c r="T1445" s="10">
        <f t="shared" si="139"/>
        <v>42737.926030092596</v>
      </c>
      <c r="V1445" s="21"/>
      <c r="W1445" t="s">
        <v>8287</v>
      </c>
      <c r="X1445" t="str">
        <f t="shared" si="136"/>
        <v>publishing</v>
      </c>
      <c r="Y1445" t="str">
        <f t="shared" si="137"/>
        <v>translations</v>
      </c>
    </row>
    <row r="1446" spans="1:25" ht="48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s="6">
        <f t="shared" si="135"/>
        <v>0</v>
      </c>
      <c r="Q1446" t="s">
        <v>8322</v>
      </c>
      <c r="R1446" t="s">
        <v>8341</v>
      </c>
      <c r="S1446" s="10">
        <f t="shared" si="138"/>
        <v>42199.873402777783</v>
      </c>
      <c r="T1446" s="10">
        <f t="shared" si="139"/>
        <v>42259.873402777783</v>
      </c>
      <c r="V1446" s="21"/>
      <c r="W1446" t="s">
        <v>8287</v>
      </c>
      <c r="X1446" t="str">
        <f t="shared" si="136"/>
        <v>publishing</v>
      </c>
      <c r="Y1446" t="str">
        <f t="shared" si="137"/>
        <v>translations</v>
      </c>
    </row>
    <row r="1447" spans="1:25" ht="64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s="6">
        <f t="shared" si="135"/>
        <v>0</v>
      </c>
      <c r="Q1447" t="s">
        <v>8322</v>
      </c>
      <c r="R1447" t="s">
        <v>8341</v>
      </c>
      <c r="S1447" s="10">
        <f t="shared" si="138"/>
        <v>42139.542303240742</v>
      </c>
      <c r="T1447" s="10">
        <f t="shared" si="139"/>
        <v>42169.542303240742</v>
      </c>
      <c r="V1447" s="21"/>
      <c r="W1447" t="s">
        <v>8287</v>
      </c>
      <c r="X1447" t="str">
        <f t="shared" si="136"/>
        <v>publishing</v>
      </c>
      <c r="Y1447" t="str">
        <f t="shared" si="137"/>
        <v>translations</v>
      </c>
    </row>
    <row r="1448" spans="1:25" ht="64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s="6">
        <f t="shared" si="135"/>
        <v>0</v>
      </c>
      <c r="Q1448" t="s">
        <v>8322</v>
      </c>
      <c r="R1448" t="s">
        <v>8341</v>
      </c>
      <c r="S1448" s="10">
        <f t="shared" si="138"/>
        <v>42461.447662037041</v>
      </c>
      <c r="T1448" s="10">
        <f t="shared" si="139"/>
        <v>42481.447662037041</v>
      </c>
      <c r="V1448" s="21"/>
      <c r="W1448" t="s">
        <v>8287</v>
      </c>
      <c r="X1448" t="str">
        <f t="shared" si="136"/>
        <v>publishing</v>
      </c>
      <c r="Y1448" t="str">
        <f t="shared" si="137"/>
        <v>translations</v>
      </c>
    </row>
    <row r="1449" spans="1:25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1.4999999999999999E-2</v>
      </c>
      <c r="P1449" s="6">
        <f t="shared" si="135"/>
        <v>25</v>
      </c>
      <c r="Q1449" t="s">
        <v>8322</v>
      </c>
      <c r="R1449" t="s">
        <v>8341</v>
      </c>
      <c r="S1449" s="10">
        <f t="shared" si="138"/>
        <v>42529.730717592596</v>
      </c>
      <c r="T1449" s="10">
        <f t="shared" si="139"/>
        <v>42559.730717592596</v>
      </c>
      <c r="V1449" s="21"/>
      <c r="W1449" t="s">
        <v>8287</v>
      </c>
      <c r="X1449" t="str">
        <f t="shared" si="136"/>
        <v>publishing</v>
      </c>
      <c r="Y1449" t="str">
        <f t="shared" si="137"/>
        <v>translations</v>
      </c>
    </row>
    <row r="1450" spans="1:25" ht="64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s="6">
        <f t="shared" si="135"/>
        <v>0</v>
      </c>
      <c r="Q1450" t="s">
        <v>8322</v>
      </c>
      <c r="R1450" t="s">
        <v>8341</v>
      </c>
      <c r="S1450" s="10">
        <f t="shared" si="138"/>
        <v>42115.936550925922</v>
      </c>
      <c r="T1450" s="10">
        <f t="shared" si="139"/>
        <v>42146.225694444445</v>
      </c>
      <c r="V1450" s="21"/>
      <c r="W1450" t="s">
        <v>8287</v>
      </c>
      <c r="X1450" t="str">
        <f t="shared" si="136"/>
        <v>publishing</v>
      </c>
      <c r="Y1450" t="str">
        <f t="shared" si="137"/>
        <v>translations</v>
      </c>
    </row>
    <row r="1451" spans="1:25" ht="64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s="6">
        <f t="shared" si="135"/>
        <v>0</v>
      </c>
      <c r="Q1451" t="s">
        <v>8322</v>
      </c>
      <c r="R1451" t="s">
        <v>8341</v>
      </c>
      <c r="S1451" s="10">
        <f t="shared" si="138"/>
        <v>42086.811400462961</v>
      </c>
      <c r="T1451" s="10">
        <f t="shared" si="139"/>
        <v>42134.811400462961</v>
      </c>
      <c r="V1451" s="21"/>
      <c r="W1451" t="s">
        <v>8287</v>
      </c>
      <c r="X1451" t="str">
        <f t="shared" si="136"/>
        <v>publishing</v>
      </c>
      <c r="Y1451" t="str">
        <f t="shared" si="137"/>
        <v>translations</v>
      </c>
    </row>
    <row r="1452" spans="1:25" ht="64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1E-3</v>
      </c>
      <c r="P1452" s="6">
        <f t="shared" si="135"/>
        <v>1</v>
      </c>
      <c r="Q1452" t="s">
        <v>8322</v>
      </c>
      <c r="R1452" t="s">
        <v>8341</v>
      </c>
      <c r="S1452" s="10">
        <f t="shared" si="138"/>
        <v>42390.171261574069</v>
      </c>
      <c r="T1452" s="10">
        <f t="shared" si="139"/>
        <v>42420.171261574069</v>
      </c>
      <c r="V1452" s="21"/>
      <c r="W1452" t="s">
        <v>8287</v>
      </c>
      <c r="X1452" t="str">
        <f t="shared" si="136"/>
        <v>publishing</v>
      </c>
      <c r="Y1452" t="str">
        <f t="shared" si="137"/>
        <v>translations</v>
      </c>
    </row>
    <row r="1453" spans="1:25" ht="48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1.0554089709762533E-2</v>
      </c>
      <c r="P1453" s="6">
        <f t="shared" si="135"/>
        <v>1</v>
      </c>
      <c r="Q1453" t="s">
        <v>8322</v>
      </c>
      <c r="R1453" t="s">
        <v>8341</v>
      </c>
      <c r="S1453" s="10">
        <f t="shared" si="138"/>
        <v>41931.959016203706</v>
      </c>
      <c r="T1453" s="10">
        <f t="shared" si="139"/>
        <v>41962.00068287037</v>
      </c>
      <c r="V1453" s="21"/>
      <c r="W1453" t="s">
        <v>8287</v>
      </c>
      <c r="X1453" t="str">
        <f t="shared" si="136"/>
        <v>publishing</v>
      </c>
      <c r="Y1453" t="str">
        <f t="shared" si="137"/>
        <v>translations</v>
      </c>
    </row>
    <row r="1454" spans="1:25" ht="48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s="6">
        <f t="shared" si="135"/>
        <v>0</v>
      </c>
      <c r="Q1454" t="s">
        <v>8322</v>
      </c>
      <c r="R1454" t="s">
        <v>8341</v>
      </c>
      <c r="S1454" s="10">
        <f t="shared" si="138"/>
        <v>41818.703275462962</v>
      </c>
      <c r="T1454" s="10">
        <f t="shared" si="139"/>
        <v>41848.703275462962</v>
      </c>
      <c r="V1454" s="21"/>
      <c r="W1454" t="s">
        <v>8287</v>
      </c>
      <c r="X1454" t="str">
        <f t="shared" si="136"/>
        <v>publishing</v>
      </c>
      <c r="Y1454" t="str">
        <f t="shared" si="137"/>
        <v>translations</v>
      </c>
    </row>
    <row r="1455" spans="1:25" ht="64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s="6">
        <f t="shared" si="135"/>
        <v>0</v>
      </c>
      <c r="Q1455" t="s">
        <v>8322</v>
      </c>
      <c r="R1455" t="s">
        <v>8341</v>
      </c>
      <c r="S1455" s="10">
        <f t="shared" si="138"/>
        <v>42795.696145833332</v>
      </c>
      <c r="T1455" s="10">
        <f t="shared" si="139"/>
        <v>42840.654479166667</v>
      </c>
      <c r="V1455" s="21"/>
      <c r="W1455" t="s">
        <v>8287</v>
      </c>
      <c r="X1455" t="str">
        <f t="shared" si="136"/>
        <v>publishing</v>
      </c>
      <c r="Y1455" t="str">
        <f t="shared" si="137"/>
        <v>translations</v>
      </c>
    </row>
    <row r="1456" spans="1:25" ht="64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0.85714285714285721</v>
      </c>
      <c r="P1456" s="6">
        <f t="shared" si="135"/>
        <v>15</v>
      </c>
      <c r="Q1456" t="s">
        <v>8322</v>
      </c>
      <c r="R1456" t="s">
        <v>8341</v>
      </c>
      <c r="S1456" s="10">
        <f t="shared" si="138"/>
        <v>42463.866666666669</v>
      </c>
      <c r="T1456" s="10">
        <f t="shared" si="139"/>
        <v>42484.915972222225</v>
      </c>
      <c r="V1456" s="21"/>
      <c r="W1456" t="s">
        <v>8287</v>
      </c>
      <c r="X1456" t="str">
        <f t="shared" si="136"/>
        <v>publishing</v>
      </c>
      <c r="Y1456" t="str">
        <f t="shared" si="137"/>
        <v>translations</v>
      </c>
    </row>
    <row r="1457" spans="1:25" ht="80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10.5</v>
      </c>
      <c r="P1457" s="6">
        <f t="shared" si="135"/>
        <v>225</v>
      </c>
      <c r="Q1457" t="s">
        <v>8322</v>
      </c>
      <c r="R1457" t="s">
        <v>8341</v>
      </c>
      <c r="S1457" s="10">
        <f t="shared" si="138"/>
        <v>41832.672685185185</v>
      </c>
      <c r="T1457" s="10">
        <f t="shared" si="139"/>
        <v>41887.568749999999</v>
      </c>
      <c r="V1457" s="21"/>
      <c r="W1457" t="s">
        <v>8287</v>
      </c>
      <c r="X1457" t="str">
        <f t="shared" si="136"/>
        <v>publishing</v>
      </c>
      <c r="Y1457" t="str">
        <f t="shared" si="137"/>
        <v>translations</v>
      </c>
    </row>
    <row r="1458" spans="1:25" ht="3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2.9000000000000004</v>
      </c>
      <c r="P1458" s="6">
        <f t="shared" si="135"/>
        <v>48.333333333333336</v>
      </c>
      <c r="Q1458" t="s">
        <v>8322</v>
      </c>
      <c r="R1458" t="s">
        <v>8341</v>
      </c>
      <c r="S1458" s="10">
        <f t="shared" si="138"/>
        <v>42708.668576388889</v>
      </c>
      <c r="T1458" s="10">
        <f t="shared" si="139"/>
        <v>42738.668576388889</v>
      </c>
      <c r="V1458" s="21"/>
      <c r="W1458" t="s">
        <v>8287</v>
      </c>
      <c r="X1458" t="str">
        <f t="shared" si="136"/>
        <v>publishing</v>
      </c>
      <c r="Y1458" t="str">
        <f t="shared" si="137"/>
        <v>translations</v>
      </c>
    </row>
    <row r="1459" spans="1:25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s="6">
        <f t="shared" si="135"/>
        <v>0</v>
      </c>
      <c r="Q1459" t="s">
        <v>8322</v>
      </c>
      <c r="R1459" t="s">
        <v>8341</v>
      </c>
      <c r="S1459" s="10">
        <f t="shared" si="138"/>
        <v>42289.89634259259</v>
      </c>
      <c r="T1459" s="10">
        <f t="shared" si="139"/>
        <v>42319.938009259262</v>
      </c>
      <c r="V1459" s="21"/>
      <c r="W1459" t="s">
        <v>8287</v>
      </c>
      <c r="X1459" t="str">
        <f t="shared" si="136"/>
        <v>publishing</v>
      </c>
      <c r="Y1459" t="str">
        <f t="shared" si="137"/>
        <v>translations</v>
      </c>
    </row>
    <row r="1460" spans="1:25" ht="64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s="6">
        <f t="shared" si="135"/>
        <v>0</v>
      </c>
      <c r="Q1460" t="s">
        <v>8322</v>
      </c>
      <c r="R1460" t="s">
        <v>8341</v>
      </c>
      <c r="S1460" s="10">
        <f t="shared" si="138"/>
        <v>41831.705555555556</v>
      </c>
      <c r="T1460" s="10">
        <f t="shared" si="139"/>
        <v>41862.166666666664</v>
      </c>
      <c r="V1460" s="21"/>
      <c r="W1460" t="s">
        <v>8287</v>
      </c>
      <c r="X1460" t="str">
        <f t="shared" si="136"/>
        <v>publishing</v>
      </c>
      <c r="Y1460" t="str">
        <f t="shared" si="137"/>
        <v>translations</v>
      </c>
    </row>
    <row r="1461" spans="1:25" ht="64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s="6">
        <f t="shared" si="135"/>
        <v>0</v>
      </c>
      <c r="Q1461" t="s">
        <v>8322</v>
      </c>
      <c r="R1461" t="s">
        <v>8341</v>
      </c>
      <c r="S1461" s="10">
        <f t="shared" si="138"/>
        <v>42312.204814814817</v>
      </c>
      <c r="T1461" s="10">
        <f t="shared" si="139"/>
        <v>42340.725694444445</v>
      </c>
      <c r="V1461" s="21"/>
      <c r="W1461" t="s">
        <v>8287</v>
      </c>
      <c r="X1461" t="str">
        <f t="shared" si="136"/>
        <v>publishing</v>
      </c>
      <c r="Y1461" t="str">
        <f t="shared" si="137"/>
        <v>translations</v>
      </c>
    </row>
    <row r="1462" spans="1:25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s="6">
        <f t="shared" si="135"/>
        <v>0</v>
      </c>
      <c r="Q1462" t="s">
        <v>8322</v>
      </c>
      <c r="R1462" t="s">
        <v>8341</v>
      </c>
      <c r="S1462" s="10">
        <f t="shared" si="138"/>
        <v>41915.896967592591</v>
      </c>
      <c r="T1462" s="10">
        <f t="shared" si="139"/>
        <v>41973.989583333328</v>
      </c>
      <c r="V1462" s="21"/>
      <c r="W1462" t="s">
        <v>8287</v>
      </c>
      <c r="X1462" t="str">
        <f t="shared" si="136"/>
        <v>publishing</v>
      </c>
      <c r="Y1462" t="str">
        <f t="shared" si="137"/>
        <v>translations</v>
      </c>
    </row>
    <row r="1463" spans="1:25" ht="48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101.24459999999999</v>
      </c>
      <c r="P1463" s="6">
        <f t="shared" si="135"/>
        <v>44.66673529411765</v>
      </c>
      <c r="Q1463" t="s">
        <v>8322</v>
      </c>
      <c r="R1463" t="s">
        <v>8342</v>
      </c>
      <c r="S1463" s="10">
        <f t="shared" si="138"/>
        <v>41899.645300925928</v>
      </c>
      <c r="T1463" s="10">
        <f t="shared" si="139"/>
        <v>41933</v>
      </c>
      <c r="V1463" s="21"/>
      <c r="W1463" t="s">
        <v>8288</v>
      </c>
      <c r="X1463" t="str">
        <f t="shared" si="136"/>
        <v>publishing</v>
      </c>
      <c r="Y1463" t="str">
        <f t="shared" si="137"/>
        <v>radio &amp; podcasts</v>
      </c>
    </row>
    <row r="1464" spans="1:25" ht="48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108.5175</v>
      </c>
      <c r="P1464" s="6">
        <f t="shared" si="135"/>
        <v>28.937999999999999</v>
      </c>
      <c r="Q1464" t="s">
        <v>8322</v>
      </c>
      <c r="R1464" t="s">
        <v>8342</v>
      </c>
      <c r="S1464" s="10">
        <f t="shared" si="138"/>
        <v>41344.662858796299</v>
      </c>
      <c r="T1464" s="10">
        <f t="shared" si="139"/>
        <v>41374.662858796299</v>
      </c>
      <c r="V1464" s="21"/>
      <c r="W1464" t="s">
        <v>8288</v>
      </c>
      <c r="X1464" t="str">
        <f t="shared" si="136"/>
        <v>publishing</v>
      </c>
      <c r="Y1464" t="str">
        <f t="shared" si="137"/>
        <v>radio &amp; podcasts</v>
      </c>
    </row>
    <row r="1465" spans="1:25" ht="64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147.66666666666666</v>
      </c>
      <c r="P1465" s="6">
        <f t="shared" si="135"/>
        <v>35.44</v>
      </c>
      <c r="Q1465" t="s">
        <v>8322</v>
      </c>
      <c r="R1465" t="s">
        <v>8342</v>
      </c>
      <c r="S1465" s="10">
        <f t="shared" si="138"/>
        <v>41326.911319444444</v>
      </c>
      <c r="T1465" s="10">
        <f t="shared" si="139"/>
        <v>41371.869652777779</v>
      </c>
      <c r="V1465" s="21"/>
      <c r="W1465" t="s">
        <v>8288</v>
      </c>
      <c r="X1465" t="str">
        <f t="shared" si="136"/>
        <v>publishing</v>
      </c>
      <c r="Y1465" t="str">
        <f t="shared" si="137"/>
        <v>radio &amp; podcasts</v>
      </c>
    </row>
    <row r="1466" spans="1:25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163.19999999999999</v>
      </c>
      <c r="P1466" s="6">
        <f t="shared" si="135"/>
        <v>34.871794871794869</v>
      </c>
      <c r="Q1466" t="s">
        <v>8322</v>
      </c>
      <c r="R1466" t="s">
        <v>8342</v>
      </c>
      <c r="S1466" s="10">
        <f t="shared" si="138"/>
        <v>41291.661550925928</v>
      </c>
      <c r="T1466" s="10">
        <f t="shared" si="139"/>
        <v>41321.661550925928</v>
      </c>
      <c r="V1466" s="21"/>
      <c r="W1466" t="s">
        <v>8288</v>
      </c>
      <c r="X1466" t="str">
        <f t="shared" si="136"/>
        <v>publishing</v>
      </c>
      <c r="Y1466" t="str">
        <f t="shared" si="137"/>
        <v>radio &amp; podcasts</v>
      </c>
    </row>
    <row r="1467" spans="1:25" ht="64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456.41449999999998</v>
      </c>
      <c r="P1467" s="6">
        <f t="shared" si="135"/>
        <v>52.622732513451197</v>
      </c>
      <c r="Q1467" t="s">
        <v>8322</v>
      </c>
      <c r="R1467" t="s">
        <v>8342</v>
      </c>
      <c r="S1467" s="10">
        <f t="shared" si="138"/>
        <v>40959.734398148146</v>
      </c>
      <c r="T1467" s="10">
        <f t="shared" si="139"/>
        <v>40990.125</v>
      </c>
      <c r="V1467" s="21"/>
      <c r="W1467" t="s">
        <v>8288</v>
      </c>
      <c r="X1467" t="str">
        <f t="shared" si="136"/>
        <v>publishing</v>
      </c>
      <c r="Y1467" t="str">
        <f t="shared" si="137"/>
        <v>radio &amp; podcasts</v>
      </c>
    </row>
    <row r="1468" spans="1:25" ht="64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107.87731249999999</v>
      </c>
      <c r="P1468" s="6">
        <f t="shared" si="135"/>
        <v>69.598266129032254</v>
      </c>
      <c r="Q1468" t="s">
        <v>8322</v>
      </c>
      <c r="R1468" t="s">
        <v>8342</v>
      </c>
      <c r="S1468" s="10">
        <f t="shared" si="138"/>
        <v>42340.172060185185</v>
      </c>
      <c r="T1468" s="10">
        <f t="shared" si="139"/>
        <v>42381.208333333328</v>
      </c>
      <c r="V1468" s="21"/>
      <c r="W1468" t="s">
        <v>8288</v>
      </c>
      <c r="X1468" t="str">
        <f t="shared" si="136"/>
        <v>publishing</v>
      </c>
      <c r="Y1468" t="str">
        <f t="shared" si="137"/>
        <v>radio &amp; podcasts</v>
      </c>
    </row>
    <row r="1469" spans="1:25" ht="48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115.08</v>
      </c>
      <c r="P1469" s="6">
        <f t="shared" si="135"/>
        <v>76.72</v>
      </c>
      <c r="Q1469" t="s">
        <v>8322</v>
      </c>
      <c r="R1469" t="s">
        <v>8342</v>
      </c>
      <c r="S1469" s="10">
        <f t="shared" si="138"/>
        <v>40933.80190972222</v>
      </c>
      <c r="T1469" s="10">
        <f t="shared" si="139"/>
        <v>40993.760243055556</v>
      </c>
      <c r="V1469" s="21"/>
      <c r="W1469" t="s">
        <v>8288</v>
      </c>
      <c r="X1469" t="str">
        <f t="shared" si="136"/>
        <v>publishing</v>
      </c>
      <c r="Y1469" t="str">
        <f t="shared" si="137"/>
        <v>radio &amp; podcasts</v>
      </c>
    </row>
    <row r="1470" spans="1:25" ht="64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102.36842105263158</v>
      </c>
      <c r="P1470" s="6">
        <f t="shared" si="135"/>
        <v>33.191126279863482</v>
      </c>
      <c r="Q1470" t="s">
        <v>8322</v>
      </c>
      <c r="R1470" t="s">
        <v>8342</v>
      </c>
      <c r="S1470" s="10">
        <f t="shared" si="138"/>
        <v>40646.014456018522</v>
      </c>
      <c r="T1470" s="10">
        <f t="shared" si="139"/>
        <v>40706.014456018522</v>
      </c>
      <c r="V1470" s="21"/>
      <c r="W1470" t="s">
        <v>8288</v>
      </c>
      <c r="X1470" t="str">
        <f t="shared" si="136"/>
        <v>publishing</v>
      </c>
      <c r="Y1470" t="str">
        <f t="shared" si="137"/>
        <v>radio &amp; podcasts</v>
      </c>
    </row>
    <row r="1471" spans="1:25" ht="48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108.42485875706214</v>
      </c>
      <c r="P1471" s="6">
        <f t="shared" si="135"/>
        <v>149.46417445482865</v>
      </c>
      <c r="Q1471" t="s">
        <v>8322</v>
      </c>
      <c r="R1471" t="s">
        <v>8342</v>
      </c>
      <c r="S1471" s="10">
        <f t="shared" si="138"/>
        <v>41290.598483796297</v>
      </c>
      <c r="T1471" s="10">
        <f t="shared" si="139"/>
        <v>41320.598483796297</v>
      </c>
      <c r="V1471" s="21"/>
      <c r="W1471" t="s">
        <v>8288</v>
      </c>
      <c r="X1471" t="str">
        <f t="shared" si="136"/>
        <v>publishing</v>
      </c>
      <c r="Y1471" t="str">
        <f t="shared" si="137"/>
        <v>radio &amp; podcasts</v>
      </c>
    </row>
    <row r="1472" spans="1:25" ht="64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125.13333333333334</v>
      </c>
      <c r="P1472" s="6">
        <f t="shared" si="135"/>
        <v>23.172839506172838</v>
      </c>
      <c r="Q1472" t="s">
        <v>8322</v>
      </c>
      <c r="R1472" t="s">
        <v>8342</v>
      </c>
      <c r="S1472" s="10">
        <f t="shared" si="138"/>
        <v>41250.827118055553</v>
      </c>
      <c r="T1472" s="10">
        <f t="shared" si="139"/>
        <v>41271.827118055553</v>
      </c>
      <c r="V1472" s="21"/>
      <c r="W1472" t="s">
        <v>8288</v>
      </c>
      <c r="X1472" t="str">
        <f t="shared" si="136"/>
        <v>publishing</v>
      </c>
      <c r="Y1472" t="str">
        <f t="shared" si="137"/>
        <v>radio &amp; podcasts</v>
      </c>
    </row>
    <row r="1473" spans="1:25" ht="64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103.840625</v>
      </c>
      <c r="P1473" s="6">
        <f t="shared" si="135"/>
        <v>96.877551020408163</v>
      </c>
      <c r="Q1473" t="s">
        <v>8322</v>
      </c>
      <c r="R1473" t="s">
        <v>8342</v>
      </c>
      <c r="S1473" s="10">
        <f t="shared" si="138"/>
        <v>42073.957569444443</v>
      </c>
      <c r="T1473" s="10">
        <f t="shared" si="139"/>
        <v>42103.957569444443</v>
      </c>
      <c r="V1473" s="21"/>
      <c r="W1473" t="s">
        <v>8288</v>
      </c>
      <c r="X1473" t="str">
        <f t="shared" si="136"/>
        <v>publishing</v>
      </c>
      <c r="Y1473" t="str">
        <f t="shared" si="137"/>
        <v>radio &amp; podcasts</v>
      </c>
    </row>
    <row r="1474" spans="1:25" ht="64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138.70400000000001</v>
      </c>
      <c r="P1474" s="6">
        <f t="shared" si="135"/>
        <v>103.20238095238095</v>
      </c>
      <c r="Q1474" t="s">
        <v>8322</v>
      </c>
      <c r="R1474" t="s">
        <v>8342</v>
      </c>
      <c r="S1474" s="10">
        <f t="shared" si="138"/>
        <v>41533.542858796296</v>
      </c>
      <c r="T1474" s="10">
        <f t="shared" si="139"/>
        <v>41563.542858796296</v>
      </c>
      <c r="V1474" s="21"/>
      <c r="W1474" t="s">
        <v>8288</v>
      </c>
      <c r="X1474" t="str">
        <f t="shared" si="136"/>
        <v>publishing</v>
      </c>
      <c r="Y1474" t="str">
        <f t="shared" si="137"/>
        <v>radio &amp; podcasts</v>
      </c>
    </row>
    <row r="1475" spans="1:25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((E1475/D1475)*100)</f>
        <v>120.51600000000001</v>
      </c>
      <c r="P1475" s="6">
        <f t="shared" ref="P1475:P1538" si="141">IFERROR(E1475/L1475,0)</f>
        <v>38.462553191489363</v>
      </c>
      <c r="Q1475" t="s">
        <v>8322</v>
      </c>
      <c r="R1475" t="s">
        <v>8342</v>
      </c>
      <c r="S1475" s="10">
        <f t="shared" si="138"/>
        <v>40939.979618055557</v>
      </c>
      <c r="T1475" s="10">
        <f t="shared" si="139"/>
        <v>40969.979618055557</v>
      </c>
      <c r="V1475" s="21"/>
      <c r="W1475" t="s">
        <v>8288</v>
      </c>
      <c r="X1475" t="str">
        <f t="shared" ref="X1475:X1538" si="142">LEFT(W1475,FIND("/",W1475)-1)</f>
        <v>publishing</v>
      </c>
      <c r="Y1475" t="str">
        <f t="shared" ref="Y1475:Y1538" si="143">RIGHT(W1475,LEN(W1475)-FIND("/",W1475))</f>
        <v>radio &amp; podcasts</v>
      </c>
    </row>
    <row r="1476" spans="1:25" ht="64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112.26666666666667</v>
      </c>
      <c r="P1476" s="6">
        <f t="shared" si="141"/>
        <v>44.315789473684212</v>
      </c>
      <c r="Q1476" t="s">
        <v>8322</v>
      </c>
      <c r="R1476" t="s">
        <v>8342</v>
      </c>
      <c r="S1476" s="10">
        <f t="shared" si="138"/>
        <v>41500.727916666663</v>
      </c>
      <c r="T1476" s="10">
        <f t="shared" si="139"/>
        <v>41530.727916666663</v>
      </c>
      <c r="V1476" s="21"/>
      <c r="W1476" t="s">
        <v>8288</v>
      </c>
      <c r="X1476" t="str">
        <f t="shared" si="142"/>
        <v>publishing</v>
      </c>
      <c r="Y1476" t="str">
        <f t="shared" si="143"/>
        <v>radio &amp; podcasts</v>
      </c>
    </row>
    <row r="1477" spans="1:25" ht="64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188.66966666666667</v>
      </c>
      <c r="P1477" s="6">
        <f t="shared" si="141"/>
        <v>64.173356009070289</v>
      </c>
      <c r="Q1477" t="s">
        <v>8322</v>
      </c>
      <c r="R1477" t="s">
        <v>8342</v>
      </c>
      <c r="S1477" s="10">
        <f t="shared" si="138"/>
        <v>41960.722951388889</v>
      </c>
      <c r="T1477" s="10">
        <f t="shared" si="139"/>
        <v>41993.207638888889</v>
      </c>
      <c r="V1477" s="21"/>
      <c r="W1477" t="s">
        <v>8288</v>
      </c>
      <c r="X1477" t="str">
        <f t="shared" si="142"/>
        <v>publishing</v>
      </c>
      <c r="Y1477" t="str">
        <f t="shared" si="143"/>
        <v>radio &amp; podcasts</v>
      </c>
    </row>
    <row r="1478" spans="1:25" ht="48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661.55466666666666</v>
      </c>
      <c r="P1478" s="6">
        <f t="shared" si="141"/>
        <v>43.333275109170302</v>
      </c>
      <c r="Q1478" t="s">
        <v>8322</v>
      </c>
      <c r="R1478" t="s">
        <v>8342</v>
      </c>
      <c r="S1478" s="10">
        <f t="shared" si="138"/>
        <v>40766.041921296295</v>
      </c>
      <c r="T1478" s="10">
        <f t="shared" si="139"/>
        <v>40796.041921296295</v>
      </c>
      <c r="V1478" s="21"/>
      <c r="W1478" t="s">
        <v>8288</v>
      </c>
      <c r="X1478" t="str">
        <f t="shared" si="142"/>
        <v>publishing</v>
      </c>
      <c r="Y1478" t="str">
        <f t="shared" si="143"/>
        <v>radio &amp; podcasts</v>
      </c>
    </row>
    <row r="1479" spans="1:25" ht="64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111.31</v>
      </c>
      <c r="P1479" s="6">
        <f t="shared" si="141"/>
        <v>90.495934959349597</v>
      </c>
      <c r="Q1479" t="s">
        <v>8322</v>
      </c>
      <c r="R1479" t="s">
        <v>8342</v>
      </c>
      <c r="S1479" s="10">
        <f t="shared" si="138"/>
        <v>40840.615787037037</v>
      </c>
      <c r="T1479" s="10">
        <f t="shared" si="139"/>
        <v>40900.125</v>
      </c>
      <c r="V1479" s="21"/>
      <c r="W1479" t="s">
        <v>8288</v>
      </c>
      <c r="X1479" t="str">
        <f t="shared" si="142"/>
        <v>publishing</v>
      </c>
      <c r="Y1479" t="str">
        <f t="shared" si="143"/>
        <v>radio &amp; podcasts</v>
      </c>
    </row>
    <row r="1480" spans="1:25" ht="64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1181.6142199999999</v>
      </c>
      <c r="P1480" s="6">
        <f t="shared" si="141"/>
        <v>29.187190495010373</v>
      </c>
      <c r="Q1480" t="s">
        <v>8322</v>
      </c>
      <c r="R1480" t="s">
        <v>8342</v>
      </c>
      <c r="S1480" s="10">
        <f t="shared" si="138"/>
        <v>41394.871678240743</v>
      </c>
      <c r="T1480" s="10">
        <f t="shared" si="139"/>
        <v>41408.871678240743</v>
      </c>
      <c r="V1480" s="21"/>
      <c r="W1480" t="s">
        <v>8288</v>
      </c>
      <c r="X1480" t="str">
        <f t="shared" si="142"/>
        <v>publishing</v>
      </c>
      <c r="Y1480" t="str">
        <f t="shared" si="143"/>
        <v>radio &amp; podcasts</v>
      </c>
    </row>
    <row r="1481" spans="1:25" ht="64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137.375</v>
      </c>
      <c r="P1481" s="6">
        <f t="shared" si="141"/>
        <v>30.95774647887324</v>
      </c>
      <c r="Q1481" t="s">
        <v>8322</v>
      </c>
      <c r="R1481" t="s">
        <v>8342</v>
      </c>
      <c r="S1481" s="10">
        <f t="shared" si="138"/>
        <v>41754.745243055557</v>
      </c>
      <c r="T1481" s="10">
        <f t="shared" si="139"/>
        <v>41769.165972222225</v>
      </c>
      <c r="V1481" s="21"/>
      <c r="W1481" t="s">
        <v>8288</v>
      </c>
      <c r="X1481" t="str">
        <f t="shared" si="142"/>
        <v>publishing</v>
      </c>
      <c r="Y1481" t="str">
        <f t="shared" si="143"/>
        <v>radio &amp; podcasts</v>
      </c>
    </row>
    <row r="1482" spans="1:25" ht="64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117.04040000000001</v>
      </c>
      <c r="P1482" s="6">
        <f t="shared" si="141"/>
        <v>92.157795275590544</v>
      </c>
      <c r="Q1482" t="s">
        <v>8322</v>
      </c>
      <c r="R1482" t="s">
        <v>8342</v>
      </c>
      <c r="S1482" s="10">
        <f t="shared" si="138"/>
        <v>41464.934016203704</v>
      </c>
      <c r="T1482" s="10">
        <f t="shared" si="139"/>
        <v>41481.708333333336</v>
      </c>
      <c r="V1482" s="21"/>
      <c r="W1482" t="s">
        <v>8288</v>
      </c>
      <c r="X1482" t="str">
        <f t="shared" si="142"/>
        <v>publishing</v>
      </c>
      <c r="Y1482" t="str">
        <f t="shared" si="143"/>
        <v>radio &amp; podcasts</v>
      </c>
    </row>
    <row r="1483" spans="1:25" ht="64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</v>
      </c>
      <c r="P1483" s="6">
        <f t="shared" si="141"/>
        <v>17.5</v>
      </c>
      <c r="Q1483" t="s">
        <v>8322</v>
      </c>
      <c r="R1483" t="s">
        <v>8324</v>
      </c>
      <c r="S1483" s="10">
        <f t="shared" si="138"/>
        <v>41550.922974537039</v>
      </c>
      <c r="T1483" s="10">
        <f t="shared" si="139"/>
        <v>41580.922974537039</v>
      </c>
      <c r="V1483" s="21"/>
      <c r="W1483" t="s">
        <v>8275</v>
      </c>
      <c r="X1483" t="str">
        <f t="shared" si="142"/>
        <v>publishing</v>
      </c>
      <c r="Y1483" t="str">
        <f t="shared" si="143"/>
        <v>fiction</v>
      </c>
    </row>
    <row r="1484" spans="1:25" ht="64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0.1</v>
      </c>
      <c r="P1484" s="6">
        <f t="shared" si="141"/>
        <v>5</v>
      </c>
      <c r="Q1484" t="s">
        <v>8322</v>
      </c>
      <c r="R1484" t="s">
        <v>8324</v>
      </c>
      <c r="S1484" s="10">
        <f t="shared" si="138"/>
        <v>41136.85805555556</v>
      </c>
      <c r="T1484" s="10">
        <f t="shared" si="139"/>
        <v>41159.32708333333</v>
      </c>
      <c r="V1484" s="21"/>
      <c r="W1484" t="s">
        <v>8275</v>
      </c>
      <c r="X1484" t="str">
        <f t="shared" si="142"/>
        <v>publishing</v>
      </c>
      <c r="Y1484" t="str">
        <f t="shared" si="143"/>
        <v>fiction</v>
      </c>
    </row>
    <row r="1485" spans="1:25" ht="64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0.7142857142857143</v>
      </c>
      <c r="P1485" s="6">
        <f t="shared" si="141"/>
        <v>25</v>
      </c>
      <c r="Q1485" t="s">
        <v>8322</v>
      </c>
      <c r="R1485" t="s">
        <v>8324</v>
      </c>
      <c r="S1485" s="10">
        <f t="shared" si="138"/>
        <v>42548.192997685182</v>
      </c>
      <c r="T1485" s="10">
        <f t="shared" si="139"/>
        <v>42573.192997685182</v>
      </c>
      <c r="V1485" s="21"/>
      <c r="W1485" t="s">
        <v>8275</v>
      </c>
      <c r="X1485" t="str">
        <f t="shared" si="142"/>
        <v>publishing</v>
      </c>
      <c r="Y1485" t="str">
        <f t="shared" si="143"/>
        <v>fiction</v>
      </c>
    </row>
    <row r="1486" spans="1:25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s="6">
        <f t="shared" si="141"/>
        <v>0</v>
      </c>
      <c r="Q1486" t="s">
        <v>8322</v>
      </c>
      <c r="R1486" t="s">
        <v>8324</v>
      </c>
      <c r="S1486" s="10">
        <f t="shared" si="138"/>
        <v>41053.200960648144</v>
      </c>
      <c r="T1486" s="10">
        <f t="shared" si="139"/>
        <v>41111.618750000001</v>
      </c>
      <c r="V1486" s="21"/>
      <c r="W1486" t="s">
        <v>8275</v>
      </c>
      <c r="X1486" t="str">
        <f t="shared" si="142"/>
        <v>publishing</v>
      </c>
      <c r="Y1486" t="str">
        <f t="shared" si="143"/>
        <v>fiction</v>
      </c>
    </row>
    <row r="1487" spans="1:25" ht="64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2.2388059701492535</v>
      </c>
      <c r="P1487" s="6">
        <f t="shared" si="141"/>
        <v>50</v>
      </c>
      <c r="Q1487" t="s">
        <v>8322</v>
      </c>
      <c r="R1487" t="s">
        <v>8324</v>
      </c>
      <c r="S1487" s="10">
        <f t="shared" si="138"/>
        <v>42130.795983796299</v>
      </c>
      <c r="T1487" s="10">
        <f t="shared" si="139"/>
        <v>42175.795983796299</v>
      </c>
      <c r="V1487" s="21"/>
      <c r="W1487" t="s">
        <v>8275</v>
      </c>
      <c r="X1487" t="str">
        <f t="shared" si="142"/>
        <v>publishing</v>
      </c>
      <c r="Y1487" t="str">
        <f t="shared" si="143"/>
        <v>fiction</v>
      </c>
    </row>
    <row r="1488" spans="1:25" ht="80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0.24</v>
      </c>
      <c r="P1488" s="6">
        <f t="shared" si="141"/>
        <v>16</v>
      </c>
      <c r="Q1488" t="s">
        <v>8322</v>
      </c>
      <c r="R1488" t="s">
        <v>8324</v>
      </c>
      <c r="S1488" s="10">
        <f t="shared" si="138"/>
        <v>42032.168530092589</v>
      </c>
      <c r="T1488" s="10">
        <f t="shared" si="139"/>
        <v>42062.168530092589</v>
      </c>
      <c r="V1488" s="21"/>
      <c r="W1488" t="s">
        <v>8275</v>
      </c>
      <c r="X1488" t="str">
        <f t="shared" si="142"/>
        <v>publishing</v>
      </c>
      <c r="Y1488" t="str">
        <f t="shared" si="143"/>
        <v>fiction</v>
      </c>
    </row>
    <row r="1489" spans="1:25" ht="64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s="6">
        <f t="shared" si="141"/>
        <v>0</v>
      </c>
      <c r="Q1489" t="s">
        <v>8322</v>
      </c>
      <c r="R1489" t="s">
        <v>8324</v>
      </c>
      <c r="S1489" s="10">
        <f t="shared" si="138"/>
        <v>42554.917488425926</v>
      </c>
      <c r="T1489" s="10">
        <f t="shared" si="139"/>
        <v>42584.917488425926</v>
      </c>
      <c r="V1489" s="21"/>
      <c r="W1489" t="s">
        <v>8275</v>
      </c>
      <c r="X1489" t="str">
        <f t="shared" si="142"/>
        <v>publishing</v>
      </c>
      <c r="Y1489" t="str">
        <f t="shared" si="143"/>
        <v>fiction</v>
      </c>
    </row>
    <row r="1490" spans="1:25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</v>
      </c>
      <c r="P1490" s="6">
        <f t="shared" si="141"/>
        <v>60</v>
      </c>
      <c r="Q1490" t="s">
        <v>8322</v>
      </c>
      <c r="R1490" t="s">
        <v>8324</v>
      </c>
      <c r="S1490" s="10">
        <f t="shared" si="138"/>
        <v>41614.563194444447</v>
      </c>
      <c r="T1490" s="10">
        <f t="shared" si="139"/>
        <v>41644.563194444447</v>
      </c>
      <c r="V1490" s="21"/>
      <c r="W1490" t="s">
        <v>8275</v>
      </c>
      <c r="X1490" t="str">
        <f t="shared" si="142"/>
        <v>publishing</v>
      </c>
      <c r="Y1490" t="str">
        <f t="shared" si="143"/>
        <v>fiction</v>
      </c>
    </row>
    <row r="1491" spans="1:25" ht="64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s="6">
        <f t="shared" si="141"/>
        <v>0</v>
      </c>
      <c r="Q1491" t="s">
        <v>8322</v>
      </c>
      <c r="R1491" t="s">
        <v>8324</v>
      </c>
      <c r="S1491" s="10">
        <f t="shared" si="138"/>
        <v>41198.611712962964</v>
      </c>
      <c r="T1491" s="10">
        <f t="shared" si="139"/>
        <v>41228.653379629628</v>
      </c>
      <c r="V1491" s="21"/>
      <c r="W1491" t="s">
        <v>8275</v>
      </c>
      <c r="X1491" t="str">
        <f t="shared" si="142"/>
        <v>publishing</v>
      </c>
      <c r="Y1491" t="str">
        <f t="shared" si="143"/>
        <v>fiction</v>
      </c>
    </row>
    <row r="1492" spans="1:25" ht="64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30.862068965517242</v>
      </c>
      <c r="P1492" s="6">
        <f t="shared" si="141"/>
        <v>47.10526315789474</v>
      </c>
      <c r="Q1492" t="s">
        <v>8322</v>
      </c>
      <c r="R1492" t="s">
        <v>8324</v>
      </c>
      <c r="S1492" s="10">
        <f t="shared" si="138"/>
        <v>41520.561041666668</v>
      </c>
      <c r="T1492" s="10">
        <f t="shared" si="139"/>
        <v>41549.561041666668</v>
      </c>
      <c r="V1492" s="21"/>
      <c r="W1492" t="s">
        <v>8275</v>
      </c>
      <c r="X1492" t="str">
        <f t="shared" si="142"/>
        <v>publishing</v>
      </c>
      <c r="Y1492" t="str">
        <f t="shared" si="143"/>
        <v>fiction</v>
      </c>
    </row>
    <row r="1493" spans="1:25" ht="48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8.3333333333333321</v>
      </c>
      <c r="P1493" s="6">
        <f t="shared" si="141"/>
        <v>100</v>
      </c>
      <c r="Q1493" t="s">
        <v>8322</v>
      </c>
      <c r="R1493" t="s">
        <v>8324</v>
      </c>
      <c r="S1493" s="10">
        <f t="shared" si="138"/>
        <v>41991.713460648149</v>
      </c>
      <c r="T1493" s="10">
        <f t="shared" si="139"/>
        <v>42050.651388888888</v>
      </c>
      <c r="V1493" s="21"/>
      <c r="W1493" t="s">
        <v>8275</v>
      </c>
      <c r="X1493" t="str">
        <f t="shared" si="142"/>
        <v>publishing</v>
      </c>
      <c r="Y1493" t="str">
        <f t="shared" si="143"/>
        <v>fiction</v>
      </c>
    </row>
    <row r="1494" spans="1:25" ht="64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0.75</v>
      </c>
      <c r="P1494" s="6">
        <f t="shared" si="141"/>
        <v>15</v>
      </c>
      <c r="Q1494" t="s">
        <v>8322</v>
      </c>
      <c r="R1494" t="s">
        <v>8324</v>
      </c>
      <c r="S1494" s="10">
        <f t="shared" si="138"/>
        <v>40682.884791666671</v>
      </c>
      <c r="T1494" s="10">
        <f t="shared" si="139"/>
        <v>40712.884791666671</v>
      </c>
      <c r="V1494" s="21"/>
      <c r="W1494" t="s">
        <v>8275</v>
      </c>
      <c r="X1494" t="str">
        <f t="shared" si="142"/>
        <v>publishing</v>
      </c>
      <c r="Y1494" t="str">
        <f t="shared" si="143"/>
        <v>fiction</v>
      </c>
    </row>
    <row r="1495" spans="1:25" ht="64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s="6">
        <f t="shared" si="141"/>
        <v>0</v>
      </c>
      <c r="Q1495" t="s">
        <v>8322</v>
      </c>
      <c r="R1495" t="s">
        <v>8324</v>
      </c>
      <c r="S1495" s="10">
        <f t="shared" si="138"/>
        <v>41411.866608796299</v>
      </c>
      <c r="T1495" s="10">
        <f t="shared" si="139"/>
        <v>41441.866608796299</v>
      </c>
      <c r="V1495" s="21"/>
      <c r="W1495" t="s">
        <v>8275</v>
      </c>
      <c r="X1495" t="str">
        <f t="shared" si="142"/>
        <v>publishing</v>
      </c>
      <c r="Y1495" t="str">
        <f t="shared" si="143"/>
        <v>fiction</v>
      </c>
    </row>
    <row r="1496" spans="1:25" ht="64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8.9</v>
      </c>
      <c r="P1496" s="6">
        <f t="shared" si="141"/>
        <v>40.454545454545453</v>
      </c>
      <c r="Q1496" t="s">
        <v>8322</v>
      </c>
      <c r="R1496" t="s">
        <v>8324</v>
      </c>
      <c r="S1496" s="10">
        <f t="shared" ref="S1496:S1559" si="144">(((J1496/60)/60)/24)+DATE(1970,1,1)</f>
        <v>42067.722372685181</v>
      </c>
      <c r="T1496" s="10">
        <f t="shared" ref="T1496:T1559" si="145">(((I1496/60)/60)/24)+DATE(1970,1,1)</f>
        <v>42097.651388888888</v>
      </c>
      <c r="V1496" s="21"/>
      <c r="W1496" t="s">
        <v>8275</v>
      </c>
      <c r="X1496" t="str">
        <f t="shared" si="142"/>
        <v>publishing</v>
      </c>
      <c r="Y1496" t="str">
        <f t="shared" si="143"/>
        <v>fiction</v>
      </c>
    </row>
    <row r="1497" spans="1:25" ht="48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s="6">
        <f t="shared" si="141"/>
        <v>0</v>
      </c>
      <c r="Q1497" t="s">
        <v>8322</v>
      </c>
      <c r="R1497" t="s">
        <v>8324</v>
      </c>
      <c r="S1497" s="10">
        <f t="shared" si="144"/>
        <v>40752.789710648147</v>
      </c>
      <c r="T1497" s="10">
        <f t="shared" si="145"/>
        <v>40782.789710648147</v>
      </c>
      <c r="V1497" s="21"/>
      <c r="W1497" t="s">
        <v>8275</v>
      </c>
      <c r="X1497" t="str">
        <f t="shared" si="142"/>
        <v>publishing</v>
      </c>
      <c r="Y1497" t="str">
        <f t="shared" si="143"/>
        <v>fiction</v>
      </c>
    </row>
    <row r="1498" spans="1:25" ht="64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s="6">
        <f t="shared" si="141"/>
        <v>0</v>
      </c>
      <c r="Q1498" t="s">
        <v>8322</v>
      </c>
      <c r="R1498" t="s">
        <v>8324</v>
      </c>
      <c r="S1498" s="10">
        <f t="shared" si="144"/>
        <v>41838.475219907406</v>
      </c>
      <c r="T1498" s="10">
        <f t="shared" si="145"/>
        <v>41898.475219907406</v>
      </c>
      <c r="V1498" s="21"/>
      <c r="W1498" t="s">
        <v>8275</v>
      </c>
      <c r="X1498" t="str">
        <f t="shared" si="142"/>
        <v>publishing</v>
      </c>
      <c r="Y1498" t="str">
        <f t="shared" si="143"/>
        <v>fiction</v>
      </c>
    </row>
    <row r="1499" spans="1:25" ht="64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6.6666666666666671E-3</v>
      </c>
      <c r="P1499" s="6">
        <f t="shared" si="141"/>
        <v>1</v>
      </c>
      <c r="Q1499" t="s">
        <v>8322</v>
      </c>
      <c r="R1499" t="s">
        <v>8324</v>
      </c>
      <c r="S1499" s="10">
        <f t="shared" si="144"/>
        <v>41444.64261574074</v>
      </c>
      <c r="T1499" s="10">
        <f t="shared" si="145"/>
        <v>41486.821527777778</v>
      </c>
      <c r="V1499" s="21"/>
      <c r="W1499" t="s">
        <v>8275</v>
      </c>
      <c r="X1499" t="str">
        <f t="shared" si="142"/>
        <v>publishing</v>
      </c>
      <c r="Y1499" t="str">
        <f t="shared" si="143"/>
        <v>fiction</v>
      </c>
    </row>
    <row r="1500" spans="1:25" ht="64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</v>
      </c>
      <c r="P1500" s="6">
        <f t="shared" si="141"/>
        <v>19</v>
      </c>
      <c r="Q1500" t="s">
        <v>8322</v>
      </c>
      <c r="R1500" t="s">
        <v>8324</v>
      </c>
      <c r="S1500" s="10">
        <f t="shared" si="144"/>
        <v>41840.983541666668</v>
      </c>
      <c r="T1500" s="10">
        <f t="shared" si="145"/>
        <v>41885.983541666668</v>
      </c>
      <c r="V1500" s="21"/>
      <c r="W1500" t="s">
        <v>8275</v>
      </c>
      <c r="X1500" t="str">
        <f t="shared" si="142"/>
        <v>publishing</v>
      </c>
      <c r="Y1500" t="str">
        <f t="shared" si="143"/>
        <v>fiction</v>
      </c>
    </row>
    <row r="1501" spans="1:25" ht="64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0.25</v>
      </c>
      <c r="P1501" s="6">
        <f t="shared" si="141"/>
        <v>5</v>
      </c>
      <c r="Q1501" t="s">
        <v>8322</v>
      </c>
      <c r="R1501" t="s">
        <v>8324</v>
      </c>
      <c r="S1501" s="10">
        <f t="shared" si="144"/>
        <v>42527.007326388892</v>
      </c>
      <c r="T1501" s="10">
        <f t="shared" si="145"/>
        <v>42587.007326388892</v>
      </c>
      <c r="V1501" s="21"/>
      <c r="W1501" t="s">
        <v>8275</v>
      </c>
      <c r="X1501" t="str">
        <f t="shared" si="142"/>
        <v>publishing</v>
      </c>
      <c r="Y1501" t="str">
        <f t="shared" si="143"/>
        <v>fiction</v>
      </c>
    </row>
    <row r="1502" spans="1:25" ht="64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25.035714285714285</v>
      </c>
      <c r="P1502" s="6">
        <f t="shared" si="141"/>
        <v>46.733333333333334</v>
      </c>
      <c r="Q1502" t="s">
        <v>8322</v>
      </c>
      <c r="R1502" t="s">
        <v>8324</v>
      </c>
      <c r="S1502" s="10">
        <f t="shared" si="144"/>
        <v>41365.904594907406</v>
      </c>
      <c r="T1502" s="10">
        <f t="shared" si="145"/>
        <v>41395.904594907406</v>
      </c>
      <c r="V1502" s="21"/>
      <c r="W1502" t="s">
        <v>8275</v>
      </c>
      <c r="X1502" t="str">
        <f t="shared" si="142"/>
        <v>publishing</v>
      </c>
      <c r="Y1502" t="str">
        <f t="shared" si="143"/>
        <v>fiction</v>
      </c>
    </row>
    <row r="1503" spans="1:25" ht="48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166.33076923076925</v>
      </c>
      <c r="P1503" s="6">
        <f t="shared" si="141"/>
        <v>97.731073446327684</v>
      </c>
      <c r="Q1503" t="s">
        <v>8338</v>
      </c>
      <c r="R1503" t="s">
        <v>8339</v>
      </c>
      <c r="S1503" s="10">
        <f t="shared" si="144"/>
        <v>42163.583599537036</v>
      </c>
      <c r="T1503" s="10">
        <f t="shared" si="145"/>
        <v>42193.583599537036</v>
      </c>
      <c r="V1503" s="21"/>
      <c r="W1503" t="s">
        <v>8285</v>
      </c>
      <c r="X1503" t="str">
        <f t="shared" si="142"/>
        <v>photography</v>
      </c>
      <c r="Y1503" t="str">
        <f t="shared" si="143"/>
        <v>photobooks</v>
      </c>
    </row>
    <row r="1504" spans="1:25" ht="64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101.44545454545455</v>
      </c>
      <c r="P1504" s="6">
        <f t="shared" si="141"/>
        <v>67.835866261398181</v>
      </c>
      <c r="Q1504" t="s">
        <v>8338</v>
      </c>
      <c r="R1504" t="s">
        <v>8339</v>
      </c>
      <c r="S1504" s="10">
        <f t="shared" si="144"/>
        <v>42426.542592592596</v>
      </c>
      <c r="T1504" s="10">
        <f t="shared" si="145"/>
        <v>42454.916666666672</v>
      </c>
      <c r="V1504" s="21"/>
      <c r="W1504" t="s">
        <v>8285</v>
      </c>
      <c r="X1504" t="str">
        <f t="shared" si="142"/>
        <v>photography</v>
      </c>
      <c r="Y1504" t="str">
        <f t="shared" si="143"/>
        <v>photobooks</v>
      </c>
    </row>
    <row r="1505" spans="1:25" ht="64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107.89146666666667</v>
      </c>
      <c r="P1505" s="6">
        <f t="shared" si="141"/>
        <v>56.98492957746479</v>
      </c>
      <c r="Q1505" t="s">
        <v>8338</v>
      </c>
      <c r="R1505" t="s">
        <v>8339</v>
      </c>
      <c r="S1505" s="10">
        <f t="shared" si="144"/>
        <v>42606.347233796296</v>
      </c>
      <c r="T1505" s="10">
        <f t="shared" si="145"/>
        <v>42666.347233796296</v>
      </c>
      <c r="V1505" s="21"/>
      <c r="W1505" t="s">
        <v>8285</v>
      </c>
      <c r="X1505" t="str">
        <f t="shared" si="142"/>
        <v>photography</v>
      </c>
      <c r="Y1505" t="str">
        <f t="shared" si="143"/>
        <v>photobooks</v>
      </c>
    </row>
    <row r="1506" spans="1:25" ht="48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277.93846153846158</v>
      </c>
      <c r="P1506" s="6">
        <f t="shared" si="141"/>
        <v>67.159851301115239</v>
      </c>
      <c r="Q1506" t="s">
        <v>8338</v>
      </c>
      <c r="R1506" t="s">
        <v>8339</v>
      </c>
      <c r="S1506" s="10">
        <f t="shared" si="144"/>
        <v>41772.657685185186</v>
      </c>
      <c r="T1506" s="10">
        <f t="shared" si="145"/>
        <v>41800.356249999997</v>
      </c>
      <c r="V1506" s="21"/>
      <c r="W1506" t="s">
        <v>8285</v>
      </c>
      <c r="X1506" t="str">
        <f t="shared" si="142"/>
        <v>photography</v>
      </c>
      <c r="Y1506" t="str">
        <f t="shared" si="143"/>
        <v>photobooks</v>
      </c>
    </row>
    <row r="1507" spans="1:25" ht="80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103.58125</v>
      </c>
      <c r="P1507" s="6">
        <f t="shared" si="141"/>
        <v>48.037681159420288</v>
      </c>
      <c r="Q1507" t="s">
        <v>8338</v>
      </c>
      <c r="R1507" t="s">
        <v>8339</v>
      </c>
      <c r="S1507" s="10">
        <f t="shared" si="144"/>
        <v>42414.44332175926</v>
      </c>
      <c r="T1507" s="10">
        <f t="shared" si="145"/>
        <v>42451.834027777775</v>
      </c>
      <c r="V1507" s="21"/>
      <c r="W1507" t="s">
        <v>8285</v>
      </c>
      <c r="X1507" t="str">
        <f t="shared" si="142"/>
        <v>photography</v>
      </c>
      <c r="Y1507" t="str">
        <f t="shared" si="143"/>
        <v>photobooks</v>
      </c>
    </row>
    <row r="1508" spans="1:25" ht="64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111.4</v>
      </c>
      <c r="P1508" s="6">
        <f t="shared" si="141"/>
        <v>38.860465116279073</v>
      </c>
      <c r="Q1508" t="s">
        <v>8338</v>
      </c>
      <c r="R1508" t="s">
        <v>8339</v>
      </c>
      <c r="S1508" s="10">
        <f t="shared" si="144"/>
        <v>41814.785925925928</v>
      </c>
      <c r="T1508" s="10">
        <f t="shared" si="145"/>
        <v>41844.785925925928</v>
      </c>
      <c r="V1508" s="21"/>
      <c r="W1508" t="s">
        <v>8285</v>
      </c>
      <c r="X1508" t="str">
        <f t="shared" si="142"/>
        <v>photography</v>
      </c>
      <c r="Y1508" t="str">
        <f t="shared" si="143"/>
        <v>photobooks</v>
      </c>
    </row>
    <row r="1509" spans="1:25" ht="64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215</v>
      </c>
      <c r="P1509" s="6">
        <f t="shared" si="141"/>
        <v>78.181818181818187</v>
      </c>
      <c r="Q1509" t="s">
        <v>8338</v>
      </c>
      <c r="R1509" t="s">
        <v>8339</v>
      </c>
      <c r="S1509" s="10">
        <f t="shared" si="144"/>
        <v>40254.450335648151</v>
      </c>
      <c r="T1509" s="10">
        <f t="shared" si="145"/>
        <v>40313.340277777781</v>
      </c>
      <c r="V1509" s="21"/>
      <c r="W1509" t="s">
        <v>8285</v>
      </c>
      <c r="X1509" t="str">
        <f t="shared" si="142"/>
        <v>photography</v>
      </c>
      <c r="Y1509" t="str">
        <f t="shared" si="143"/>
        <v>photobooks</v>
      </c>
    </row>
    <row r="1510" spans="1:25" ht="64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110.76216216216217</v>
      </c>
      <c r="P1510" s="6">
        <f t="shared" si="141"/>
        <v>97.113744075829388</v>
      </c>
      <c r="Q1510" t="s">
        <v>8338</v>
      </c>
      <c r="R1510" t="s">
        <v>8339</v>
      </c>
      <c r="S1510" s="10">
        <f t="shared" si="144"/>
        <v>41786.614363425928</v>
      </c>
      <c r="T1510" s="10">
        <f t="shared" si="145"/>
        <v>41817.614363425928</v>
      </c>
      <c r="V1510" s="21"/>
      <c r="W1510" t="s">
        <v>8285</v>
      </c>
      <c r="X1510" t="str">
        <f t="shared" si="142"/>
        <v>photography</v>
      </c>
      <c r="Y1510" t="str">
        <f t="shared" si="143"/>
        <v>photobooks</v>
      </c>
    </row>
    <row r="1511" spans="1:25" ht="64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123.64125714285714</v>
      </c>
      <c r="P1511" s="6">
        <f t="shared" si="141"/>
        <v>110.39397959183674</v>
      </c>
      <c r="Q1511" t="s">
        <v>8338</v>
      </c>
      <c r="R1511" t="s">
        <v>8339</v>
      </c>
      <c r="S1511" s="10">
        <f t="shared" si="144"/>
        <v>42751.533391203702</v>
      </c>
      <c r="T1511" s="10">
        <f t="shared" si="145"/>
        <v>42780.957638888889</v>
      </c>
      <c r="V1511" s="21"/>
      <c r="W1511" t="s">
        <v>8285</v>
      </c>
      <c r="X1511" t="str">
        <f t="shared" si="142"/>
        <v>photography</v>
      </c>
      <c r="Y1511" t="str">
        <f t="shared" si="143"/>
        <v>photobooks</v>
      </c>
    </row>
    <row r="1512" spans="1:25" ht="64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101.03500000000001</v>
      </c>
      <c r="P1512" s="6">
        <f t="shared" si="141"/>
        <v>39.91506172839506</v>
      </c>
      <c r="Q1512" t="s">
        <v>8338</v>
      </c>
      <c r="R1512" t="s">
        <v>8339</v>
      </c>
      <c r="S1512" s="10">
        <f t="shared" si="144"/>
        <v>41809.385162037033</v>
      </c>
      <c r="T1512" s="10">
        <f t="shared" si="145"/>
        <v>41839.385162037033</v>
      </c>
      <c r="V1512" s="21"/>
      <c r="W1512" t="s">
        <v>8285</v>
      </c>
      <c r="X1512" t="str">
        <f t="shared" si="142"/>
        <v>photography</v>
      </c>
      <c r="Y1512" t="str">
        <f t="shared" si="143"/>
        <v>photobooks</v>
      </c>
    </row>
    <row r="1513" spans="1:25" ht="64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111.79285714285714</v>
      </c>
      <c r="P1513" s="6">
        <f t="shared" si="141"/>
        <v>75.975728155339809</v>
      </c>
      <c r="Q1513" t="s">
        <v>8338</v>
      </c>
      <c r="R1513" t="s">
        <v>8339</v>
      </c>
      <c r="S1513" s="10">
        <f t="shared" si="144"/>
        <v>42296.583379629628</v>
      </c>
      <c r="T1513" s="10">
        <f t="shared" si="145"/>
        <v>42326.625046296293</v>
      </c>
      <c r="V1513" s="21"/>
      <c r="W1513" t="s">
        <v>8285</v>
      </c>
      <c r="X1513" t="str">
        <f t="shared" si="142"/>
        <v>photography</v>
      </c>
      <c r="Y1513" t="str">
        <f t="shared" si="143"/>
        <v>photobooks</v>
      </c>
    </row>
    <row r="1514" spans="1:25" ht="64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558.7714285714286</v>
      </c>
      <c r="P1514" s="6">
        <f t="shared" si="141"/>
        <v>58.379104477611939</v>
      </c>
      <c r="Q1514" t="s">
        <v>8338</v>
      </c>
      <c r="R1514" t="s">
        <v>8339</v>
      </c>
      <c r="S1514" s="10">
        <f t="shared" si="144"/>
        <v>42741.684479166666</v>
      </c>
      <c r="T1514" s="10">
        <f t="shared" si="145"/>
        <v>42771.684479166666</v>
      </c>
      <c r="V1514" s="21"/>
      <c r="W1514" t="s">
        <v>8285</v>
      </c>
      <c r="X1514" t="str">
        <f t="shared" si="142"/>
        <v>photography</v>
      </c>
      <c r="Y1514" t="str">
        <f t="shared" si="143"/>
        <v>photobooks</v>
      </c>
    </row>
    <row r="1515" spans="1:25" ht="64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150.01875000000001</v>
      </c>
      <c r="P1515" s="6">
        <f t="shared" si="141"/>
        <v>55.82093023255814</v>
      </c>
      <c r="Q1515" t="s">
        <v>8338</v>
      </c>
      <c r="R1515" t="s">
        <v>8339</v>
      </c>
      <c r="S1515" s="10">
        <f t="shared" si="144"/>
        <v>41806.637337962966</v>
      </c>
      <c r="T1515" s="10">
        <f t="shared" si="145"/>
        <v>41836.637337962966</v>
      </c>
      <c r="V1515" s="21"/>
      <c r="W1515" t="s">
        <v>8285</v>
      </c>
      <c r="X1515" t="str">
        <f t="shared" si="142"/>
        <v>photography</v>
      </c>
      <c r="Y1515" t="str">
        <f t="shared" si="143"/>
        <v>photobooks</v>
      </c>
    </row>
    <row r="1516" spans="1:25" ht="64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106.476</v>
      </c>
      <c r="P1516" s="6">
        <f t="shared" si="141"/>
        <v>151.24431818181819</v>
      </c>
      <c r="Q1516" t="s">
        <v>8338</v>
      </c>
      <c r="R1516" t="s">
        <v>8339</v>
      </c>
      <c r="S1516" s="10">
        <f t="shared" si="144"/>
        <v>42234.597685185188</v>
      </c>
      <c r="T1516" s="10">
        <f t="shared" si="145"/>
        <v>42274.597685185188</v>
      </c>
      <c r="V1516" s="21"/>
      <c r="W1516" t="s">
        <v>8285</v>
      </c>
      <c r="X1516" t="str">
        <f t="shared" si="142"/>
        <v>photography</v>
      </c>
      <c r="Y1516" t="str">
        <f t="shared" si="143"/>
        <v>photobooks</v>
      </c>
    </row>
    <row r="1517" spans="1:25" ht="64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157.18899999999999</v>
      </c>
      <c r="P1517" s="6">
        <f t="shared" si="141"/>
        <v>849.67027027027029</v>
      </c>
      <c r="Q1517" t="s">
        <v>8338</v>
      </c>
      <c r="R1517" t="s">
        <v>8339</v>
      </c>
      <c r="S1517" s="10">
        <f t="shared" si="144"/>
        <v>42415.253437499996</v>
      </c>
      <c r="T1517" s="10">
        <f t="shared" si="145"/>
        <v>42445.211770833332</v>
      </c>
      <c r="V1517" s="21"/>
      <c r="W1517" t="s">
        <v>8285</v>
      </c>
      <c r="X1517" t="str">
        <f t="shared" si="142"/>
        <v>photography</v>
      </c>
      <c r="Y1517" t="str">
        <f t="shared" si="143"/>
        <v>photobooks</v>
      </c>
    </row>
    <row r="1518" spans="1:25" ht="64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108.65882352941176</v>
      </c>
      <c r="P1518" s="6">
        <f t="shared" si="141"/>
        <v>159.24137931034483</v>
      </c>
      <c r="Q1518" t="s">
        <v>8338</v>
      </c>
      <c r="R1518" t="s">
        <v>8339</v>
      </c>
      <c r="S1518" s="10">
        <f t="shared" si="144"/>
        <v>42619.466342592597</v>
      </c>
      <c r="T1518" s="10">
        <f t="shared" si="145"/>
        <v>42649.583333333328</v>
      </c>
      <c r="V1518" s="21"/>
      <c r="W1518" t="s">
        <v>8285</v>
      </c>
      <c r="X1518" t="str">
        <f t="shared" si="142"/>
        <v>photography</v>
      </c>
      <c r="Y1518" t="str">
        <f t="shared" si="143"/>
        <v>photobooks</v>
      </c>
    </row>
    <row r="1519" spans="1:25" ht="64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161.97999999999999</v>
      </c>
      <c r="P1519" s="6">
        <f t="shared" si="141"/>
        <v>39.507317073170732</v>
      </c>
      <c r="Q1519" t="s">
        <v>8338</v>
      </c>
      <c r="R1519" t="s">
        <v>8339</v>
      </c>
      <c r="S1519" s="10">
        <f t="shared" si="144"/>
        <v>41948.56658564815</v>
      </c>
      <c r="T1519" s="10">
        <f t="shared" si="145"/>
        <v>41979.25</v>
      </c>
      <c r="V1519" s="21"/>
      <c r="W1519" t="s">
        <v>8285</v>
      </c>
      <c r="X1519" t="str">
        <f t="shared" si="142"/>
        <v>photography</v>
      </c>
      <c r="Y1519" t="str">
        <f t="shared" si="143"/>
        <v>photobooks</v>
      </c>
    </row>
    <row r="1520" spans="1:25" ht="48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205.36666666666665</v>
      </c>
      <c r="P1520" s="6">
        <f t="shared" si="141"/>
        <v>130.52966101694915</v>
      </c>
      <c r="Q1520" t="s">
        <v>8338</v>
      </c>
      <c r="R1520" t="s">
        <v>8339</v>
      </c>
      <c r="S1520" s="10">
        <f t="shared" si="144"/>
        <v>41760.8200462963</v>
      </c>
      <c r="T1520" s="10">
        <f t="shared" si="145"/>
        <v>41790.8200462963</v>
      </c>
      <c r="V1520" s="21"/>
      <c r="W1520" t="s">
        <v>8285</v>
      </c>
      <c r="X1520" t="str">
        <f t="shared" si="142"/>
        <v>photography</v>
      </c>
      <c r="Y1520" t="str">
        <f t="shared" si="143"/>
        <v>photobooks</v>
      </c>
    </row>
    <row r="1521" spans="1:25" ht="64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103.36388888888889</v>
      </c>
      <c r="P1521" s="6">
        <f t="shared" si="141"/>
        <v>64.156896551724131</v>
      </c>
      <c r="Q1521" t="s">
        <v>8338</v>
      </c>
      <c r="R1521" t="s">
        <v>8339</v>
      </c>
      <c r="S1521" s="10">
        <f t="shared" si="144"/>
        <v>41782.741701388892</v>
      </c>
      <c r="T1521" s="10">
        <f t="shared" si="145"/>
        <v>41810.915972222225</v>
      </c>
      <c r="V1521" s="21"/>
      <c r="W1521" t="s">
        <v>8285</v>
      </c>
      <c r="X1521" t="str">
        <f t="shared" si="142"/>
        <v>photography</v>
      </c>
      <c r="Y1521" t="str">
        <f t="shared" si="143"/>
        <v>photobooks</v>
      </c>
    </row>
    <row r="1522" spans="1:25" ht="48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103.47222222222223</v>
      </c>
      <c r="P1522" s="6">
        <f t="shared" si="141"/>
        <v>111.52694610778443</v>
      </c>
      <c r="Q1522" t="s">
        <v>8338</v>
      </c>
      <c r="R1522" t="s">
        <v>8339</v>
      </c>
      <c r="S1522" s="10">
        <f t="shared" si="144"/>
        <v>41955.857789351852</v>
      </c>
      <c r="T1522" s="10">
        <f t="shared" si="145"/>
        <v>41992.166666666672</v>
      </c>
      <c r="V1522" s="21"/>
      <c r="W1522" t="s">
        <v>8285</v>
      </c>
      <c r="X1522" t="str">
        <f t="shared" si="142"/>
        <v>photography</v>
      </c>
      <c r="Y1522" t="str">
        <f t="shared" si="143"/>
        <v>photobooks</v>
      </c>
    </row>
    <row r="1523" spans="1:25" ht="64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106.81333333333333</v>
      </c>
      <c r="P1523" s="6">
        <f t="shared" si="141"/>
        <v>170.44680851063831</v>
      </c>
      <c r="Q1523" t="s">
        <v>8338</v>
      </c>
      <c r="R1523" t="s">
        <v>8339</v>
      </c>
      <c r="S1523" s="10">
        <f t="shared" si="144"/>
        <v>42493.167719907404</v>
      </c>
      <c r="T1523" s="10">
        <f t="shared" si="145"/>
        <v>42528.167719907404</v>
      </c>
      <c r="V1523" s="21"/>
      <c r="W1523" t="s">
        <v>8285</v>
      </c>
      <c r="X1523" t="str">
        <f t="shared" si="142"/>
        <v>photography</v>
      </c>
      <c r="Y1523" t="str">
        <f t="shared" si="143"/>
        <v>photobooks</v>
      </c>
    </row>
    <row r="1524" spans="1:25" ht="80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138.96574712643678</v>
      </c>
      <c r="P1524" s="6">
        <f t="shared" si="141"/>
        <v>133.7391592920354</v>
      </c>
      <c r="Q1524" t="s">
        <v>8338</v>
      </c>
      <c r="R1524" t="s">
        <v>8339</v>
      </c>
      <c r="S1524" s="10">
        <f t="shared" si="144"/>
        <v>41899.830312500002</v>
      </c>
      <c r="T1524" s="10">
        <f t="shared" si="145"/>
        <v>41929.830312500002</v>
      </c>
      <c r="V1524" s="21"/>
      <c r="W1524" t="s">
        <v>8285</v>
      </c>
      <c r="X1524" t="str">
        <f t="shared" si="142"/>
        <v>photography</v>
      </c>
      <c r="Y1524" t="str">
        <f t="shared" si="143"/>
        <v>photobooks</v>
      </c>
    </row>
    <row r="1525" spans="1:25" ht="80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124.84324324324325</v>
      </c>
      <c r="P1525" s="6">
        <f t="shared" si="141"/>
        <v>95.834024896265561</v>
      </c>
      <c r="Q1525" t="s">
        <v>8338</v>
      </c>
      <c r="R1525" t="s">
        <v>8339</v>
      </c>
      <c r="S1525" s="10">
        <f t="shared" si="144"/>
        <v>41964.751342592594</v>
      </c>
      <c r="T1525" s="10">
        <f t="shared" si="145"/>
        <v>41996</v>
      </c>
      <c r="V1525" s="21"/>
      <c r="W1525" t="s">
        <v>8285</v>
      </c>
      <c r="X1525" t="str">
        <f t="shared" si="142"/>
        <v>photography</v>
      </c>
      <c r="Y1525" t="str">
        <f t="shared" si="143"/>
        <v>photobooks</v>
      </c>
    </row>
    <row r="1526" spans="1:25" ht="64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206.99999999999997</v>
      </c>
      <c r="P1526" s="6">
        <f t="shared" si="141"/>
        <v>221.78571428571428</v>
      </c>
      <c r="Q1526" t="s">
        <v>8338</v>
      </c>
      <c r="R1526" t="s">
        <v>8339</v>
      </c>
      <c r="S1526" s="10">
        <f t="shared" si="144"/>
        <v>42756.501041666663</v>
      </c>
      <c r="T1526" s="10">
        <f t="shared" si="145"/>
        <v>42786.501041666663</v>
      </c>
      <c r="V1526" s="21"/>
      <c r="W1526" t="s">
        <v>8285</v>
      </c>
      <c r="X1526" t="str">
        <f t="shared" si="142"/>
        <v>photography</v>
      </c>
      <c r="Y1526" t="str">
        <f t="shared" si="143"/>
        <v>photobooks</v>
      </c>
    </row>
    <row r="1527" spans="1:25" ht="64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174.00576923076923</v>
      </c>
      <c r="P1527" s="6">
        <f t="shared" si="141"/>
        <v>32.315357142857138</v>
      </c>
      <c r="Q1527" t="s">
        <v>8338</v>
      </c>
      <c r="R1527" t="s">
        <v>8339</v>
      </c>
      <c r="S1527" s="10">
        <f t="shared" si="144"/>
        <v>42570.702986111108</v>
      </c>
      <c r="T1527" s="10">
        <f t="shared" si="145"/>
        <v>42600.702986111108</v>
      </c>
      <c r="V1527" s="21"/>
      <c r="W1527" t="s">
        <v>8285</v>
      </c>
      <c r="X1527" t="str">
        <f t="shared" si="142"/>
        <v>photography</v>
      </c>
      <c r="Y1527" t="str">
        <f t="shared" si="143"/>
        <v>photobooks</v>
      </c>
    </row>
    <row r="1528" spans="1:25" ht="64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120.32608695652173</v>
      </c>
      <c r="P1528" s="6">
        <f t="shared" si="141"/>
        <v>98.839285714285708</v>
      </c>
      <c r="Q1528" t="s">
        <v>8338</v>
      </c>
      <c r="R1528" t="s">
        <v>8339</v>
      </c>
      <c r="S1528" s="10">
        <f t="shared" si="144"/>
        <v>42339.276006944448</v>
      </c>
      <c r="T1528" s="10">
        <f t="shared" si="145"/>
        <v>42388.276006944448</v>
      </c>
      <c r="V1528" s="21"/>
      <c r="W1528" t="s">
        <v>8285</v>
      </c>
      <c r="X1528" t="str">
        <f t="shared" si="142"/>
        <v>photography</v>
      </c>
      <c r="Y1528" t="str">
        <f t="shared" si="143"/>
        <v>photobooks</v>
      </c>
    </row>
    <row r="1529" spans="1:25" ht="48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110.44428571428573</v>
      </c>
      <c r="P1529" s="6">
        <f t="shared" si="141"/>
        <v>55.222142857142863</v>
      </c>
      <c r="Q1529" t="s">
        <v>8338</v>
      </c>
      <c r="R1529" t="s">
        <v>8339</v>
      </c>
      <c r="S1529" s="10">
        <f t="shared" si="144"/>
        <v>42780.600532407407</v>
      </c>
      <c r="T1529" s="10">
        <f t="shared" si="145"/>
        <v>42808.558865740735</v>
      </c>
      <c r="V1529" s="21"/>
      <c r="W1529" t="s">
        <v>8285</v>
      </c>
      <c r="X1529" t="str">
        <f t="shared" si="142"/>
        <v>photography</v>
      </c>
      <c r="Y1529" t="str">
        <f t="shared" si="143"/>
        <v>photobooks</v>
      </c>
    </row>
    <row r="1530" spans="1:25" ht="48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281.56666666666666</v>
      </c>
      <c r="P1530" s="6">
        <f t="shared" si="141"/>
        <v>52.793750000000003</v>
      </c>
      <c r="Q1530" t="s">
        <v>8338</v>
      </c>
      <c r="R1530" t="s">
        <v>8339</v>
      </c>
      <c r="S1530" s="10">
        <f t="shared" si="144"/>
        <v>42736.732893518521</v>
      </c>
      <c r="T1530" s="10">
        <f t="shared" si="145"/>
        <v>42767</v>
      </c>
      <c r="V1530" s="21"/>
      <c r="W1530" t="s">
        <v>8285</v>
      </c>
      <c r="X1530" t="str">
        <f t="shared" si="142"/>
        <v>photography</v>
      </c>
      <c r="Y1530" t="str">
        <f t="shared" si="143"/>
        <v>photobooks</v>
      </c>
    </row>
    <row r="1531" spans="1:25" ht="48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100.67894736842105</v>
      </c>
      <c r="P1531" s="6">
        <f t="shared" si="141"/>
        <v>135.66666666666666</v>
      </c>
      <c r="Q1531" t="s">
        <v>8338</v>
      </c>
      <c r="R1531" t="s">
        <v>8339</v>
      </c>
      <c r="S1531" s="10">
        <f t="shared" si="144"/>
        <v>42052.628703703704</v>
      </c>
      <c r="T1531" s="10">
        <f t="shared" si="145"/>
        <v>42082.587037037039</v>
      </c>
      <c r="V1531" s="21"/>
      <c r="W1531" t="s">
        <v>8285</v>
      </c>
      <c r="X1531" t="str">
        <f t="shared" si="142"/>
        <v>photography</v>
      </c>
      <c r="Y1531" t="str">
        <f t="shared" si="143"/>
        <v>photobooks</v>
      </c>
    </row>
    <row r="1532" spans="1:25" ht="80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134.82571428571427</v>
      </c>
      <c r="P1532" s="6">
        <f t="shared" si="141"/>
        <v>53.991990846681922</v>
      </c>
      <c r="Q1532" t="s">
        <v>8338</v>
      </c>
      <c r="R1532" t="s">
        <v>8339</v>
      </c>
      <c r="S1532" s="10">
        <f t="shared" si="144"/>
        <v>42275.767303240747</v>
      </c>
      <c r="T1532" s="10">
        <f t="shared" si="145"/>
        <v>42300.767303240747</v>
      </c>
      <c r="V1532" s="21"/>
      <c r="W1532" t="s">
        <v>8285</v>
      </c>
      <c r="X1532" t="str">
        <f t="shared" si="142"/>
        <v>photography</v>
      </c>
      <c r="Y1532" t="str">
        <f t="shared" si="143"/>
        <v>photobooks</v>
      </c>
    </row>
    <row r="1533" spans="1:25" ht="64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175.95744680851064</v>
      </c>
      <c r="P1533" s="6">
        <f t="shared" si="141"/>
        <v>56.643835616438359</v>
      </c>
      <c r="Q1533" t="s">
        <v>8338</v>
      </c>
      <c r="R1533" t="s">
        <v>8339</v>
      </c>
      <c r="S1533" s="10">
        <f t="shared" si="144"/>
        <v>41941.802384259259</v>
      </c>
      <c r="T1533" s="10">
        <f t="shared" si="145"/>
        <v>41974.125</v>
      </c>
      <c r="V1533" s="21"/>
      <c r="W1533" t="s">
        <v>8285</v>
      </c>
      <c r="X1533" t="str">
        <f t="shared" si="142"/>
        <v>photography</v>
      </c>
      <c r="Y1533" t="str">
        <f t="shared" si="143"/>
        <v>photobooks</v>
      </c>
    </row>
    <row r="1534" spans="1:25" ht="64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484.02000000000004</v>
      </c>
      <c r="P1534" s="6">
        <f t="shared" si="141"/>
        <v>82.316326530612244</v>
      </c>
      <c r="Q1534" t="s">
        <v>8338</v>
      </c>
      <c r="R1534" t="s">
        <v>8339</v>
      </c>
      <c r="S1534" s="10">
        <f t="shared" si="144"/>
        <v>42391.475289351853</v>
      </c>
      <c r="T1534" s="10">
        <f t="shared" si="145"/>
        <v>42415.625</v>
      </c>
      <c r="V1534" s="21"/>
      <c r="W1534" t="s">
        <v>8285</v>
      </c>
      <c r="X1534" t="str">
        <f t="shared" si="142"/>
        <v>photography</v>
      </c>
      <c r="Y1534" t="str">
        <f t="shared" si="143"/>
        <v>photobooks</v>
      </c>
    </row>
    <row r="1535" spans="1:25" ht="48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145.14000000000001</v>
      </c>
      <c r="P1535" s="6">
        <f t="shared" si="141"/>
        <v>88.26081081081081</v>
      </c>
      <c r="Q1535" t="s">
        <v>8338</v>
      </c>
      <c r="R1535" t="s">
        <v>8339</v>
      </c>
      <c r="S1535" s="10">
        <f t="shared" si="144"/>
        <v>42443.00204861111</v>
      </c>
      <c r="T1535" s="10">
        <f t="shared" si="145"/>
        <v>42492.165972222225</v>
      </c>
      <c r="V1535" s="21"/>
      <c r="W1535" t="s">
        <v>8285</v>
      </c>
      <c r="X1535" t="str">
        <f t="shared" si="142"/>
        <v>photography</v>
      </c>
      <c r="Y1535" t="str">
        <f t="shared" si="143"/>
        <v>photobooks</v>
      </c>
    </row>
    <row r="1536" spans="1:25" ht="64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417.73333333333335</v>
      </c>
      <c r="P1536" s="6">
        <f t="shared" si="141"/>
        <v>84.905149051490511</v>
      </c>
      <c r="Q1536" t="s">
        <v>8338</v>
      </c>
      <c r="R1536" t="s">
        <v>8339</v>
      </c>
      <c r="S1536" s="10">
        <f t="shared" si="144"/>
        <v>42221.67432870371</v>
      </c>
      <c r="T1536" s="10">
        <f t="shared" si="145"/>
        <v>42251.67432870371</v>
      </c>
      <c r="V1536" s="21"/>
      <c r="W1536" t="s">
        <v>8285</v>
      </c>
      <c r="X1536" t="str">
        <f t="shared" si="142"/>
        <v>photography</v>
      </c>
      <c r="Y1536" t="str">
        <f t="shared" si="143"/>
        <v>photobooks</v>
      </c>
    </row>
    <row r="1537" spans="1:25" ht="64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132.42499999999998</v>
      </c>
      <c r="P1537" s="6">
        <f t="shared" si="141"/>
        <v>48.154545454545456</v>
      </c>
      <c r="Q1537" t="s">
        <v>8338</v>
      </c>
      <c r="R1537" t="s">
        <v>8339</v>
      </c>
      <c r="S1537" s="10">
        <f t="shared" si="144"/>
        <v>42484.829062500001</v>
      </c>
      <c r="T1537" s="10">
        <f t="shared" si="145"/>
        <v>42513.916666666672</v>
      </c>
      <c r="V1537" s="21"/>
      <c r="W1537" t="s">
        <v>8285</v>
      </c>
      <c r="X1537" t="str">
        <f t="shared" si="142"/>
        <v>photography</v>
      </c>
      <c r="Y1537" t="str">
        <f t="shared" si="143"/>
        <v>photobooks</v>
      </c>
    </row>
    <row r="1538" spans="1:25" ht="80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250.30841666666666</v>
      </c>
      <c r="P1538" s="6">
        <f t="shared" si="141"/>
        <v>66.015406593406595</v>
      </c>
      <c r="Q1538" t="s">
        <v>8338</v>
      </c>
      <c r="R1538" t="s">
        <v>8339</v>
      </c>
      <c r="S1538" s="10">
        <f t="shared" si="144"/>
        <v>42213.802199074074</v>
      </c>
      <c r="T1538" s="10">
        <f t="shared" si="145"/>
        <v>42243.802199074074</v>
      </c>
      <c r="V1538" s="21"/>
      <c r="W1538" t="s">
        <v>8285</v>
      </c>
      <c r="X1538" t="str">
        <f t="shared" si="142"/>
        <v>photography</v>
      </c>
      <c r="Y1538" t="str">
        <f t="shared" si="143"/>
        <v>photobooks</v>
      </c>
    </row>
    <row r="1539" spans="1:25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((E1539/D1539)*100)</f>
        <v>179.9</v>
      </c>
      <c r="P1539" s="6">
        <f t="shared" ref="P1539:P1602" si="147">IFERROR(E1539/L1539,0)</f>
        <v>96.375</v>
      </c>
      <c r="Q1539" t="s">
        <v>8338</v>
      </c>
      <c r="R1539" t="s">
        <v>8339</v>
      </c>
      <c r="S1539" s="10">
        <f t="shared" si="144"/>
        <v>42552.315127314811</v>
      </c>
      <c r="T1539" s="10">
        <f t="shared" si="145"/>
        <v>42588.75</v>
      </c>
      <c r="V1539" s="21"/>
      <c r="W1539" t="s">
        <v>8285</v>
      </c>
      <c r="X1539" t="str">
        <f t="shared" ref="X1539:X1602" si="148">LEFT(W1539,FIND("/",W1539)-1)</f>
        <v>photography</v>
      </c>
      <c r="Y1539" t="str">
        <f t="shared" ref="Y1539:Y1602" si="149">RIGHT(W1539,LEN(W1539)-FIND("/",W1539))</f>
        <v>photobooks</v>
      </c>
    </row>
    <row r="1540" spans="1:25" ht="64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102.62857142857142</v>
      </c>
      <c r="P1540" s="6">
        <f t="shared" si="147"/>
        <v>156.17391304347825</v>
      </c>
      <c r="Q1540" t="s">
        <v>8338</v>
      </c>
      <c r="R1540" t="s">
        <v>8339</v>
      </c>
      <c r="S1540" s="10">
        <f t="shared" si="144"/>
        <v>41981.782060185185</v>
      </c>
      <c r="T1540" s="10">
        <f t="shared" si="145"/>
        <v>42026.782060185185</v>
      </c>
      <c r="V1540" s="21"/>
      <c r="W1540" t="s">
        <v>8285</v>
      </c>
      <c r="X1540" t="str">
        <f t="shared" si="148"/>
        <v>photography</v>
      </c>
      <c r="Y1540" t="str">
        <f t="shared" si="149"/>
        <v>photobooks</v>
      </c>
    </row>
    <row r="1541" spans="1:25" ht="64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135.98609999999999</v>
      </c>
      <c r="P1541" s="6">
        <f t="shared" si="147"/>
        <v>95.764859154929582</v>
      </c>
      <c r="Q1541" t="s">
        <v>8338</v>
      </c>
      <c r="R1541" t="s">
        <v>8339</v>
      </c>
      <c r="S1541" s="10">
        <f t="shared" si="144"/>
        <v>42705.919201388882</v>
      </c>
      <c r="T1541" s="10">
        <f t="shared" si="145"/>
        <v>42738.919201388882</v>
      </c>
      <c r="V1541" s="21"/>
      <c r="W1541" t="s">
        <v>8285</v>
      </c>
      <c r="X1541" t="str">
        <f t="shared" si="148"/>
        <v>photography</v>
      </c>
      <c r="Y1541" t="str">
        <f t="shared" si="149"/>
        <v>photobooks</v>
      </c>
    </row>
    <row r="1542" spans="1:25" ht="64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117.86666666666667</v>
      </c>
      <c r="P1542" s="6">
        <f t="shared" si="147"/>
        <v>180.40816326530611</v>
      </c>
      <c r="Q1542" t="s">
        <v>8338</v>
      </c>
      <c r="R1542" t="s">
        <v>8339</v>
      </c>
      <c r="S1542" s="10">
        <f t="shared" si="144"/>
        <v>41939.00712962963</v>
      </c>
      <c r="T1542" s="10">
        <f t="shared" si="145"/>
        <v>41969.052083333328</v>
      </c>
      <c r="V1542" s="21"/>
      <c r="W1542" t="s">
        <v>8285</v>
      </c>
      <c r="X1542" t="str">
        <f t="shared" si="148"/>
        <v>photography</v>
      </c>
      <c r="Y1542" t="str">
        <f t="shared" si="149"/>
        <v>photobooks</v>
      </c>
    </row>
    <row r="1543" spans="1:25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3.3333333333333333E-2</v>
      </c>
      <c r="P1543" s="6">
        <f t="shared" si="147"/>
        <v>3</v>
      </c>
      <c r="Q1543" t="s">
        <v>8338</v>
      </c>
      <c r="R1543" t="s">
        <v>8343</v>
      </c>
      <c r="S1543" s="10">
        <f t="shared" si="144"/>
        <v>41974.712245370371</v>
      </c>
      <c r="T1543" s="10">
        <f t="shared" si="145"/>
        <v>42004.712245370371</v>
      </c>
      <c r="V1543" s="21"/>
      <c r="W1543" t="s">
        <v>8289</v>
      </c>
      <c r="X1543" t="str">
        <f t="shared" si="148"/>
        <v>photography</v>
      </c>
      <c r="Y1543" t="str">
        <f t="shared" si="149"/>
        <v>nature</v>
      </c>
    </row>
    <row r="1544" spans="1:25" ht="64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4</v>
      </c>
      <c r="P1544" s="6">
        <f t="shared" si="147"/>
        <v>20</v>
      </c>
      <c r="Q1544" t="s">
        <v>8338</v>
      </c>
      <c r="R1544" t="s">
        <v>8343</v>
      </c>
      <c r="S1544" s="10">
        <f t="shared" si="144"/>
        <v>42170.996527777781</v>
      </c>
      <c r="T1544" s="10">
        <f t="shared" si="145"/>
        <v>42185.996527777781</v>
      </c>
      <c r="V1544" s="21"/>
      <c r="W1544" t="s">
        <v>8289</v>
      </c>
      <c r="X1544" t="str">
        <f t="shared" si="148"/>
        <v>photography</v>
      </c>
      <c r="Y1544" t="str">
        <f t="shared" si="149"/>
        <v>nature</v>
      </c>
    </row>
    <row r="1545" spans="1:25" ht="64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0.44444444444444442</v>
      </c>
      <c r="P1545" s="6">
        <f t="shared" si="147"/>
        <v>10</v>
      </c>
      <c r="Q1545" t="s">
        <v>8338</v>
      </c>
      <c r="R1545" t="s">
        <v>8343</v>
      </c>
      <c r="S1545" s="10">
        <f t="shared" si="144"/>
        <v>41935.509652777779</v>
      </c>
      <c r="T1545" s="10">
        <f t="shared" si="145"/>
        <v>41965.551319444443</v>
      </c>
      <c r="V1545" s="21"/>
      <c r="W1545" t="s">
        <v>8289</v>
      </c>
      <c r="X1545" t="str">
        <f t="shared" si="148"/>
        <v>photography</v>
      </c>
      <c r="Y1545" t="str">
        <f t="shared" si="149"/>
        <v>nature</v>
      </c>
    </row>
    <row r="1546" spans="1:25" ht="64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s="6">
        <f t="shared" si="147"/>
        <v>0</v>
      </c>
      <c r="Q1546" t="s">
        <v>8338</v>
      </c>
      <c r="R1546" t="s">
        <v>8343</v>
      </c>
      <c r="S1546" s="10">
        <f t="shared" si="144"/>
        <v>42053.051203703704</v>
      </c>
      <c r="T1546" s="10">
        <f t="shared" si="145"/>
        <v>42095.012499999997</v>
      </c>
      <c r="V1546" s="21"/>
      <c r="W1546" t="s">
        <v>8289</v>
      </c>
      <c r="X1546" t="str">
        <f t="shared" si="148"/>
        <v>photography</v>
      </c>
      <c r="Y1546" t="str">
        <f t="shared" si="149"/>
        <v>nature</v>
      </c>
    </row>
    <row r="1547" spans="1:25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3.3333333333333333E-2</v>
      </c>
      <c r="P1547" s="6">
        <f t="shared" si="147"/>
        <v>1</v>
      </c>
      <c r="Q1547" t="s">
        <v>8338</v>
      </c>
      <c r="R1547" t="s">
        <v>8343</v>
      </c>
      <c r="S1547" s="10">
        <f t="shared" si="144"/>
        <v>42031.884652777779</v>
      </c>
      <c r="T1547" s="10">
        <f t="shared" si="145"/>
        <v>42065.886111111111</v>
      </c>
      <c r="V1547" s="21"/>
      <c r="W1547" t="s">
        <v>8289</v>
      </c>
      <c r="X1547" t="str">
        <f t="shared" si="148"/>
        <v>photography</v>
      </c>
      <c r="Y1547" t="str">
        <f t="shared" si="149"/>
        <v>nature</v>
      </c>
    </row>
    <row r="1548" spans="1:25" ht="64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28.9</v>
      </c>
      <c r="P1548" s="6">
        <f t="shared" si="147"/>
        <v>26.272727272727273</v>
      </c>
      <c r="Q1548" t="s">
        <v>8338</v>
      </c>
      <c r="R1548" t="s">
        <v>8343</v>
      </c>
      <c r="S1548" s="10">
        <f t="shared" si="144"/>
        <v>41839.212951388887</v>
      </c>
      <c r="T1548" s="10">
        <f t="shared" si="145"/>
        <v>41899.212951388887</v>
      </c>
      <c r="V1548" s="21"/>
      <c r="W1548" t="s">
        <v>8289</v>
      </c>
      <c r="X1548" t="str">
        <f t="shared" si="148"/>
        <v>photography</v>
      </c>
      <c r="Y1548" t="str">
        <f t="shared" si="149"/>
        <v>nature</v>
      </c>
    </row>
    <row r="1549" spans="1:25" ht="64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s="6">
        <f t="shared" si="147"/>
        <v>0</v>
      </c>
      <c r="Q1549" t="s">
        <v>8338</v>
      </c>
      <c r="R1549" t="s">
        <v>8343</v>
      </c>
      <c r="S1549" s="10">
        <f t="shared" si="144"/>
        <v>42782.426875000005</v>
      </c>
      <c r="T1549" s="10">
        <f t="shared" si="145"/>
        <v>42789.426875000005</v>
      </c>
      <c r="V1549" s="21"/>
      <c r="W1549" t="s">
        <v>8289</v>
      </c>
      <c r="X1549" t="str">
        <f t="shared" si="148"/>
        <v>photography</v>
      </c>
      <c r="Y1549" t="str">
        <f t="shared" si="149"/>
        <v>nature</v>
      </c>
    </row>
    <row r="1550" spans="1:25" ht="48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8.5714285714285712</v>
      </c>
      <c r="P1550" s="6">
        <f t="shared" si="147"/>
        <v>60</v>
      </c>
      <c r="Q1550" t="s">
        <v>8338</v>
      </c>
      <c r="R1550" t="s">
        <v>8343</v>
      </c>
      <c r="S1550" s="10">
        <f t="shared" si="144"/>
        <v>42286.88217592593</v>
      </c>
      <c r="T1550" s="10">
        <f t="shared" si="145"/>
        <v>42316.923842592587</v>
      </c>
      <c r="V1550" s="21"/>
      <c r="W1550" t="s">
        <v>8289</v>
      </c>
      <c r="X1550" t="str">
        <f t="shared" si="148"/>
        <v>photography</v>
      </c>
      <c r="Y1550" t="str">
        <f t="shared" si="149"/>
        <v>nature</v>
      </c>
    </row>
    <row r="1551" spans="1:25" ht="64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34</v>
      </c>
      <c r="P1551" s="6">
        <f t="shared" si="147"/>
        <v>28.333333333333332</v>
      </c>
      <c r="Q1551" t="s">
        <v>8338</v>
      </c>
      <c r="R1551" t="s">
        <v>8343</v>
      </c>
      <c r="S1551" s="10">
        <f t="shared" si="144"/>
        <v>42281.136099537034</v>
      </c>
      <c r="T1551" s="10">
        <f t="shared" si="145"/>
        <v>42311.177766203706</v>
      </c>
      <c r="V1551" s="21"/>
      <c r="W1551" t="s">
        <v>8289</v>
      </c>
      <c r="X1551" t="str">
        <f t="shared" si="148"/>
        <v>photography</v>
      </c>
      <c r="Y1551" t="str">
        <f t="shared" si="149"/>
        <v>nature</v>
      </c>
    </row>
    <row r="1552" spans="1:25" ht="64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13.466666666666665</v>
      </c>
      <c r="P1552" s="6">
        <f t="shared" si="147"/>
        <v>14.428571428571429</v>
      </c>
      <c r="Q1552" t="s">
        <v>8338</v>
      </c>
      <c r="R1552" t="s">
        <v>8343</v>
      </c>
      <c r="S1552" s="10">
        <f t="shared" si="144"/>
        <v>42472.449467592596</v>
      </c>
      <c r="T1552" s="10">
        <f t="shared" si="145"/>
        <v>42502.449467592596</v>
      </c>
      <c r="V1552" s="21"/>
      <c r="W1552" t="s">
        <v>8289</v>
      </c>
      <c r="X1552" t="str">
        <f t="shared" si="148"/>
        <v>photography</v>
      </c>
      <c r="Y1552" t="str">
        <f t="shared" si="149"/>
        <v>nature</v>
      </c>
    </row>
    <row r="1553" spans="1:25" ht="64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s="6">
        <f t="shared" si="147"/>
        <v>0</v>
      </c>
      <c r="Q1553" t="s">
        <v>8338</v>
      </c>
      <c r="R1553" t="s">
        <v>8343</v>
      </c>
      <c r="S1553" s="10">
        <f t="shared" si="144"/>
        <v>42121.824525462958</v>
      </c>
      <c r="T1553" s="10">
        <f t="shared" si="145"/>
        <v>42151.824525462958</v>
      </c>
      <c r="V1553" s="21"/>
      <c r="W1553" t="s">
        <v>8289</v>
      </c>
      <c r="X1553" t="str">
        <f t="shared" si="148"/>
        <v>photography</v>
      </c>
      <c r="Y1553" t="str">
        <f t="shared" si="149"/>
        <v>nature</v>
      </c>
    </row>
    <row r="1554" spans="1:25" ht="64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49.186046511627907</v>
      </c>
      <c r="P1554" s="6">
        <f t="shared" si="147"/>
        <v>132.1875</v>
      </c>
      <c r="Q1554" t="s">
        <v>8338</v>
      </c>
      <c r="R1554" t="s">
        <v>8343</v>
      </c>
      <c r="S1554" s="10">
        <f t="shared" si="144"/>
        <v>41892.688750000001</v>
      </c>
      <c r="T1554" s="10">
        <f t="shared" si="145"/>
        <v>41913.165972222225</v>
      </c>
      <c r="V1554" s="21"/>
      <c r="W1554" t="s">
        <v>8289</v>
      </c>
      <c r="X1554" t="str">
        <f t="shared" si="148"/>
        <v>photography</v>
      </c>
      <c r="Y1554" t="str">
        <f t="shared" si="149"/>
        <v>nature</v>
      </c>
    </row>
    <row r="1555" spans="1:25" ht="64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s="6">
        <f t="shared" si="147"/>
        <v>0</v>
      </c>
      <c r="Q1555" t="s">
        <v>8338</v>
      </c>
      <c r="R1555" t="s">
        <v>8343</v>
      </c>
      <c r="S1555" s="10">
        <f t="shared" si="144"/>
        <v>42219.282951388886</v>
      </c>
      <c r="T1555" s="10">
        <f t="shared" si="145"/>
        <v>42249.282951388886</v>
      </c>
      <c r="V1555" s="21"/>
      <c r="W1555" t="s">
        <v>8289</v>
      </c>
      <c r="X1555" t="str">
        <f t="shared" si="148"/>
        <v>photography</v>
      </c>
      <c r="Y1555" t="str">
        <f t="shared" si="149"/>
        <v>nature</v>
      </c>
    </row>
    <row r="1556" spans="1:25" ht="80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s="6">
        <f t="shared" si="147"/>
        <v>0</v>
      </c>
      <c r="Q1556" t="s">
        <v>8338</v>
      </c>
      <c r="R1556" t="s">
        <v>8343</v>
      </c>
      <c r="S1556" s="10">
        <f t="shared" si="144"/>
        <v>42188.252199074079</v>
      </c>
      <c r="T1556" s="10">
        <f t="shared" si="145"/>
        <v>42218.252199074079</v>
      </c>
      <c r="V1556" s="21"/>
      <c r="W1556" t="s">
        <v>8289</v>
      </c>
      <c r="X1556" t="str">
        <f t="shared" si="148"/>
        <v>photography</v>
      </c>
      <c r="Y1556" t="str">
        <f t="shared" si="149"/>
        <v>nature</v>
      </c>
    </row>
    <row r="1557" spans="1:25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s="6">
        <f t="shared" si="147"/>
        <v>0</v>
      </c>
      <c r="Q1557" t="s">
        <v>8338</v>
      </c>
      <c r="R1557" t="s">
        <v>8343</v>
      </c>
      <c r="S1557" s="10">
        <f t="shared" si="144"/>
        <v>42241.613796296297</v>
      </c>
      <c r="T1557" s="10">
        <f t="shared" si="145"/>
        <v>42264.708333333328</v>
      </c>
      <c r="V1557" s="21"/>
      <c r="W1557" t="s">
        <v>8289</v>
      </c>
      <c r="X1557" t="str">
        <f t="shared" si="148"/>
        <v>photography</v>
      </c>
      <c r="Y1557" t="str">
        <f t="shared" si="149"/>
        <v>nature</v>
      </c>
    </row>
    <row r="1558" spans="1:25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45.133333333333333</v>
      </c>
      <c r="P1558" s="6">
        <f t="shared" si="147"/>
        <v>56.416666666666664</v>
      </c>
      <c r="Q1558" t="s">
        <v>8338</v>
      </c>
      <c r="R1558" t="s">
        <v>8343</v>
      </c>
      <c r="S1558" s="10">
        <f t="shared" si="144"/>
        <v>42525.153055555551</v>
      </c>
      <c r="T1558" s="10">
        <f t="shared" si="145"/>
        <v>42555.153055555551</v>
      </c>
      <c r="V1558" s="21"/>
      <c r="W1558" t="s">
        <v>8289</v>
      </c>
      <c r="X1558" t="str">
        <f t="shared" si="148"/>
        <v>photography</v>
      </c>
      <c r="Y1558" t="str">
        <f t="shared" si="149"/>
        <v>nature</v>
      </c>
    </row>
    <row r="1559" spans="1:25" ht="64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4</v>
      </c>
      <c r="P1559" s="6">
        <f t="shared" si="147"/>
        <v>100</v>
      </c>
      <c r="Q1559" t="s">
        <v>8338</v>
      </c>
      <c r="R1559" t="s">
        <v>8343</v>
      </c>
      <c r="S1559" s="10">
        <f t="shared" si="144"/>
        <v>41871.65315972222</v>
      </c>
      <c r="T1559" s="10">
        <f t="shared" si="145"/>
        <v>41902.65315972222</v>
      </c>
      <c r="V1559" s="21"/>
      <c r="W1559" t="s">
        <v>8289</v>
      </c>
      <c r="X1559" t="str">
        <f t="shared" si="148"/>
        <v>photography</v>
      </c>
      <c r="Y1559" t="str">
        <f t="shared" si="149"/>
        <v>nature</v>
      </c>
    </row>
    <row r="1560" spans="1:25" ht="48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4.666666666666667</v>
      </c>
      <c r="P1560" s="6">
        <f t="shared" si="147"/>
        <v>11.666666666666666</v>
      </c>
      <c r="Q1560" t="s">
        <v>8338</v>
      </c>
      <c r="R1560" t="s">
        <v>8343</v>
      </c>
      <c r="S1560" s="10">
        <f t="shared" ref="S1560:S1623" si="150">(((J1560/60)/60)/24)+DATE(1970,1,1)</f>
        <v>42185.397673611107</v>
      </c>
      <c r="T1560" s="10">
        <f t="shared" ref="T1560:T1623" si="151">(((I1560/60)/60)/24)+DATE(1970,1,1)</f>
        <v>42244.508333333331</v>
      </c>
      <c r="V1560" s="21"/>
      <c r="W1560" t="s">
        <v>8289</v>
      </c>
      <c r="X1560" t="str">
        <f t="shared" si="148"/>
        <v>photography</v>
      </c>
      <c r="Y1560" t="str">
        <f t="shared" si="149"/>
        <v>nature</v>
      </c>
    </row>
    <row r="1561" spans="1:25" ht="48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0.33333333333333337</v>
      </c>
      <c r="P1561" s="6">
        <f t="shared" si="147"/>
        <v>50</v>
      </c>
      <c r="Q1561" t="s">
        <v>8338</v>
      </c>
      <c r="R1561" t="s">
        <v>8343</v>
      </c>
      <c r="S1561" s="10">
        <f t="shared" si="150"/>
        <v>42108.05322916666</v>
      </c>
      <c r="T1561" s="10">
        <f t="shared" si="151"/>
        <v>42123.05322916666</v>
      </c>
      <c r="V1561" s="21"/>
      <c r="W1561" t="s">
        <v>8289</v>
      </c>
      <c r="X1561" t="str">
        <f t="shared" si="148"/>
        <v>photography</v>
      </c>
      <c r="Y1561" t="str">
        <f t="shared" si="149"/>
        <v>nature</v>
      </c>
    </row>
    <row r="1562" spans="1:25" ht="64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3.7600000000000002</v>
      </c>
      <c r="P1562" s="6">
        <f t="shared" si="147"/>
        <v>23.5</v>
      </c>
      <c r="Q1562" t="s">
        <v>8338</v>
      </c>
      <c r="R1562" t="s">
        <v>8343</v>
      </c>
      <c r="S1562" s="10">
        <f t="shared" si="150"/>
        <v>41936.020752314813</v>
      </c>
      <c r="T1562" s="10">
        <f t="shared" si="151"/>
        <v>41956.062418981484</v>
      </c>
      <c r="V1562" s="21"/>
      <c r="W1562" t="s">
        <v>8289</v>
      </c>
      <c r="X1562" t="str">
        <f t="shared" si="148"/>
        <v>photography</v>
      </c>
      <c r="Y1562" t="str">
        <f t="shared" si="149"/>
        <v>nature</v>
      </c>
    </row>
    <row r="1563" spans="1:25" ht="64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0.67</v>
      </c>
      <c r="P1563" s="6">
        <f t="shared" si="147"/>
        <v>67</v>
      </c>
      <c r="Q1563" t="s">
        <v>8322</v>
      </c>
      <c r="R1563" t="s">
        <v>8344</v>
      </c>
      <c r="S1563" s="10">
        <f t="shared" si="150"/>
        <v>41555.041701388887</v>
      </c>
      <c r="T1563" s="10">
        <f t="shared" si="151"/>
        <v>41585.083368055559</v>
      </c>
      <c r="V1563" s="21"/>
      <c r="W1563" t="s">
        <v>8290</v>
      </c>
      <c r="X1563" t="str">
        <f t="shared" si="148"/>
        <v>publishing</v>
      </c>
      <c r="Y1563" t="str">
        <f t="shared" si="149"/>
        <v>art books</v>
      </c>
    </row>
    <row r="1564" spans="1:25" ht="64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s="6">
        <f t="shared" si="147"/>
        <v>0</v>
      </c>
      <c r="Q1564" t="s">
        <v>8322</v>
      </c>
      <c r="R1564" t="s">
        <v>8344</v>
      </c>
      <c r="S1564" s="10">
        <f t="shared" si="150"/>
        <v>40079.566157407404</v>
      </c>
      <c r="T1564" s="10">
        <f t="shared" si="151"/>
        <v>40149.034722222219</v>
      </c>
      <c r="V1564" s="21"/>
      <c r="W1564" t="s">
        <v>8290</v>
      </c>
      <c r="X1564" t="str">
        <f t="shared" si="148"/>
        <v>publishing</v>
      </c>
      <c r="Y1564" t="str">
        <f t="shared" si="149"/>
        <v>art books</v>
      </c>
    </row>
    <row r="1565" spans="1:25" ht="64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1.4166666666666665</v>
      </c>
      <c r="P1565" s="6">
        <f t="shared" si="147"/>
        <v>42.5</v>
      </c>
      <c r="Q1565" t="s">
        <v>8322</v>
      </c>
      <c r="R1565" t="s">
        <v>8344</v>
      </c>
      <c r="S1565" s="10">
        <f t="shared" si="150"/>
        <v>41652.742488425924</v>
      </c>
      <c r="T1565" s="10">
        <f t="shared" si="151"/>
        <v>41712.700821759259</v>
      </c>
      <c r="V1565" s="21"/>
      <c r="W1565" t="s">
        <v>8290</v>
      </c>
      <c r="X1565" t="str">
        <f t="shared" si="148"/>
        <v>publishing</v>
      </c>
      <c r="Y1565" t="str">
        <f t="shared" si="149"/>
        <v>art books</v>
      </c>
    </row>
    <row r="1566" spans="1:25" ht="64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0.1</v>
      </c>
      <c r="P1566" s="6">
        <f t="shared" si="147"/>
        <v>10</v>
      </c>
      <c r="Q1566" t="s">
        <v>8322</v>
      </c>
      <c r="R1566" t="s">
        <v>8344</v>
      </c>
      <c r="S1566" s="10">
        <f t="shared" si="150"/>
        <v>42121.367002314815</v>
      </c>
      <c r="T1566" s="10">
        <f t="shared" si="151"/>
        <v>42152.836805555555</v>
      </c>
      <c r="V1566" s="21"/>
      <c r="W1566" t="s">
        <v>8290</v>
      </c>
      <c r="X1566" t="str">
        <f t="shared" si="148"/>
        <v>publishing</v>
      </c>
      <c r="Y1566" t="str">
        <f t="shared" si="149"/>
        <v>art books</v>
      </c>
    </row>
    <row r="1567" spans="1:25" ht="64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</v>
      </c>
      <c r="P1567" s="6">
        <f t="shared" si="147"/>
        <v>100</v>
      </c>
      <c r="Q1567" t="s">
        <v>8322</v>
      </c>
      <c r="R1567" t="s">
        <v>8344</v>
      </c>
      <c r="S1567" s="10">
        <f t="shared" si="150"/>
        <v>40672.729872685188</v>
      </c>
      <c r="T1567" s="10">
        <f t="shared" si="151"/>
        <v>40702.729872685188</v>
      </c>
      <c r="V1567" s="21"/>
      <c r="W1567" t="s">
        <v>8290</v>
      </c>
      <c r="X1567" t="str">
        <f t="shared" si="148"/>
        <v>publishing</v>
      </c>
      <c r="Y1567" t="str">
        <f t="shared" si="149"/>
        <v>art books</v>
      </c>
    </row>
    <row r="1568" spans="1:25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21.25</v>
      </c>
      <c r="P1568" s="6">
        <f t="shared" si="147"/>
        <v>108.05084745762711</v>
      </c>
      <c r="Q1568" t="s">
        <v>8322</v>
      </c>
      <c r="R1568" t="s">
        <v>8344</v>
      </c>
      <c r="S1568" s="10">
        <f t="shared" si="150"/>
        <v>42549.916712962964</v>
      </c>
      <c r="T1568" s="10">
        <f t="shared" si="151"/>
        <v>42578.916666666672</v>
      </c>
      <c r="V1568" s="21"/>
      <c r="W1568" t="s">
        <v>8290</v>
      </c>
      <c r="X1568" t="str">
        <f t="shared" si="148"/>
        <v>publishing</v>
      </c>
      <c r="Y1568" t="str">
        <f t="shared" si="149"/>
        <v>art books</v>
      </c>
    </row>
    <row r="1569" spans="1:25" ht="64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</v>
      </c>
      <c r="P1569" s="6">
        <f t="shared" si="147"/>
        <v>26.923076923076923</v>
      </c>
      <c r="Q1569" t="s">
        <v>8322</v>
      </c>
      <c r="R1569" t="s">
        <v>8344</v>
      </c>
      <c r="S1569" s="10">
        <f t="shared" si="150"/>
        <v>41671.936863425923</v>
      </c>
      <c r="T1569" s="10">
        <f t="shared" si="151"/>
        <v>41687</v>
      </c>
      <c r="V1569" s="21"/>
      <c r="W1569" t="s">
        <v>8290</v>
      </c>
      <c r="X1569" t="str">
        <f t="shared" si="148"/>
        <v>publishing</v>
      </c>
      <c r="Y1569" t="str">
        <f t="shared" si="149"/>
        <v>art books</v>
      </c>
    </row>
    <row r="1570" spans="1:25" ht="64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13.639999999999999</v>
      </c>
      <c r="P1570" s="6">
        <f t="shared" si="147"/>
        <v>155</v>
      </c>
      <c r="Q1570" t="s">
        <v>8322</v>
      </c>
      <c r="R1570" t="s">
        <v>8344</v>
      </c>
      <c r="S1570" s="10">
        <f t="shared" si="150"/>
        <v>41962.062326388885</v>
      </c>
      <c r="T1570" s="10">
        <f t="shared" si="151"/>
        <v>41997.062326388885</v>
      </c>
      <c r="V1570" s="21"/>
      <c r="W1570" t="s">
        <v>8290</v>
      </c>
      <c r="X1570" t="str">
        <f t="shared" si="148"/>
        <v>publishing</v>
      </c>
      <c r="Y1570" t="str">
        <f t="shared" si="149"/>
        <v>art books</v>
      </c>
    </row>
    <row r="1571" spans="1:25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s="6">
        <f t="shared" si="147"/>
        <v>0</v>
      </c>
      <c r="Q1571" t="s">
        <v>8322</v>
      </c>
      <c r="R1571" t="s">
        <v>8344</v>
      </c>
      <c r="S1571" s="10">
        <f t="shared" si="150"/>
        <v>41389.679560185185</v>
      </c>
      <c r="T1571" s="10">
        <f t="shared" si="151"/>
        <v>41419.679560185185</v>
      </c>
      <c r="V1571" s="21"/>
      <c r="W1571" t="s">
        <v>8290</v>
      </c>
      <c r="X1571" t="str">
        <f t="shared" si="148"/>
        <v>publishing</v>
      </c>
      <c r="Y1571" t="str">
        <f t="shared" si="149"/>
        <v>art books</v>
      </c>
    </row>
    <row r="1572" spans="1:25" ht="48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41.4</v>
      </c>
      <c r="P1572" s="6">
        <f t="shared" si="147"/>
        <v>47.769230769230766</v>
      </c>
      <c r="Q1572" t="s">
        <v>8322</v>
      </c>
      <c r="R1572" t="s">
        <v>8344</v>
      </c>
      <c r="S1572" s="10">
        <f t="shared" si="150"/>
        <v>42438.813449074078</v>
      </c>
      <c r="T1572" s="10">
        <f t="shared" si="151"/>
        <v>42468.771782407406</v>
      </c>
      <c r="V1572" s="21"/>
      <c r="W1572" t="s">
        <v>8290</v>
      </c>
      <c r="X1572" t="str">
        <f t="shared" si="148"/>
        <v>publishing</v>
      </c>
      <c r="Y1572" t="str">
        <f t="shared" si="149"/>
        <v>art books</v>
      </c>
    </row>
    <row r="1573" spans="1:25" ht="80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0.66115702479338845</v>
      </c>
      <c r="P1573" s="6">
        <f t="shared" si="147"/>
        <v>20</v>
      </c>
      <c r="Q1573" t="s">
        <v>8322</v>
      </c>
      <c r="R1573" t="s">
        <v>8344</v>
      </c>
      <c r="S1573" s="10">
        <f t="shared" si="150"/>
        <v>42144.769479166673</v>
      </c>
      <c r="T1573" s="10">
        <f t="shared" si="151"/>
        <v>42174.769479166673</v>
      </c>
      <c r="V1573" s="21"/>
      <c r="W1573" t="s">
        <v>8290</v>
      </c>
      <c r="X1573" t="str">
        <f t="shared" si="148"/>
        <v>publishing</v>
      </c>
      <c r="Y1573" t="str">
        <f t="shared" si="149"/>
        <v>art books</v>
      </c>
    </row>
    <row r="1574" spans="1:25" ht="80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5</v>
      </c>
      <c r="P1574" s="6">
        <f t="shared" si="147"/>
        <v>41.666666666666664</v>
      </c>
      <c r="Q1574" t="s">
        <v>8322</v>
      </c>
      <c r="R1574" t="s">
        <v>8344</v>
      </c>
      <c r="S1574" s="10">
        <f t="shared" si="150"/>
        <v>42404.033090277779</v>
      </c>
      <c r="T1574" s="10">
        <f t="shared" si="151"/>
        <v>42428.999305555553</v>
      </c>
      <c r="V1574" s="21"/>
      <c r="W1574" t="s">
        <v>8290</v>
      </c>
      <c r="X1574" t="str">
        <f t="shared" si="148"/>
        <v>publishing</v>
      </c>
      <c r="Y1574" t="str">
        <f t="shared" si="149"/>
        <v>art books</v>
      </c>
    </row>
    <row r="1575" spans="1:25" ht="64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2.4777777777777779</v>
      </c>
      <c r="P1575" s="6">
        <f t="shared" si="147"/>
        <v>74.333333333333329</v>
      </c>
      <c r="Q1575" t="s">
        <v>8322</v>
      </c>
      <c r="R1575" t="s">
        <v>8344</v>
      </c>
      <c r="S1575" s="10">
        <f t="shared" si="150"/>
        <v>42786.000023148154</v>
      </c>
      <c r="T1575" s="10">
        <f t="shared" si="151"/>
        <v>42826.165972222225</v>
      </c>
      <c r="V1575" s="21"/>
      <c r="W1575" t="s">
        <v>8290</v>
      </c>
      <c r="X1575" t="str">
        <f t="shared" si="148"/>
        <v>publishing</v>
      </c>
      <c r="Y1575" t="str">
        <f t="shared" si="149"/>
        <v>art books</v>
      </c>
    </row>
    <row r="1576" spans="1:25" ht="64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5.0599999999999996</v>
      </c>
      <c r="P1576" s="6">
        <f t="shared" si="147"/>
        <v>84.333333333333329</v>
      </c>
      <c r="Q1576" t="s">
        <v>8322</v>
      </c>
      <c r="R1576" t="s">
        <v>8344</v>
      </c>
      <c r="S1576" s="10">
        <f t="shared" si="150"/>
        <v>42017.927418981482</v>
      </c>
      <c r="T1576" s="10">
        <f t="shared" si="151"/>
        <v>42052.927418981482</v>
      </c>
      <c r="V1576" s="21"/>
      <c r="W1576" t="s">
        <v>8290</v>
      </c>
      <c r="X1576" t="str">
        <f t="shared" si="148"/>
        <v>publishing</v>
      </c>
      <c r="Y1576" t="str">
        <f t="shared" si="149"/>
        <v>art books</v>
      </c>
    </row>
    <row r="1577" spans="1:25" ht="64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22.91</v>
      </c>
      <c r="P1577" s="6">
        <f t="shared" si="147"/>
        <v>65.457142857142856</v>
      </c>
      <c r="Q1577" t="s">
        <v>8322</v>
      </c>
      <c r="R1577" t="s">
        <v>8344</v>
      </c>
      <c r="S1577" s="10">
        <f t="shared" si="150"/>
        <v>41799.524259259262</v>
      </c>
      <c r="T1577" s="10">
        <f t="shared" si="151"/>
        <v>41829.524259259262</v>
      </c>
      <c r="V1577" s="21"/>
      <c r="W1577" t="s">
        <v>8290</v>
      </c>
      <c r="X1577" t="str">
        <f t="shared" si="148"/>
        <v>publishing</v>
      </c>
      <c r="Y1577" t="str">
        <f t="shared" si="149"/>
        <v>art books</v>
      </c>
    </row>
    <row r="1578" spans="1:25" ht="48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13</v>
      </c>
      <c r="P1578" s="6">
        <f t="shared" si="147"/>
        <v>65</v>
      </c>
      <c r="Q1578" t="s">
        <v>8322</v>
      </c>
      <c r="R1578" t="s">
        <v>8344</v>
      </c>
      <c r="S1578" s="10">
        <f t="shared" si="150"/>
        <v>42140.879259259258</v>
      </c>
      <c r="T1578" s="10">
        <f t="shared" si="151"/>
        <v>42185.879259259258</v>
      </c>
      <c r="V1578" s="21"/>
      <c r="W1578" t="s">
        <v>8290</v>
      </c>
      <c r="X1578" t="str">
        <f t="shared" si="148"/>
        <v>publishing</v>
      </c>
      <c r="Y1578" t="str">
        <f t="shared" si="149"/>
        <v>art books</v>
      </c>
    </row>
    <row r="1579" spans="1:25" ht="64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0.54999999999999993</v>
      </c>
      <c r="P1579" s="6">
        <f t="shared" si="147"/>
        <v>27.5</v>
      </c>
      <c r="Q1579" t="s">
        <v>8322</v>
      </c>
      <c r="R1579" t="s">
        <v>8344</v>
      </c>
      <c r="S1579" s="10">
        <f t="shared" si="150"/>
        <v>41054.847777777781</v>
      </c>
      <c r="T1579" s="10">
        <f t="shared" si="151"/>
        <v>41114.847777777781</v>
      </c>
      <c r="V1579" s="21"/>
      <c r="W1579" t="s">
        <v>8290</v>
      </c>
      <c r="X1579" t="str">
        <f t="shared" si="148"/>
        <v>publishing</v>
      </c>
      <c r="Y1579" t="str">
        <f t="shared" si="149"/>
        <v>art books</v>
      </c>
    </row>
    <row r="1580" spans="1:25" ht="8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10.806536636794938</v>
      </c>
      <c r="P1580" s="6">
        <f t="shared" si="147"/>
        <v>51.25</v>
      </c>
      <c r="Q1580" t="s">
        <v>8322</v>
      </c>
      <c r="R1580" t="s">
        <v>8344</v>
      </c>
      <c r="S1580" s="10">
        <f t="shared" si="150"/>
        <v>40399.065868055557</v>
      </c>
      <c r="T1580" s="10">
        <f t="shared" si="151"/>
        <v>40423.083333333336</v>
      </c>
      <c r="V1580" s="21"/>
      <c r="W1580" t="s">
        <v>8290</v>
      </c>
      <c r="X1580" t="str">
        <f t="shared" si="148"/>
        <v>publishing</v>
      </c>
      <c r="Y1580" t="str">
        <f t="shared" si="149"/>
        <v>art books</v>
      </c>
    </row>
    <row r="1581" spans="1:25" ht="48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0.84008400840084008</v>
      </c>
      <c r="P1581" s="6">
        <f t="shared" si="147"/>
        <v>14</v>
      </c>
      <c r="Q1581" t="s">
        <v>8322</v>
      </c>
      <c r="R1581" t="s">
        <v>8344</v>
      </c>
      <c r="S1581" s="10">
        <f t="shared" si="150"/>
        <v>41481.996423611112</v>
      </c>
      <c r="T1581" s="10">
        <f t="shared" si="151"/>
        <v>41514.996423611112</v>
      </c>
      <c r="V1581" s="21"/>
      <c r="W1581" t="s">
        <v>8290</v>
      </c>
      <c r="X1581" t="str">
        <f t="shared" si="148"/>
        <v>publishing</v>
      </c>
      <c r="Y1581" t="str">
        <f t="shared" si="149"/>
        <v>art books</v>
      </c>
    </row>
    <row r="1582" spans="1:25" ht="64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s="6">
        <f t="shared" si="147"/>
        <v>0</v>
      </c>
      <c r="Q1582" t="s">
        <v>8322</v>
      </c>
      <c r="R1582" t="s">
        <v>8344</v>
      </c>
      <c r="S1582" s="10">
        <f t="shared" si="150"/>
        <v>40990.050069444449</v>
      </c>
      <c r="T1582" s="10">
        <f t="shared" si="151"/>
        <v>41050.050069444449</v>
      </c>
      <c r="V1582" s="21"/>
      <c r="W1582" t="s">
        <v>8290</v>
      </c>
      <c r="X1582" t="str">
        <f t="shared" si="148"/>
        <v>publishing</v>
      </c>
      <c r="Y1582" t="str">
        <f t="shared" si="149"/>
        <v>art books</v>
      </c>
    </row>
    <row r="1583" spans="1:25" ht="64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0.5</v>
      </c>
      <c r="P1583" s="6">
        <f t="shared" si="147"/>
        <v>5</v>
      </c>
      <c r="Q1583" t="s">
        <v>8338</v>
      </c>
      <c r="R1583" t="s">
        <v>8345</v>
      </c>
      <c r="S1583" s="10">
        <f t="shared" si="150"/>
        <v>42325.448958333334</v>
      </c>
      <c r="T1583" s="10">
        <f t="shared" si="151"/>
        <v>42357.448958333334</v>
      </c>
      <c r="V1583" s="21"/>
      <c r="W1583" t="s">
        <v>8291</v>
      </c>
      <c r="X1583" t="str">
        <f t="shared" si="148"/>
        <v>photography</v>
      </c>
      <c r="Y1583" t="str">
        <f t="shared" si="149"/>
        <v>places</v>
      </c>
    </row>
    <row r="1584" spans="1:25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9.3000000000000007</v>
      </c>
      <c r="P1584" s="6">
        <f t="shared" si="147"/>
        <v>31</v>
      </c>
      <c r="Q1584" t="s">
        <v>8338</v>
      </c>
      <c r="R1584" t="s">
        <v>8345</v>
      </c>
      <c r="S1584" s="10">
        <f t="shared" si="150"/>
        <v>42246.789965277778</v>
      </c>
      <c r="T1584" s="10">
        <f t="shared" si="151"/>
        <v>42303.888888888891</v>
      </c>
      <c r="V1584" s="21"/>
      <c r="W1584" t="s">
        <v>8291</v>
      </c>
      <c r="X1584" t="str">
        <f t="shared" si="148"/>
        <v>photography</v>
      </c>
      <c r="Y1584" t="str">
        <f t="shared" si="149"/>
        <v>places</v>
      </c>
    </row>
    <row r="1585" spans="1:25" ht="64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7.4999999999999997E-2</v>
      </c>
      <c r="P1585" s="6">
        <f t="shared" si="147"/>
        <v>15</v>
      </c>
      <c r="Q1585" t="s">
        <v>8338</v>
      </c>
      <c r="R1585" t="s">
        <v>8345</v>
      </c>
      <c r="S1585" s="10">
        <f t="shared" si="150"/>
        <v>41877.904988425929</v>
      </c>
      <c r="T1585" s="10">
        <f t="shared" si="151"/>
        <v>41907.904988425929</v>
      </c>
      <c r="V1585" s="21"/>
      <c r="W1585" t="s">
        <v>8291</v>
      </c>
      <c r="X1585" t="str">
        <f t="shared" si="148"/>
        <v>photography</v>
      </c>
      <c r="Y1585" t="str">
        <f t="shared" si="149"/>
        <v>places</v>
      </c>
    </row>
    <row r="1586" spans="1:25" ht="64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s="6">
        <f t="shared" si="147"/>
        <v>0</v>
      </c>
      <c r="Q1586" t="s">
        <v>8338</v>
      </c>
      <c r="R1586" t="s">
        <v>8345</v>
      </c>
      <c r="S1586" s="10">
        <f t="shared" si="150"/>
        <v>41779.649317129632</v>
      </c>
      <c r="T1586" s="10">
        <f t="shared" si="151"/>
        <v>41789.649317129632</v>
      </c>
      <c r="V1586" s="21"/>
      <c r="W1586" t="s">
        <v>8291</v>
      </c>
      <c r="X1586" t="str">
        <f t="shared" si="148"/>
        <v>photography</v>
      </c>
      <c r="Y1586" t="str">
        <f t="shared" si="149"/>
        <v>places</v>
      </c>
    </row>
    <row r="1587" spans="1:25" ht="64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79</v>
      </c>
      <c r="P1587" s="6">
        <f t="shared" si="147"/>
        <v>131.66666666666666</v>
      </c>
      <c r="Q1587" t="s">
        <v>8338</v>
      </c>
      <c r="R1587" t="s">
        <v>8345</v>
      </c>
      <c r="S1587" s="10">
        <f t="shared" si="150"/>
        <v>42707.895462962959</v>
      </c>
      <c r="T1587" s="10">
        <f t="shared" si="151"/>
        <v>42729.458333333328</v>
      </c>
      <c r="V1587" s="21"/>
      <c r="W1587" t="s">
        <v>8291</v>
      </c>
      <c r="X1587" t="str">
        <f t="shared" si="148"/>
        <v>photography</v>
      </c>
      <c r="Y1587" t="str">
        <f t="shared" si="149"/>
        <v>places</v>
      </c>
    </row>
    <row r="1588" spans="1:25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s="6">
        <f t="shared" si="147"/>
        <v>0</v>
      </c>
      <c r="Q1588" t="s">
        <v>8338</v>
      </c>
      <c r="R1588" t="s">
        <v>8345</v>
      </c>
      <c r="S1588" s="10">
        <f t="shared" si="150"/>
        <v>42069.104421296302</v>
      </c>
      <c r="T1588" s="10">
        <f t="shared" si="151"/>
        <v>42099.062754629631</v>
      </c>
      <c r="V1588" s="21"/>
      <c r="W1588" t="s">
        <v>8291</v>
      </c>
      <c r="X1588" t="str">
        <f t="shared" si="148"/>
        <v>photography</v>
      </c>
      <c r="Y1588" t="str">
        <f t="shared" si="149"/>
        <v>places</v>
      </c>
    </row>
    <row r="1589" spans="1:25" ht="80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1.3333333333333334E-2</v>
      </c>
      <c r="P1589" s="6">
        <f t="shared" si="147"/>
        <v>1</v>
      </c>
      <c r="Q1589" t="s">
        <v>8338</v>
      </c>
      <c r="R1589" t="s">
        <v>8345</v>
      </c>
      <c r="S1589" s="10">
        <f t="shared" si="150"/>
        <v>41956.950983796298</v>
      </c>
      <c r="T1589" s="10">
        <f t="shared" si="151"/>
        <v>41986.950983796298</v>
      </c>
      <c r="V1589" s="21"/>
      <c r="W1589" t="s">
        <v>8291</v>
      </c>
      <c r="X1589" t="str">
        <f t="shared" si="148"/>
        <v>photography</v>
      </c>
      <c r="Y1589" t="str">
        <f t="shared" si="149"/>
        <v>places</v>
      </c>
    </row>
    <row r="1590" spans="1:25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s="6">
        <f t="shared" si="147"/>
        <v>0</v>
      </c>
      <c r="Q1590" t="s">
        <v>8338</v>
      </c>
      <c r="R1590" t="s">
        <v>8345</v>
      </c>
      <c r="S1590" s="10">
        <f t="shared" si="150"/>
        <v>42005.24998842593</v>
      </c>
      <c r="T1590" s="10">
        <f t="shared" si="151"/>
        <v>42035.841666666667</v>
      </c>
      <c r="V1590" s="21"/>
      <c r="W1590" t="s">
        <v>8291</v>
      </c>
      <c r="X1590" t="str">
        <f t="shared" si="148"/>
        <v>photography</v>
      </c>
      <c r="Y1590" t="str">
        <f t="shared" si="149"/>
        <v>places</v>
      </c>
    </row>
    <row r="1591" spans="1:25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s="6">
        <f t="shared" si="147"/>
        <v>0</v>
      </c>
      <c r="Q1591" t="s">
        <v>8338</v>
      </c>
      <c r="R1591" t="s">
        <v>8345</v>
      </c>
      <c r="S1591" s="10">
        <f t="shared" si="150"/>
        <v>42256.984791666662</v>
      </c>
      <c r="T1591" s="10">
        <f t="shared" si="151"/>
        <v>42286.984791666662</v>
      </c>
      <c r="V1591" s="21"/>
      <c r="W1591" t="s">
        <v>8291</v>
      </c>
      <c r="X1591" t="str">
        <f t="shared" si="148"/>
        <v>photography</v>
      </c>
      <c r="Y1591" t="str">
        <f t="shared" si="149"/>
        <v>places</v>
      </c>
    </row>
    <row r="1592" spans="1:25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1.7000000000000002</v>
      </c>
      <c r="P1592" s="6">
        <f t="shared" si="147"/>
        <v>510</v>
      </c>
      <c r="Q1592" t="s">
        <v>8338</v>
      </c>
      <c r="R1592" t="s">
        <v>8345</v>
      </c>
      <c r="S1592" s="10">
        <f t="shared" si="150"/>
        <v>42240.857222222221</v>
      </c>
      <c r="T1592" s="10">
        <f t="shared" si="151"/>
        <v>42270.857222222221</v>
      </c>
      <c r="V1592" s="21"/>
      <c r="W1592" t="s">
        <v>8291</v>
      </c>
      <c r="X1592" t="str">
        <f t="shared" si="148"/>
        <v>photography</v>
      </c>
      <c r="Y1592" t="str">
        <f t="shared" si="149"/>
        <v>places</v>
      </c>
    </row>
    <row r="1593" spans="1:25" ht="64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29.228571428571428</v>
      </c>
      <c r="P1593" s="6">
        <f t="shared" si="147"/>
        <v>44.478260869565219</v>
      </c>
      <c r="Q1593" t="s">
        <v>8338</v>
      </c>
      <c r="R1593" t="s">
        <v>8345</v>
      </c>
      <c r="S1593" s="10">
        <f t="shared" si="150"/>
        <v>42433.726168981477</v>
      </c>
      <c r="T1593" s="10">
        <f t="shared" si="151"/>
        <v>42463.68450231482</v>
      </c>
      <c r="V1593" s="21"/>
      <c r="W1593" t="s">
        <v>8291</v>
      </c>
      <c r="X1593" t="str">
        <f t="shared" si="148"/>
        <v>photography</v>
      </c>
      <c r="Y1593" t="str">
        <f t="shared" si="149"/>
        <v>places</v>
      </c>
    </row>
    <row r="1594" spans="1:25" ht="48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s="6">
        <f t="shared" si="147"/>
        <v>0</v>
      </c>
      <c r="Q1594" t="s">
        <v>8338</v>
      </c>
      <c r="R1594" t="s">
        <v>8345</v>
      </c>
      <c r="S1594" s="10">
        <f t="shared" si="150"/>
        <v>42046.072743055556</v>
      </c>
      <c r="T1594" s="10">
        <f t="shared" si="151"/>
        <v>42091.031076388885</v>
      </c>
      <c r="V1594" s="21"/>
      <c r="W1594" t="s">
        <v>8291</v>
      </c>
      <c r="X1594" t="str">
        <f t="shared" si="148"/>
        <v>photography</v>
      </c>
      <c r="Y1594" t="str">
        <f t="shared" si="149"/>
        <v>places</v>
      </c>
    </row>
    <row r="1595" spans="1:25" ht="48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1.3636363636363637E-2</v>
      </c>
      <c r="P1595" s="6">
        <f t="shared" si="147"/>
        <v>1</v>
      </c>
      <c r="Q1595" t="s">
        <v>8338</v>
      </c>
      <c r="R1595" t="s">
        <v>8345</v>
      </c>
      <c r="S1595" s="10">
        <f t="shared" si="150"/>
        <v>42033.845543981486</v>
      </c>
      <c r="T1595" s="10">
        <f t="shared" si="151"/>
        <v>42063.845543981486</v>
      </c>
      <c r="V1595" s="21"/>
      <c r="W1595" t="s">
        <v>8291</v>
      </c>
      <c r="X1595" t="str">
        <f t="shared" si="148"/>
        <v>photography</v>
      </c>
      <c r="Y1595" t="str">
        <f t="shared" si="149"/>
        <v>places</v>
      </c>
    </row>
    <row r="1596" spans="1:25" ht="48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20.5</v>
      </c>
      <c r="P1596" s="6">
        <f t="shared" si="147"/>
        <v>20.5</v>
      </c>
      <c r="Q1596" t="s">
        <v>8338</v>
      </c>
      <c r="R1596" t="s">
        <v>8345</v>
      </c>
      <c r="S1596" s="10">
        <f t="shared" si="150"/>
        <v>42445.712754629625</v>
      </c>
      <c r="T1596" s="10">
        <f t="shared" si="151"/>
        <v>42505.681249999994</v>
      </c>
      <c r="V1596" s="21"/>
      <c r="W1596" t="s">
        <v>8291</v>
      </c>
      <c r="X1596" t="str">
        <f t="shared" si="148"/>
        <v>photography</v>
      </c>
      <c r="Y1596" t="str">
        <f t="shared" si="149"/>
        <v>places</v>
      </c>
    </row>
    <row r="1597" spans="1:25" ht="64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0.27999999999999997</v>
      </c>
      <c r="P1597" s="6">
        <f t="shared" si="147"/>
        <v>40</v>
      </c>
      <c r="Q1597" t="s">
        <v>8338</v>
      </c>
      <c r="R1597" t="s">
        <v>8345</v>
      </c>
      <c r="S1597" s="10">
        <f t="shared" si="150"/>
        <v>41780.050092592595</v>
      </c>
      <c r="T1597" s="10">
        <f t="shared" si="151"/>
        <v>41808.842361111114</v>
      </c>
      <c r="V1597" s="21"/>
      <c r="W1597" t="s">
        <v>8291</v>
      </c>
      <c r="X1597" t="str">
        <f t="shared" si="148"/>
        <v>photography</v>
      </c>
      <c r="Y1597" t="str">
        <f t="shared" si="149"/>
        <v>places</v>
      </c>
    </row>
    <row r="1598" spans="1:25" ht="48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2.3076923076923079</v>
      </c>
      <c r="P1598" s="6">
        <f t="shared" si="147"/>
        <v>25</v>
      </c>
      <c r="Q1598" t="s">
        <v>8338</v>
      </c>
      <c r="R1598" t="s">
        <v>8345</v>
      </c>
      <c r="S1598" s="10">
        <f t="shared" si="150"/>
        <v>41941.430196759262</v>
      </c>
      <c r="T1598" s="10">
        <f t="shared" si="151"/>
        <v>41986.471863425926</v>
      </c>
      <c r="V1598" s="21"/>
      <c r="W1598" t="s">
        <v>8291</v>
      </c>
      <c r="X1598" t="str">
        <f t="shared" si="148"/>
        <v>photography</v>
      </c>
      <c r="Y1598" t="str">
        <f t="shared" si="149"/>
        <v>places</v>
      </c>
    </row>
    <row r="1599" spans="1:25" ht="64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s="6">
        <f t="shared" si="147"/>
        <v>0</v>
      </c>
      <c r="Q1599" t="s">
        <v>8338</v>
      </c>
      <c r="R1599" t="s">
        <v>8345</v>
      </c>
      <c r="S1599" s="10">
        <f t="shared" si="150"/>
        <v>42603.354131944448</v>
      </c>
      <c r="T1599" s="10">
        <f t="shared" si="151"/>
        <v>42633.354131944448</v>
      </c>
      <c r="V1599" s="21"/>
      <c r="W1599" t="s">
        <v>8291</v>
      </c>
      <c r="X1599" t="str">
        <f t="shared" si="148"/>
        <v>photography</v>
      </c>
      <c r="Y1599" t="str">
        <f t="shared" si="149"/>
        <v>places</v>
      </c>
    </row>
    <row r="1600" spans="1:25" ht="64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0.125</v>
      </c>
      <c r="P1600" s="6">
        <f t="shared" si="147"/>
        <v>1</v>
      </c>
      <c r="Q1600" t="s">
        <v>8338</v>
      </c>
      <c r="R1600" t="s">
        <v>8345</v>
      </c>
      <c r="S1600" s="10">
        <f t="shared" si="150"/>
        <v>42151.667337962965</v>
      </c>
      <c r="T1600" s="10">
        <f t="shared" si="151"/>
        <v>42211.667337962965</v>
      </c>
      <c r="V1600" s="21"/>
      <c r="W1600" t="s">
        <v>8291</v>
      </c>
      <c r="X1600" t="str">
        <f t="shared" si="148"/>
        <v>photography</v>
      </c>
      <c r="Y1600" t="str">
        <f t="shared" si="149"/>
        <v>places</v>
      </c>
    </row>
    <row r="1601" spans="1:25" ht="64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s="6">
        <f t="shared" si="147"/>
        <v>0</v>
      </c>
      <c r="Q1601" t="s">
        <v>8338</v>
      </c>
      <c r="R1601" t="s">
        <v>8345</v>
      </c>
      <c r="S1601" s="10">
        <f t="shared" si="150"/>
        <v>42438.53907407407</v>
      </c>
      <c r="T1601" s="10">
        <f t="shared" si="151"/>
        <v>42468.497407407413</v>
      </c>
      <c r="V1601" s="21"/>
      <c r="W1601" t="s">
        <v>8291</v>
      </c>
      <c r="X1601" t="str">
        <f t="shared" si="148"/>
        <v>photography</v>
      </c>
      <c r="Y1601" t="str">
        <f t="shared" si="149"/>
        <v>places</v>
      </c>
    </row>
    <row r="1602" spans="1:25" ht="64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</v>
      </c>
      <c r="P1602" s="6">
        <f t="shared" si="147"/>
        <v>40.777777777777779</v>
      </c>
      <c r="Q1602" t="s">
        <v>8338</v>
      </c>
      <c r="R1602" t="s">
        <v>8345</v>
      </c>
      <c r="S1602" s="10">
        <f t="shared" si="150"/>
        <v>41791.057314814818</v>
      </c>
      <c r="T1602" s="10">
        <f t="shared" si="151"/>
        <v>41835.21597222222</v>
      </c>
      <c r="V1602" s="21"/>
      <c r="W1602" t="s">
        <v>8291</v>
      </c>
      <c r="X1602" t="str">
        <f t="shared" si="148"/>
        <v>photography</v>
      </c>
      <c r="Y1602" t="str">
        <f t="shared" si="149"/>
        <v>places</v>
      </c>
    </row>
    <row r="1603" spans="1:25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((E1603/D1603)*100)</f>
        <v>108.2492</v>
      </c>
      <c r="P1603" s="6">
        <f t="shared" ref="P1603:P1666" si="153">IFERROR(E1603/L1603,0)</f>
        <v>48.325535714285714</v>
      </c>
      <c r="Q1603" t="s">
        <v>8325</v>
      </c>
      <c r="R1603" t="s">
        <v>8326</v>
      </c>
      <c r="S1603" s="10">
        <f t="shared" si="150"/>
        <v>40638.092974537038</v>
      </c>
      <c r="T1603" s="10">
        <f t="shared" si="151"/>
        <v>40668.092974537038</v>
      </c>
      <c r="V1603" s="21"/>
      <c r="W1603" t="s">
        <v>8276</v>
      </c>
      <c r="X1603" t="str">
        <f t="shared" ref="X1603:X1666" si="154">LEFT(W1603,FIND("/",W1603)-1)</f>
        <v>music</v>
      </c>
      <c r="Y1603" t="str">
        <f t="shared" ref="Y1603:Y1666" si="155">RIGHT(W1603,LEN(W1603)-FIND("/",W1603))</f>
        <v>rock</v>
      </c>
    </row>
    <row r="1604" spans="1:25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100.16666666666667</v>
      </c>
      <c r="P1604" s="6">
        <f t="shared" si="153"/>
        <v>46.953125</v>
      </c>
      <c r="Q1604" t="s">
        <v>8325</v>
      </c>
      <c r="R1604" t="s">
        <v>8326</v>
      </c>
      <c r="S1604" s="10">
        <f t="shared" si="150"/>
        <v>40788.297650462962</v>
      </c>
      <c r="T1604" s="10">
        <f t="shared" si="151"/>
        <v>40830.958333333336</v>
      </c>
      <c r="V1604" s="21"/>
      <c r="W1604" t="s">
        <v>8276</v>
      </c>
      <c r="X1604" t="str">
        <f t="shared" si="154"/>
        <v>music</v>
      </c>
      <c r="Y1604" t="str">
        <f t="shared" si="155"/>
        <v>rock</v>
      </c>
    </row>
    <row r="1605" spans="1:25" ht="48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100.03299999999999</v>
      </c>
      <c r="P1605" s="6">
        <f t="shared" si="153"/>
        <v>66.688666666666663</v>
      </c>
      <c r="Q1605" t="s">
        <v>8325</v>
      </c>
      <c r="R1605" t="s">
        <v>8326</v>
      </c>
      <c r="S1605" s="10">
        <f t="shared" si="150"/>
        <v>40876.169664351852</v>
      </c>
      <c r="T1605" s="10">
        <f t="shared" si="151"/>
        <v>40936.169664351852</v>
      </c>
      <c r="V1605" s="21"/>
      <c r="W1605" t="s">
        <v>8276</v>
      </c>
      <c r="X1605" t="str">
        <f t="shared" si="154"/>
        <v>music</v>
      </c>
      <c r="Y1605" t="str">
        <f t="shared" si="155"/>
        <v>rock</v>
      </c>
    </row>
    <row r="1606" spans="1:25" ht="64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122.10714285714286</v>
      </c>
      <c r="P1606" s="6">
        <f t="shared" si="153"/>
        <v>48.842857142857142</v>
      </c>
      <c r="Q1606" t="s">
        <v>8325</v>
      </c>
      <c r="R1606" t="s">
        <v>8326</v>
      </c>
      <c r="S1606" s="10">
        <f t="shared" si="150"/>
        <v>40945.845312500001</v>
      </c>
      <c r="T1606" s="10">
        <f t="shared" si="151"/>
        <v>40985.80364583333</v>
      </c>
      <c r="V1606" s="21"/>
      <c r="W1606" t="s">
        <v>8276</v>
      </c>
      <c r="X1606" t="str">
        <f t="shared" si="154"/>
        <v>music</v>
      </c>
      <c r="Y1606" t="str">
        <f t="shared" si="155"/>
        <v>rock</v>
      </c>
    </row>
    <row r="1607" spans="1:25" ht="64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100.69333333333334</v>
      </c>
      <c r="P1607" s="6">
        <f t="shared" si="153"/>
        <v>137.30909090909091</v>
      </c>
      <c r="Q1607" t="s">
        <v>8325</v>
      </c>
      <c r="R1607" t="s">
        <v>8326</v>
      </c>
      <c r="S1607" s="10">
        <f t="shared" si="150"/>
        <v>40747.012881944444</v>
      </c>
      <c r="T1607" s="10">
        <f t="shared" si="151"/>
        <v>40756.291666666664</v>
      </c>
      <c r="V1607" s="21"/>
      <c r="W1607" t="s">
        <v>8276</v>
      </c>
      <c r="X1607" t="str">
        <f t="shared" si="154"/>
        <v>music</v>
      </c>
      <c r="Y1607" t="str">
        <f t="shared" si="155"/>
        <v>rock</v>
      </c>
    </row>
    <row r="1608" spans="1:25" ht="64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101.004125</v>
      </c>
      <c r="P1608" s="6">
        <f t="shared" si="153"/>
        <v>87.829673913043479</v>
      </c>
      <c r="Q1608" t="s">
        <v>8325</v>
      </c>
      <c r="R1608" t="s">
        <v>8326</v>
      </c>
      <c r="S1608" s="10">
        <f t="shared" si="150"/>
        <v>40536.111550925925</v>
      </c>
      <c r="T1608" s="10">
        <f t="shared" si="151"/>
        <v>40626.069884259261</v>
      </c>
      <c r="V1608" s="21"/>
      <c r="W1608" t="s">
        <v>8276</v>
      </c>
      <c r="X1608" t="str">
        <f t="shared" si="154"/>
        <v>music</v>
      </c>
      <c r="Y1608" t="str">
        <f t="shared" si="155"/>
        <v>rock</v>
      </c>
    </row>
    <row r="1609" spans="1:25" ht="64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145.11000000000001</v>
      </c>
      <c r="P1609" s="6">
        <f t="shared" si="153"/>
        <v>70.785365853658533</v>
      </c>
      <c r="Q1609" t="s">
        <v>8325</v>
      </c>
      <c r="R1609" t="s">
        <v>8326</v>
      </c>
      <c r="S1609" s="10">
        <f t="shared" si="150"/>
        <v>41053.80846064815</v>
      </c>
      <c r="T1609" s="10">
        <f t="shared" si="151"/>
        <v>41074.80846064815</v>
      </c>
      <c r="V1609" s="21"/>
      <c r="W1609" t="s">
        <v>8276</v>
      </c>
      <c r="X1609" t="str">
        <f t="shared" si="154"/>
        <v>music</v>
      </c>
      <c r="Y1609" t="str">
        <f t="shared" si="155"/>
        <v>rock</v>
      </c>
    </row>
    <row r="1610" spans="1:25" ht="48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101.25</v>
      </c>
      <c r="P1610" s="6">
        <f t="shared" si="153"/>
        <v>52.826086956521742</v>
      </c>
      <c r="Q1610" t="s">
        <v>8325</v>
      </c>
      <c r="R1610" t="s">
        <v>8326</v>
      </c>
      <c r="S1610" s="10">
        <f t="shared" si="150"/>
        <v>41607.83085648148</v>
      </c>
      <c r="T1610" s="10">
        <f t="shared" si="151"/>
        <v>41640.226388888892</v>
      </c>
      <c r="V1610" s="21"/>
      <c r="W1610" t="s">
        <v>8276</v>
      </c>
      <c r="X1610" t="str">
        <f t="shared" si="154"/>
        <v>music</v>
      </c>
      <c r="Y1610" t="str">
        <f t="shared" si="155"/>
        <v>rock</v>
      </c>
    </row>
    <row r="1611" spans="1:25" ht="64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118.33333333333333</v>
      </c>
      <c r="P1611" s="6">
        <f t="shared" si="153"/>
        <v>443.75</v>
      </c>
      <c r="Q1611" t="s">
        <v>8325</v>
      </c>
      <c r="R1611" t="s">
        <v>8326</v>
      </c>
      <c r="S1611" s="10">
        <f t="shared" si="150"/>
        <v>40796.001261574071</v>
      </c>
      <c r="T1611" s="10">
        <f t="shared" si="151"/>
        <v>40849.333333333336</v>
      </c>
      <c r="V1611" s="21"/>
      <c r="W1611" t="s">
        <v>8276</v>
      </c>
      <c r="X1611" t="str">
        <f t="shared" si="154"/>
        <v>music</v>
      </c>
      <c r="Y1611" t="str">
        <f t="shared" si="155"/>
        <v>rock</v>
      </c>
    </row>
    <row r="1612" spans="1:25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271.85000000000002</v>
      </c>
      <c r="P1612" s="6">
        <f t="shared" si="153"/>
        <v>48.544642857142854</v>
      </c>
      <c r="Q1612" t="s">
        <v>8325</v>
      </c>
      <c r="R1612" t="s">
        <v>8326</v>
      </c>
      <c r="S1612" s="10">
        <f t="shared" si="150"/>
        <v>41228.924884259257</v>
      </c>
      <c r="T1612" s="10">
        <f t="shared" si="151"/>
        <v>41258.924884259257</v>
      </c>
      <c r="V1612" s="21"/>
      <c r="W1612" t="s">
        <v>8276</v>
      </c>
      <c r="X1612" t="str">
        <f t="shared" si="154"/>
        <v>music</v>
      </c>
      <c r="Y1612" t="str">
        <f t="shared" si="155"/>
        <v>rock</v>
      </c>
    </row>
    <row r="1613" spans="1:25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125.125</v>
      </c>
      <c r="P1613" s="6">
        <f t="shared" si="153"/>
        <v>37.074074074074076</v>
      </c>
      <c r="Q1613" t="s">
        <v>8325</v>
      </c>
      <c r="R1613" t="s">
        <v>8326</v>
      </c>
      <c r="S1613" s="10">
        <f t="shared" si="150"/>
        <v>41409.00037037037</v>
      </c>
      <c r="T1613" s="10">
        <f t="shared" si="151"/>
        <v>41430.00037037037</v>
      </c>
      <c r="V1613" s="21"/>
      <c r="W1613" t="s">
        <v>8276</v>
      </c>
      <c r="X1613" t="str">
        <f t="shared" si="154"/>
        <v>music</v>
      </c>
      <c r="Y1613" t="str">
        <f t="shared" si="155"/>
        <v>rock</v>
      </c>
    </row>
    <row r="1614" spans="1:25" ht="48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110.00000000000001</v>
      </c>
      <c r="P1614" s="6">
        <f t="shared" si="153"/>
        <v>50</v>
      </c>
      <c r="Q1614" t="s">
        <v>8325</v>
      </c>
      <c r="R1614" t="s">
        <v>8326</v>
      </c>
      <c r="S1614" s="10">
        <f t="shared" si="150"/>
        <v>41246.874814814815</v>
      </c>
      <c r="T1614" s="10">
        <f t="shared" si="151"/>
        <v>41276.874814814815</v>
      </c>
      <c r="V1614" s="21"/>
      <c r="W1614" t="s">
        <v>8276</v>
      </c>
      <c r="X1614" t="str">
        <f t="shared" si="154"/>
        <v>music</v>
      </c>
      <c r="Y1614" t="str">
        <f t="shared" si="155"/>
        <v>rock</v>
      </c>
    </row>
    <row r="1615" spans="1:25" ht="64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101.49999999999999</v>
      </c>
      <c r="P1615" s="6">
        <f t="shared" si="153"/>
        <v>39.03846153846154</v>
      </c>
      <c r="Q1615" t="s">
        <v>8325</v>
      </c>
      <c r="R1615" t="s">
        <v>8326</v>
      </c>
      <c r="S1615" s="10">
        <f t="shared" si="150"/>
        <v>41082.069467592592</v>
      </c>
      <c r="T1615" s="10">
        <f t="shared" si="151"/>
        <v>41112.069467592592</v>
      </c>
      <c r="V1615" s="21"/>
      <c r="W1615" t="s">
        <v>8276</v>
      </c>
      <c r="X1615" t="str">
        <f t="shared" si="154"/>
        <v>music</v>
      </c>
      <c r="Y1615" t="str">
        <f t="shared" si="155"/>
        <v>rock</v>
      </c>
    </row>
    <row r="1616" spans="1:25" ht="64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102.69999999999999</v>
      </c>
      <c r="P1616" s="6">
        <f t="shared" si="153"/>
        <v>66.688311688311686</v>
      </c>
      <c r="Q1616" t="s">
        <v>8325</v>
      </c>
      <c r="R1616" t="s">
        <v>8326</v>
      </c>
      <c r="S1616" s="10">
        <f t="shared" si="150"/>
        <v>41794.981122685182</v>
      </c>
      <c r="T1616" s="10">
        <f t="shared" si="151"/>
        <v>41854.708333333336</v>
      </c>
      <c r="V1616" s="21"/>
      <c r="W1616" t="s">
        <v>8276</v>
      </c>
      <c r="X1616" t="str">
        <f t="shared" si="154"/>
        <v>music</v>
      </c>
      <c r="Y1616" t="str">
        <f t="shared" si="155"/>
        <v>rock</v>
      </c>
    </row>
    <row r="1617" spans="1:25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114.12500000000001</v>
      </c>
      <c r="P1617" s="6">
        <f t="shared" si="153"/>
        <v>67.132352941176464</v>
      </c>
      <c r="Q1617" t="s">
        <v>8325</v>
      </c>
      <c r="R1617" t="s">
        <v>8326</v>
      </c>
      <c r="S1617" s="10">
        <f t="shared" si="150"/>
        <v>40845.050879629627</v>
      </c>
      <c r="T1617" s="10">
        <f t="shared" si="151"/>
        <v>40890.092546296299</v>
      </c>
      <c r="V1617" s="21"/>
      <c r="W1617" t="s">
        <v>8276</v>
      </c>
      <c r="X1617" t="str">
        <f t="shared" si="154"/>
        <v>music</v>
      </c>
      <c r="Y1617" t="str">
        <f t="shared" si="155"/>
        <v>rock</v>
      </c>
    </row>
    <row r="1618" spans="1:25" ht="64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104.2</v>
      </c>
      <c r="P1618" s="6">
        <f t="shared" si="153"/>
        <v>66.369426751592357</v>
      </c>
      <c r="Q1618" t="s">
        <v>8325</v>
      </c>
      <c r="R1618" t="s">
        <v>8326</v>
      </c>
      <c r="S1618" s="10">
        <f t="shared" si="150"/>
        <v>41194.715520833335</v>
      </c>
      <c r="T1618" s="10">
        <f t="shared" si="151"/>
        <v>41235.916666666664</v>
      </c>
      <c r="V1618" s="21"/>
      <c r="W1618" t="s">
        <v>8276</v>
      </c>
      <c r="X1618" t="str">
        <f t="shared" si="154"/>
        <v>music</v>
      </c>
      <c r="Y1618" t="str">
        <f t="shared" si="155"/>
        <v>rock</v>
      </c>
    </row>
    <row r="1619" spans="1:25" ht="48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145.85714285714286</v>
      </c>
      <c r="P1619" s="6">
        <f t="shared" si="153"/>
        <v>64.620253164556956</v>
      </c>
      <c r="Q1619" t="s">
        <v>8325</v>
      </c>
      <c r="R1619" t="s">
        <v>8326</v>
      </c>
      <c r="S1619" s="10">
        <f t="shared" si="150"/>
        <v>41546.664212962962</v>
      </c>
      <c r="T1619" s="10">
        <f t="shared" si="151"/>
        <v>41579.791666666664</v>
      </c>
      <c r="V1619" s="21"/>
      <c r="W1619" t="s">
        <v>8276</v>
      </c>
      <c r="X1619" t="str">
        <f t="shared" si="154"/>
        <v>music</v>
      </c>
      <c r="Y1619" t="str">
        <f t="shared" si="155"/>
        <v>rock</v>
      </c>
    </row>
    <row r="1620" spans="1:25" ht="48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105.06666666666666</v>
      </c>
      <c r="P1620" s="6">
        <f t="shared" si="153"/>
        <v>58.370370370370374</v>
      </c>
      <c r="Q1620" t="s">
        <v>8325</v>
      </c>
      <c r="R1620" t="s">
        <v>8326</v>
      </c>
      <c r="S1620" s="10">
        <f t="shared" si="150"/>
        <v>41301.654340277775</v>
      </c>
      <c r="T1620" s="10">
        <f t="shared" si="151"/>
        <v>41341.654340277775</v>
      </c>
      <c r="V1620" s="21"/>
      <c r="W1620" t="s">
        <v>8276</v>
      </c>
      <c r="X1620" t="str">
        <f t="shared" si="154"/>
        <v>music</v>
      </c>
      <c r="Y1620" t="str">
        <f t="shared" si="155"/>
        <v>rock</v>
      </c>
    </row>
    <row r="1621" spans="1:25" ht="64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133.33333333333331</v>
      </c>
      <c r="P1621" s="6">
        <f t="shared" si="153"/>
        <v>86.956521739130437</v>
      </c>
      <c r="Q1621" t="s">
        <v>8325</v>
      </c>
      <c r="R1621" t="s">
        <v>8326</v>
      </c>
      <c r="S1621" s="10">
        <f t="shared" si="150"/>
        <v>41876.18618055556</v>
      </c>
      <c r="T1621" s="10">
        <f t="shared" si="151"/>
        <v>41897.18618055556</v>
      </c>
      <c r="V1621" s="21"/>
      <c r="W1621" t="s">
        <v>8276</v>
      </c>
      <c r="X1621" t="str">
        <f t="shared" si="154"/>
        <v>music</v>
      </c>
      <c r="Y1621" t="str">
        <f t="shared" si="155"/>
        <v>rock</v>
      </c>
    </row>
    <row r="1622" spans="1:25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112.99999999999999</v>
      </c>
      <c r="P1622" s="6">
        <f t="shared" si="153"/>
        <v>66.470588235294116</v>
      </c>
      <c r="Q1622" t="s">
        <v>8325</v>
      </c>
      <c r="R1622" t="s">
        <v>8326</v>
      </c>
      <c r="S1622" s="10">
        <f t="shared" si="150"/>
        <v>41321.339583333334</v>
      </c>
      <c r="T1622" s="10">
        <f t="shared" si="151"/>
        <v>41328.339583333334</v>
      </c>
      <c r="V1622" s="21"/>
      <c r="W1622" t="s">
        <v>8276</v>
      </c>
      <c r="X1622" t="str">
        <f t="shared" si="154"/>
        <v>music</v>
      </c>
      <c r="Y1622" t="str">
        <f t="shared" si="155"/>
        <v>rock</v>
      </c>
    </row>
    <row r="1623" spans="1:25" ht="64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121.2</v>
      </c>
      <c r="P1623" s="6">
        <f t="shared" si="153"/>
        <v>163.78378378378378</v>
      </c>
      <c r="Q1623" t="s">
        <v>8325</v>
      </c>
      <c r="R1623" t="s">
        <v>8326</v>
      </c>
      <c r="S1623" s="10">
        <f t="shared" si="150"/>
        <v>41003.60665509259</v>
      </c>
      <c r="T1623" s="10">
        <f t="shared" si="151"/>
        <v>41057.165972222225</v>
      </c>
      <c r="V1623" s="21"/>
      <c r="W1623" t="s">
        <v>8276</v>
      </c>
      <c r="X1623" t="str">
        <f t="shared" si="154"/>
        <v>music</v>
      </c>
      <c r="Y1623" t="str">
        <f t="shared" si="155"/>
        <v>rock</v>
      </c>
    </row>
    <row r="1624" spans="1:25" ht="64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101.72463768115942</v>
      </c>
      <c r="P1624" s="6">
        <f t="shared" si="153"/>
        <v>107.98461538461538</v>
      </c>
      <c r="Q1624" t="s">
        <v>8325</v>
      </c>
      <c r="R1624" t="s">
        <v>8326</v>
      </c>
      <c r="S1624" s="10">
        <f t="shared" ref="S1624:S1687" si="156">(((J1624/60)/60)/24)+DATE(1970,1,1)</f>
        <v>41950.29483796296</v>
      </c>
      <c r="T1624" s="10">
        <f t="shared" ref="T1624:T1687" si="157">(((I1624/60)/60)/24)+DATE(1970,1,1)</f>
        <v>41990.332638888889</v>
      </c>
      <c r="V1624" s="21"/>
      <c r="W1624" t="s">
        <v>8276</v>
      </c>
      <c r="X1624" t="str">
        <f t="shared" si="154"/>
        <v>music</v>
      </c>
      <c r="Y1624" t="str">
        <f t="shared" si="155"/>
        <v>rock</v>
      </c>
    </row>
    <row r="1625" spans="1:25" ht="64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101.06666666666666</v>
      </c>
      <c r="P1625" s="6">
        <f t="shared" si="153"/>
        <v>42.111111111111114</v>
      </c>
      <c r="Q1625" t="s">
        <v>8325</v>
      </c>
      <c r="R1625" t="s">
        <v>8326</v>
      </c>
      <c r="S1625" s="10">
        <f t="shared" si="156"/>
        <v>41453.688530092593</v>
      </c>
      <c r="T1625" s="10">
        <f t="shared" si="157"/>
        <v>41513.688530092593</v>
      </c>
      <c r="V1625" s="21"/>
      <c r="W1625" t="s">
        <v>8276</v>
      </c>
      <c r="X1625" t="str">
        <f t="shared" si="154"/>
        <v>music</v>
      </c>
      <c r="Y1625" t="str">
        <f t="shared" si="155"/>
        <v>rock</v>
      </c>
    </row>
    <row r="1626" spans="1:25" ht="48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118</v>
      </c>
      <c r="P1626" s="6">
        <f t="shared" si="153"/>
        <v>47.2</v>
      </c>
      <c r="Q1626" t="s">
        <v>8325</v>
      </c>
      <c r="R1626" t="s">
        <v>8326</v>
      </c>
      <c r="S1626" s="10">
        <f t="shared" si="156"/>
        <v>41243.367303240739</v>
      </c>
      <c r="T1626" s="10">
        <f t="shared" si="157"/>
        <v>41283.367303240739</v>
      </c>
      <c r="V1626" s="21"/>
      <c r="W1626" t="s">
        <v>8276</v>
      </c>
      <c r="X1626" t="str">
        <f t="shared" si="154"/>
        <v>music</v>
      </c>
      <c r="Y1626" t="str">
        <f t="shared" si="155"/>
        <v>rock</v>
      </c>
    </row>
    <row r="1627" spans="1:25" ht="64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155.33333333333331</v>
      </c>
      <c r="P1627" s="6">
        <f t="shared" si="153"/>
        <v>112.01923076923077</v>
      </c>
      <c r="Q1627" t="s">
        <v>8325</v>
      </c>
      <c r="R1627" t="s">
        <v>8326</v>
      </c>
      <c r="S1627" s="10">
        <f t="shared" si="156"/>
        <v>41135.699687500004</v>
      </c>
      <c r="T1627" s="10">
        <f t="shared" si="157"/>
        <v>41163.699687500004</v>
      </c>
      <c r="V1627" s="21"/>
      <c r="W1627" t="s">
        <v>8276</v>
      </c>
      <c r="X1627" t="str">
        <f t="shared" si="154"/>
        <v>music</v>
      </c>
      <c r="Y1627" t="str">
        <f t="shared" si="155"/>
        <v>rock</v>
      </c>
    </row>
    <row r="1628" spans="1:25" ht="64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101.18750000000001</v>
      </c>
      <c r="P1628" s="6">
        <f t="shared" si="153"/>
        <v>74.953703703703709</v>
      </c>
      <c r="Q1628" t="s">
        <v>8325</v>
      </c>
      <c r="R1628" t="s">
        <v>8326</v>
      </c>
      <c r="S1628" s="10">
        <f t="shared" si="156"/>
        <v>41579.847997685189</v>
      </c>
      <c r="T1628" s="10">
        <f t="shared" si="157"/>
        <v>41609.889664351853</v>
      </c>
      <c r="V1628" s="21"/>
      <c r="W1628" t="s">
        <v>8276</v>
      </c>
      <c r="X1628" t="str">
        <f t="shared" si="154"/>
        <v>music</v>
      </c>
      <c r="Y1628" t="str">
        <f t="shared" si="155"/>
        <v>rock</v>
      </c>
    </row>
    <row r="1629" spans="1:25" ht="64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117</v>
      </c>
      <c r="P1629" s="6">
        <f t="shared" si="153"/>
        <v>61.578947368421055</v>
      </c>
      <c r="Q1629" t="s">
        <v>8325</v>
      </c>
      <c r="R1629" t="s">
        <v>8326</v>
      </c>
      <c r="S1629" s="10">
        <f t="shared" si="156"/>
        <v>41205.707048611112</v>
      </c>
      <c r="T1629" s="10">
        <f t="shared" si="157"/>
        <v>41239.207638888889</v>
      </c>
      <c r="V1629" s="21"/>
      <c r="W1629" t="s">
        <v>8276</v>
      </c>
      <c r="X1629" t="str">
        <f t="shared" si="154"/>
        <v>music</v>
      </c>
      <c r="Y1629" t="str">
        <f t="shared" si="155"/>
        <v>rock</v>
      </c>
    </row>
    <row r="1630" spans="1:25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100.925</v>
      </c>
      <c r="P1630" s="6">
        <f t="shared" si="153"/>
        <v>45.875</v>
      </c>
      <c r="Q1630" t="s">
        <v>8325</v>
      </c>
      <c r="R1630" t="s">
        <v>8326</v>
      </c>
      <c r="S1630" s="10">
        <f t="shared" si="156"/>
        <v>41774.737060185187</v>
      </c>
      <c r="T1630" s="10">
        <f t="shared" si="157"/>
        <v>41807.737060185187</v>
      </c>
      <c r="V1630" s="21"/>
      <c r="W1630" t="s">
        <v>8276</v>
      </c>
      <c r="X1630" t="str">
        <f t="shared" si="154"/>
        <v>music</v>
      </c>
      <c r="Y1630" t="str">
        <f t="shared" si="155"/>
        <v>rock</v>
      </c>
    </row>
    <row r="1631" spans="1:25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103.66666666666666</v>
      </c>
      <c r="P1631" s="6">
        <f t="shared" si="153"/>
        <v>75.853658536585371</v>
      </c>
      <c r="Q1631" t="s">
        <v>8325</v>
      </c>
      <c r="R1631" t="s">
        <v>8326</v>
      </c>
      <c r="S1631" s="10">
        <f t="shared" si="156"/>
        <v>41645.867280092592</v>
      </c>
      <c r="T1631" s="10">
        <f t="shared" si="157"/>
        <v>41690.867280092592</v>
      </c>
      <c r="V1631" s="21"/>
      <c r="W1631" t="s">
        <v>8276</v>
      </c>
      <c r="X1631" t="str">
        <f t="shared" si="154"/>
        <v>music</v>
      </c>
      <c r="Y1631" t="str">
        <f t="shared" si="155"/>
        <v>rock</v>
      </c>
    </row>
    <row r="1632" spans="1:25" ht="64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265.25</v>
      </c>
      <c r="P1632" s="6">
        <f t="shared" si="153"/>
        <v>84.206349206349202</v>
      </c>
      <c r="Q1632" t="s">
        <v>8325</v>
      </c>
      <c r="R1632" t="s">
        <v>8326</v>
      </c>
      <c r="S1632" s="10">
        <f t="shared" si="156"/>
        <v>40939.837673611109</v>
      </c>
      <c r="T1632" s="10">
        <f t="shared" si="157"/>
        <v>40970.290972222225</v>
      </c>
      <c r="V1632" s="21"/>
      <c r="W1632" t="s">
        <v>8276</v>
      </c>
      <c r="X1632" t="str">
        <f t="shared" si="154"/>
        <v>music</v>
      </c>
      <c r="Y1632" t="str">
        <f t="shared" si="155"/>
        <v>rock</v>
      </c>
    </row>
    <row r="1633" spans="1:25" ht="64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155.91</v>
      </c>
      <c r="P1633" s="6">
        <f t="shared" si="153"/>
        <v>117.22556390977444</v>
      </c>
      <c r="Q1633" t="s">
        <v>8325</v>
      </c>
      <c r="R1633" t="s">
        <v>8326</v>
      </c>
      <c r="S1633" s="10">
        <f t="shared" si="156"/>
        <v>41164.859502314815</v>
      </c>
      <c r="T1633" s="10">
        <f t="shared" si="157"/>
        <v>41194.859502314815</v>
      </c>
      <c r="V1633" s="21"/>
      <c r="W1633" t="s">
        <v>8276</v>
      </c>
      <c r="X1633" t="str">
        <f t="shared" si="154"/>
        <v>music</v>
      </c>
      <c r="Y1633" t="str">
        <f t="shared" si="155"/>
        <v>rock</v>
      </c>
    </row>
    <row r="1634" spans="1:25" ht="64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101.62500000000001</v>
      </c>
      <c r="P1634" s="6">
        <f t="shared" si="153"/>
        <v>86.489361702127653</v>
      </c>
      <c r="Q1634" t="s">
        <v>8325</v>
      </c>
      <c r="R1634" t="s">
        <v>8326</v>
      </c>
      <c r="S1634" s="10">
        <f t="shared" si="156"/>
        <v>40750.340902777774</v>
      </c>
      <c r="T1634" s="10">
        <f t="shared" si="157"/>
        <v>40810.340902777774</v>
      </c>
      <c r="V1634" s="21"/>
      <c r="W1634" t="s">
        <v>8276</v>
      </c>
      <c r="X1634" t="str">
        <f t="shared" si="154"/>
        <v>music</v>
      </c>
      <c r="Y1634" t="str">
        <f t="shared" si="155"/>
        <v>rock</v>
      </c>
    </row>
    <row r="1635" spans="1:25" ht="64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100</v>
      </c>
      <c r="P1635" s="6">
        <f t="shared" si="153"/>
        <v>172.41379310344828</v>
      </c>
      <c r="Q1635" t="s">
        <v>8325</v>
      </c>
      <c r="R1635" t="s">
        <v>8326</v>
      </c>
      <c r="S1635" s="10">
        <f t="shared" si="156"/>
        <v>40896.883750000001</v>
      </c>
      <c r="T1635" s="10">
        <f t="shared" si="157"/>
        <v>40924.208333333336</v>
      </c>
      <c r="V1635" s="21"/>
      <c r="W1635" t="s">
        <v>8276</v>
      </c>
      <c r="X1635" t="str">
        <f t="shared" si="154"/>
        <v>music</v>
      </c>
      <c r="Y1635" t="str">
        <f t="shared" si="155"/>
        <v>rock</v>
      </c>
    </row>
    <row r="1636" spans="1:25" ht="48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100.49999999999999</v>
      </c>
      <c r="P1636" s="6">
        <f t="shared" si="153"/>
        <v>62.8125</v>
      </c>
      <c r="Q1636" t="s">
        <v>8325</v>
      </c>
      <c r="R1636" t="s">
        <v>8326</v>
      </c>
      <c r="S1636" s="10">
        <f t="shared" si="156"/>
        <v>40658.189826388887</v>
      </c>
      <c r="T1636" s="10">
        <f t="shared" si="157"/>
        <v>40696.249305555553</v>
      </c>
      <c r="V1636" s="21"/>
      <c r="W1636" t="s">
        <v>8276</v>
      </c>
      <c r="X1636" t="str">
        <f t="shared" si="154"/>
        <v>music</v>
      </c>
      <c r="Y1636" t="str">
        <f t="shared" si="155"/>
        <v>rock</v>
      </c>
    </row>
    <row r="1637" spans="1:25" ht="64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125.29999999999998</v>
      </c>
      <c r="P1637" s="6">
        <f t="shared" si="153"/>
        <v>67.729729729729726</v>
      </c>
      <c r="Q1637" t="s">
        <v>8325</v>
      </c>
      <c r="R1637" t="s">
        <v>8326</v>
      </c>
      <c r="S1637" s="10">
        <f t="shared" si="156"/>
        <v>42502.868761574078</v>
      </c>
      <c r="T1637" s="10">
        <f t="shared" si="157"/>
        <v>42562.868761574078</v>
      </c>
      <c r="V1637" s="21"/>
      <c r="W1637" t="s">
        <v>8276</v>
      </c>
      <c r="X1637" t="str">
        <f t="shared" si="154"/>
        <v>music</v>
      </c>
      <c r="Y1637" t="str">
        <f t="shared" si="155"/>
        <v>rock</v>
      </c>
    </row>
    <row r="1638" spans="1:25" ht="64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103.55555555555556</v>
      </c>
      <c r="P1638" s="6">
        <f t="shared" si="153"/>
        <v>53.5632183908046</v>
      </c>
      <c r="Q1638" t="s">
        <v>8325</v>
      </c>
      <c r="R1638" t="s">
        <v>8326</v>
      </c>
      <c r="S1638" s="10">
        <f t="shared" si="156"/>
        <v>40663.08666666667</v>
      </c>
      <c r="T1638" s="10">
        <f t="shared" si="157"/>
        <v>40706.166666666664</v>
      </c>
      <c r="V1638" s="21"/>
      <c r="W1638" t="s">
        <v>8276</v>
      </c>
      <c r="X1638" t="str">
        <f t="shared" si="154"/>
        <v>music</v>
      </c>
      <c r="Y1638" t="str">
        <f t="shared" si="155"/>
        <v>rock</v>
      </c>
    </row>
    <row r="1639" spans="1:25" ht="64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103.8</v>
      </c>
      <c r="P1639" s="6">
        <f t="shared" si="153"/>
        <v>34.6</v>
      </c>
      <c r="Q1639" t="s">
        <v>8325</v>
      </c>
      <c r="R1639" t="s">
        <v>8326</v>
      </c>
      <c r="S1639" s="10">
        <f t="shared" si="156"/>
        <v>40122.751620370371</v>
      </c>
      <c r="T1639" s="10">
        <f t="shared" si="157"/>
        <v>40178.98541666667</v>
      </c>
      <c r="V1639" s="21"/>
      <c r="W1639" t="s">
        <v>8276</v>
      </c>
      <c r="X1639" t="str">
        <f t="shared" si="154"/>
        <v>music</v>
      </c>
      <c r="Y1639" t="str">
        <f t="shared" si="155"/>
        <v>rock</v>
      </c>
    </row>
    <row r="1640" spans="1:25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105</v>
      </c>
      <c r="P1640" s="6">
        <f t="shared" si="153"/>
        <v>38.888888888888886</v>
      </c>
      <c r="Q1640" t="s">
        <v>8325</v>
      </c>
      <c r="R1640" t="s">
        <v>8326</v>
      </c>
      <c r="S1640" s="10">
        <f t="shared" si="156"/>
        <v>41288.68712962963</v>
      </c>
      <c r="T1640" s="10">
        <f t="shared" si="157"/>
        <v>41333.892361111109</v>
      </c>
      <c r="V1640" s="21"/>
      <c r="W1640" t="s">
        <v>8276</v>
      </c>
      <c r="X1640" t="str">
        <f t="shared" si="154"/>
        <v>music</v>
      </c>
      <c r="Y1640" t="str">
        <f t="shared" si="155"/>
        <v>rock</v>
      </c>
    </row>
    <row r="1641" spans="1:25" ht="64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100</v>
      </c>
      <c r="P1641" s="6">
        <f t="shared" si="153"/>
        <v>94.736842105263165</v>
      </c>
      <c r="Q1641" t="s">
        <v>8325</v>
      </c>
      <c r="R1641" t="s">
        <v>8326</v>
      </c>
      <c r="S1641" s="10">
        <f t="shared" si="156"/>
        <v>40941.652372685188</v>
      </c>
      <c r="T1641" s="10">
        <f t="shared" si="157"/>
        <v>40971.652372685188</v>
      </c>
      <c r="V1641" s="21"/>
      <c r="W1641" t="s">
        <v>8276</v>
      </c>
      <c r="X1641" t="str">
        <f t="shared" si="154"/>
        <v>music</v>
      </c>
      <c r="Y1641" t="str">
        <f t="shared" si="155"/>
        <v>rock</v>
      </c>
    </row>
    <row r="1642" spans="1:25" ht="64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169.86</v>
      </c>
      <c r="P1642" s="6">
        <f t="shared" si="153"/>
        <v>39.967058823529413</v>
      </c>
      <c r="Q1642" t="s">
        <v>8325</v>
      </c>
      <c r="R1642" t="s">
        <v>8326</v>
      </c>
      <c r="S1642" s="10">
        <f t="shared" si="156"/>
        <v>40379.23096064815</v>
      </c>
      <c r="T1642" s="10">
        <f t="shared" si="157"/>
        <v>40393.082638888889</v>
      </c>
      <c r="V1642" s="21"/>
      <c r="W1642" t="s">
        <v>8276</v>
      </c>
      <c r="X1642" t="str">
        <f t="shared" si="154"/>
        <v>music</v>
      </c>
      <c r="Y1642" t="str">
        <f t="shared" si="155"/>
        <v>rock</v>
      </c>
    </row>
    <row r="1643" spans="1:25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101.4</v>
      </c>
      <c r="P1643" s="6">
        <f t="shared" si="153"/>
        <v>97.5</v>
      </c>
      <c r="Q1643" t="s">
        <v>8325</v>
      </c>
      <c r="R1643" t="s">
        <v>8346</v>
      </c>
      <c r="S1643" s="10">
        <f t="shared" si="156"/>
        <v>41962.596574074079</v>
      </c>
      <c r="T1643" s="10">
        <f t="shared" si="157"/>
        <v>41992.596574074079</v>
      </c>
      <c r="V1643" s="21"/>
      <c r="W1643" t="s">
        <v>8292</v>
      </c>
      <c r="X1643" t="str">
        <f t="shared" si="154"/>
        <v>music</v>
      </c>
      <c r="Y1643" t="str">
        <f t="shared" si="155"/>
        <v>pop</v>
      </c>
    </row>
    <row r="1644" spans="1:25" ht="64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100</v>
      </c>
      <c r="P1644" s="6">
        <f t="shared" si="153"/>
        <v>42.857142857142854</v>
      </c>
      <c r="Q1644" t="s">
        <v>8325</v>
      </c>
      <c r="R1644" t="s">
        <v>8346</v>
      </c>
      <c r="S1644" s="10">
        <f t="shared" si="156"/>
        <v>40688.024618055555</v>
      </c>
      <c r="T1644" s="10">
        <f t="shared" si="157"/>
        <v>40708.024618055555</v>
      </c>
      <c r="V1644" s="21"/>
      <c r="W1644" t="s">
        <v>8292</v>
      </c>
      <c r="X1644" t="str">
        <f t="shared" si="154"/>
        <v>music</v>
      </c>
      <c r="Y1644" t="str">
        <f t="shared" si="155"/>
        <v>pop</v>
      </c>
    </row>
    <row r="1645" spans="1:25" ht="48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124.70000000000002</v>
      </c>
      <c r="P1645" s="6">
        <f t="shared" si="153"/>
        <v>168.51351351351352</v>
      </c>
      <c r="Q1645" t="s">
        <v>8325</v>
      </c>
      <c r="R1645" t="s">
        <v>8346</v>
      </c>
      <c r="S1645" s="10">
        <f t="shared" si="156"/>
        <v>41146.824212962965</v>
      </c>
      <c r="T1645" s="10">
        <f t="shared" si="157"/>
        <v>41176.824212962965</v>
      </c>
      <c r="V1645" s="21"/>
      <c r="W1645" t="s">
        <v>8292</v>
      </c>
      <c r="X1645" t="str">
        <f t="shared" si="154"/>
        <v>music</v>
      </c>
      <c r="Y1645" t="str">
        <f t="shared" si="155"/>
        <v>pop</v>
      </c>
    </row>
    <row r="1646" spans="1:25" ht="64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109.5</v>
      </c>
      <c r="P1646" s="6">
        <f t="shared" si="153"/>
        <v>85.546875</v>
      </c>
      <c r="Q1646" t="s">
        <v>8325</v>
      </c>
      <c r="R1646" t="s">
        <v>8346</v>
      </c>
      <c r="S1646" s="10">
        <f t="shared" si="156"/>
        <v>41175.05972222222</v>
      </c>
      <c r="T1646" s="10">
        <f t="shared" si="157"/>
        <v>41235.101388888892</v>
      </c>
      <c r="V1646" s="21"/>
      <c r="W1646" t="s">
        <v>8292</v>
      </c>
      <c r="X1646" t="str">
        <f t="shared" si="154"/>
        <v>music</v>
      </c>
      <c r="Y1646" t="str">
        <f t="shared" si="155"/>
        <v>pop</v>
      </c>
    </row>
    <row r="1647" spans="1:25" ht="64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110.80000000000001</v>
      </c>
      <c r="P1647" s="6">
        <f t="shared" si="153"/>
        <v>554</v>
      </c>
      <c r="Q1647" t="s">
        <v>8325</v>
      </c>
      <c r="R1647" t="s">
        <v>8346</v>
      </c>
      <c r="S1647" s="10">
        <f t="shared" si="156"/>
        <v>41521.617361111108</v>
      </c>
      <c r="T1647" s="10">
        <f t="shared" si="157"/>
        <v>41535.617361111108</v>
      </c>
      <c r="V1647" s="21"/>
      <c r="W1647" t="s">
        <v>8292</v>
      </c>
      <c r="X1647" t="str">
        <f t="shared" si="154"/>
        <v>music</v>
      </c>
      <c r="Y1647" t="str">
        <f t="shared" si="155"/>
        <v>pop</v>
      </c>
    </row>
    <row r="1648" spans="1:25" ht="80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110.2</v>
      </c>
      <c r="P1648" s="6">
        <f t="shared" si="153"/>
        <v>26.554216867469879</v>
      </c>
      <c r="Q1648" t="s">
        <v>8325</v>
      </c>
      <c r="R1648" t="s">
        <v>8346</v>
      </c>
      <c r="S1648" s="10">
        <f t="shared" si="156"/>
        <v>41833.450266203705</v>
      </c>
      <c r="T1648" s="10">
        <f t="shared" si="157"/>
        <v>41865.757638888892</v>
      </c>
      <c r="V1648" s="21"/>
      <c r="W1648" t="s">
        <v>8292</v>
      </c>
      <c r="X1648" t="str">
        <f t="shared" si="154"/>
        <v>music</v>
      </c>
      <c r="Y1648" t="str">
        <f t="shared" si="155"/>
        <v>pop</v>
      </c>
    </row>
    <row r="1649" spans="1:25" ht="64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104.71999999999998</v>
      </c>
      <c r="P1649" s="6">
        <f t="shared" si="153"/>
        <v>113.82608695652173</v>
      </c>
      <c r="Q1649" t="s">
        <v>8325</v>
      </c>
      <c r="R1649" t="s">
        <v>8346</v>
      </c>
      <c r="S1649" s="10">
        <f t="shared" si="156"/>
        <v>41039.409456018519</v>
      </c>
      <c r="T1649" s="10">
        <f t="shared" si="157"/>
        <v>41069.409456018519</v>
      </c>
      <c r="V1649" s="21"/>
      <c r="W1649" t="s">
        <v>8292</v>
      </c>
      <c r="X1649" t="str">
        <f t="shared" si="154"/>
        <v>music</v>
      </c>
      <c r="Y1649" t="str">
        <f t="shared" si="155"/>
        <v>pop</v>
      </c>
    </row>
    <row r="1650" spans="1:25" ht="64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125.26086956521738</v>
      </c>
      <c r="P1650" s="6">
        <f t="shared" si="153"/>
        <v>32.011111111111113</v>
      </c>
      <c r="Q1650" t="s">
        <v>8325</v>
      </c>
      <c r="R1650" t="s">
        <v>8346</v>
      </c>
      <c r="S1650" s="10">
        <f t="shared" si="156"/>
        <v>40592.704652777778</v>
      </c>
      <c r="T1650" s="10">
        <f t="shared" si="157"/>
        <v>40622.662986111114</v>
      </c>
      <c r="V1650" s="21"/>
      <c r="W1650" t="s">
        <v>8292</v>
      </c>
      <c r="X1650" t="str">
        <f t="shared" si="154"/>
        <v>music</v>
      </c>
      <c r="Y1650" t="str">
        <f t="shared" si="155"/>
        <v>pop</v>
      </c>
    </row>
    <row r="1651" spans="1:25" ht="64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100.58763157894737</v>
      </c>
      <c r="P1651" s="6">
        <f t="shared" si="153"/>
        <v>47.189259259259259</v>
      </c>
      <c r="Q1651" t="s">
        <v>8325</v>
      </c>
      <c r="R1651" t="s">
        <v>8346</v>
      </c>
      <c r="S1651" s="10">
        <f t="shared" si="156"/>
        <v>41737.684664351851</v>
      </c>
      <c r="T1651" s="10">
        <f t="shared" si="157"/>
        <v>41782.684664351851</v>
      </c>
      <c r="V1651" s="21"/>
      <c r="W1651" t="s">
        <v>8292</v>
      </c>
      <c r="X1651" t="str">
        <f t="shared" si="154"/>
        <v>music</v>
      </c>
      <c r="Y1651" t="str">
        <f t="shared" si="155"/>
        <v>pop</v>
      </c>
    </row>
    <row r="1652" spans="1:25" ht="48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141.55000000000001</v>
      </c>
      <c r="P1652" s="6">
        <f t="shared" si="153"/>
        <v>88.46875</v>
      </c>
      <c r="Q1652" t="s">
        <v>8325</v>
      </c>
      <c r="R1652" t="s">
        <v>8346</v>
      </c>
      <c r="S1652" s="10">
        <f t="shared" si="156"/>
        <v>41526.435613425929</v>
      </c>
      <c r="T1652" s="10">
        <f t="shared" si="157"/>
        <v>41556.435613425929</v>
      </c>
      <c r="V1652" s="21"/>
      <c r="W1652" t="s">
        <v>8292</v>
      </c>
      <c r="X1652" t="str">
        <f t="shared" si="154"/>
        <v>music</v>
      </c>
      <c r="Y1652" t="str">
        <f t="shared" si="155"/>
        <v>pop</v>
      </c>
    </row>
    <row r="1653" spans="1:25" ht="64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100.75</v>
      </c>
      <c r="P1653" s="6">
        <f t="shared" si="153"/>
        <v>100.75</v>
      </c>
      <c r="Q1653" t="s">
        <v>8325</v>
      </c>
      <c r="R1653" t="s">
        <v>8346</v>
      </c>
      <c r="S1653" s="10">
        <f t="shared" si="156"/>
        <v>40625.900694444441</v>
      </c>
      <c r="T1653" s="10">
        <f t="shared" si="157"/>
        <v>40659.290972222225</v>
      </c>
      <c r="V1653" s="21"/>
      <c r="W1653" t="s">
        <v>8292</v>
      </c>
      <c r="X1653" t="str">
        <f t="shared" si="154"/>
        <v>music</v>
      </c>
      <c r="Y1653" t="str">
        <f t="shared" si="155"/>
        <v>pop</v>
      </c>
    </row>
    <row r="1654" spans="1:25" ht="64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100.66666666666666</v>
      </c>
      <c r="P1654" s="6">
        <f t="shared" si="153"/>
        <v>64.714285714285708</v>
      </c>
      <c r="Q1654" t="s">
        <v>8325</v>
      </c>
      <c r="R1654" t="s">
        <v>8346</v>
      </c>
      <c r="S1654" s="10">
        <f t="shared" si="156"/>
        <v>41572.492974537039</v>
      </c>
      <c r="T1654" s="10">
        <f t="shared" si="157"/>
        <v>41602.534641203703</v>
      </c>
      <c r="V1654" s="21"/>
      <c r="W1654" t="s">
        <v>8292</v>
      </c>
      <c r="X1654" t="str">
        <f t="shared" si="154"/>
        <v>music</v>
      </c>
      <c r="Y1654" t="str">
        <f t="shared" si="155"/>
        <v>pop</v>
      </c>
    </row>
    <row r="1655" spans="1:25" ht="64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174.2304</v>
      </c>
      <c r="P1655" s="6">
        <f t="shared" si="153"/>
        <v>51.854285714285716</v>
      </c>
      <c r="Q1655" t="s">
        <v>8325</v>
      </c>
      <c r="R1655" t="s">
        <v>8346</v>
      </c>
      <c r="S1655" s="10">
        <f t="shared" si="156"/>
        <v>40626.834444444445</v>
      </c>
      <c r="T1655" s="10">
        <f t="shared" si="157"/>
        <v>40657.834444444445</v>
      </c>
      <c r="V1655" s="21"/>
      <c r="W1655" t="s">
        <v>8292</v>
      </c>
      <c r="X1655" t="str">
        <f t="shared" si="154"/>
        <v>music</v>
      </c>
      <c r="Y1655" t="str">
        <f t="shared" si="155"/>
        <v>pop</v>
      </c>
    </row>
    <row r="1656" spans="1:25" ht="64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119.90909090909089</v>
      </c>
      <c r="P1656" s="6">
        <f t="shared" si="153"/>
        <v>38.794117647058826</v>
      </c>
      <c r="Q1656" t="s">
        <v>8325</v>
      </c>
      <c r="R1656" t="s">
        <v>8346</v>
      </c>
      <c r="S1656" s="10">
        <f t="shared" si="156"/>
        <v>40987.890740740739</v>
      </c>
      <c r="T1656" s="10">
        <f t="shared" si="157"/>
        <v>41017.890740740739</v>
      </c>
      <c r="V1656" s="21"/>
      <c r="W1656" t="s">
        <v>8292</v>
      </c>
      <c r="X1656" t="str">
        <f t="shared" si="154"/>
        <v>music</v>
      </c>
      <c r="Y1656" t="str">
        <f t="shared" si="155"/>
        <v>pop</v>
      </c>
    </row>
    <row r="1657" spans="1:25" ht="48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142.86666666666667</v>
      </c>
      <c r="P1657" s="6">
        <f t="shared" si="153"/>
        <v>44.645833333333336</v>
      </c>
      <c r="Q1657" t="s">
        <v>8325</v>
      </c>
      <c r="R1657" t="s">
        <v>8346</v>
      </c>
      <c r="S1657" s="10">
        <f t="shared" si="156"/>
        <v>40974.791898148149</v>
      </c>
      <c r="T1657" s="10">
        <f t="shared" si="157"/>
        <v>41004.750231481477</v>
      </c>
      <c r="V1657" s="21"/>
      <c r="W1657" t="s">
        <v>8292</v>
      </c>
      <c r="X1657" t="str">
        <f t="shared" si="154"/>
        <v>music</v>
      </c>
      <c r="Y1657" t="str">
        <f t="shared" si="155"/>
        <v>pop</v>
      </c>
    </row>
    <row r="1658" spans="1:25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100.33493333333334</v>
      </c>
      <c r="P1658" s="6">
        <f t="shared" si="153"/>
        <v>156.77333333333334</v>
      </c>
      <c r="Q1658" t="s">
        <v>8325</v>
      </c>
      <c r="R1658" t="s">
        <v>8346</v>
      </c>
      <c r="S1658" s="10">
        <f t="shared" si="156"/>
        <v>41226.928842592592</v>
      </c>
      <c r="T1658" s="10">
        <f t="shared" si="157"/>
        <v>41256.928842592592</v>
      </c>
      <c r="V1658" s="21"/>
      <c r="W1658" t="s">
        <v>8292</v>
      </c>
      <c r="X1658" t="str">
        <f t="shared" si="154"/>
        <v>music</v>
      </c>
      <c r="Y1658" t="str">
        <f t="shared" si="155"/>
        <v>pop</v>
      </c>
    </row>
    <row r="1659" spans="1:25" ht="64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104.93380000000001</v>
      </c>
      <c r="P1659" s="6">
        <f t="shared" si="153"/>
        <v>118.70339366515837</v>
      </c>
      <c r="Q1659" t="s">
        <v>8325</v>
      </c>
      <c r="R1659" t="s">
        <v>8346</v>
      </c>
      <c r="S1659" s="10">
        <f t="shared" si="156"/>
        <v>41023.782037037039</v>
      </c>
      <c r="T1659" s="10">
        <f t="shared" si="157"/>
        <v>41053.782037037039</v>
      </c>
      <c r="V1659" s="21"/>
      <c r="W1659" t="s">
        <v>8292</v>
      </c>
      <c r="X1659" t="str">
        <f t="shared" si="154"/>
        <v>music</v>
      </c>
      <c r="Y1659" t="str">
        <f t="shared" si="155"/>
        <v>pop</v>
      </c>
    </row>
    <row r="1660" spans="1:25" ht="64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132.23333333333335</v>
      </c>
      <c r="P1660" s="6">
        <f t="shared" si="153"/>
        <v>74.149532710280369</v>
      </c>
      <c r="Q1660" t="s">
        <v>8325</v>
      </c>
      <c r="R1660" t="s">
        <v>8346</v>
      </c>
      <c r="S1660" s="10">
        <f t="shared" si="156"/>
        <v>41223.22184027778</v>
      </c>
      <c r="T1660" s="10">
        <f t="shared" si="157"/>
        <v>41261.597222222219</v>
      </c>
      <c r="V1660" s="21"/>
      <c r="W1660" t="s">
        <v>8292</v>
      </c>
      <c r="X1660" t="str">
        <f t="shared" si="154"/>
        <v>music</v>
      </c>
      <c r="Y1660" t="str">
        <f t="shared" si="155"/>
        <v>pop</v>
      </c>
    </row>
    <row r="1661" spans="1:25" ht="64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112.79999999999998</v>
      </c>
      <c r="P1661" s="6">
        <f t="shared" si="153"/>
        <v>12.533333333333333</v>
      </c>
      <c r="Q1661" t="s">
        <v>8325</v>
      </c>
      <c r="R1661" t="s">
        <v>8346</v>
      </c>
      <c r="S1661" s="10">
        <f t="shared" si="156"/>
        <v>41596.913437499999</v>
      </c>
      <c r="T1661" s="10">
        <f t="shared" si="157"/>
        <v>41625.5</v>
      </c>
      <c r="V1661" s="21"/>
      <c r="W1661" t="s">
        <v>8292</v>
      </c>
      <c r="X1661" t="str">
        <f t="shared" si="154"/>
        <v>music</v>
      </c>
      <c r="Y1661" t="str">
        <f t="shared" si="155"/>
        <v>pop</v>
      </c>
    </row>
    <row r="1662" spans="1:25" ht="64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1253.75</v>
      </c>
      <c r="P1662" s="6">
        <f t="shared" si="153"/>
        <v>27.861111111111111</v>
      </c>
      <c r="Q1662" t="s">
        <v>8325</v>
      </c>
      <c r="R1662" t="s">
        <v>8346</v>
      </c>
      <c r="S1662" s="10">
        <f t="shared" si="156"/>
        <v>42459.693865740745</v>
      </c>
      <c r="T1662" s="10">
        <f t="shared" si="157"/>
        <v>42490.915972222225</v>
      </c>
      <c r="V1662" s="21"/>
      <c r="W1662" t="s">
        <v>8292</v>
      </c>
      <c r="X1662" t="str">
        <f t="shared" si="154"/>
        <v>music</v>
      </c>
      <c r="Y1662" t="str">
        <f t="shared" si="155"/>
        <v>pop</v>
      </c>
    </row>
    <row r="1663" spans="1:25" ht="8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102.50632911392405</v>
      </c>
      <c r="P1663" s="6">
        <f t="shared" si="153"/>
        <v>80.178217821782184</v>
      </c>
      <c r="Q1663" t="s">
        <v>8325</v>
      </c>
      <c r="R1663" t="s">
        <v>8346</v>
      </c>
      <c r="S1663" s="10">
        <f t="shared" si="156"/>
        <v>42343.998043981483</v>
      </c>
      <c r="T1663" s="10">
        <f t="shared" si="157"/>
        <v>42386.875</v>
      </c>
      <c r="V1663" s="21"/>
      <c r="W1663" t="s">
        <v>8292</v>
      </c>
      <c r="X1663" t="str">
        <f t="shared" si="154"/>
        <v>music</v>
      </c>
      <c r="Y1663" t="str">
        <f t="shared" si="155"/>
        <v>pop</v>
      </c>
    </row>
    <row r="1664" spans="1:25" ht="64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102.6375</v>
      </c>
      <c r="P1664" s="6">
        <f t="shared" si="153"/>
        <v>132.43548387096774</v>
      </c>
      <c r="Q1664" t="s">
        <v>8325</v>
      </c>
      <c r="R1664" t="s">
        <v>8346</v>
      </c>
      <c r="S1664" s="10">
        <f t="shared" si="156"/>
        <v>40848.198333333334</v>
      </c>
      <c r="T1664" s="10">
        <f t="shared" si="157"/>
        <v>40908.239999999998</v>
      </c>
      <c r="V1664" s="21"/>
      <c r="W1664" t="s">
        <v>8292</v>
      </c>
      <c r="X1664" t="str">
        <f t="shared" si="154"/>
        <v>music</v>
      </c>
      <c r="Y1664" t="str">
        <f t="shared" si="155"/>
        <v>pop</v>
      </c>
    </row>
    <row r="1665" spans="1:25" ht="48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108</v>
      </c>
      <c r="P1665" s="6">
        <f t="shared" si="153"/>
        <v>33.75</v>
      </c>
      <c r="Q1665" t="s">
        <v>8325</v>
      </c>
      <c r="R1665" t="s">
        <v>8346</v>
      </c>
      <c r="S1665" s="10">
        <f t="shared" si="156"/>
        <v>42006.02207175926</v>
      </c>
      <c r="T1665" s="10">
        <f t="shared" si="157"/>
        <v>42036.02207175926</v>
      </c>
      <c r="V1665" s="21"/>
      <c r="W1665" t="s">
        <v>8292</v>
      </c>
      <c r="X1665" t="str">
        <f t="shared" si="154"/>
        <v>music</v>
      </c>
      <c r="Y1665" t="str">
        <f t="shared" si="155"/>
        <v>pop</v>
      </c>
    </row>
    <row r="1666" spans="1:25" ht="64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122.40879999999999</v>
      </c>
      <c r="P1666" s="6">
        <f t="shared" si="153"/>
        <v>34.384494382022467</v>
      </c>
      <c r="Q1666" t="s">
        <v>8325</v>
      </c>
      <c r="R1666" t="s">
        <v>8346</v>
      </c>
      <c r="S1666" s="10">
        <f t="shared" si="156"/>
        <v>40939.761782407404</v>
      </c>
      <c r="T1666" s="10">
        <f t="shared" si="157"/>
        <v>40984.165972222225</v>
      </c>
      <c r="V1666" s="21"/>
      <c r="W1666" t="s">
        <v>8292</v>
      </c>
      <c r="X1666" t="str">
        <f t="shared" si="154"/>
        <v>music</v>
      </c>
      <c r="Y1666" t="str">
        <f t="shared" si="155"/>
        <v>pop</v>
      </c>
    </row>
    <row r="1667" spans="1:25" ht="64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((E1667/D1667)*100)</f>
        <v>119.45714285714286</v>
      </c>
      <c r="P1667" s="6">
        <f t="shared" ref="P1667:P1730" si="159">IFERROR(E1667/L1667,0)</f>
        <v>44.956989247311824</v>
      </c>
      <c r="Q1667" t="s">
        <v>8325</v>
      </c>
      <c r="R1667" t="s">
        <v>8346</v>
      </c>
      <c r="S1667" s="10">
        <f t="shared" si="156"/>
        <v>40564.649456018517</v>
      </c>
      <c r="T1667" s="10">
        <f t="shared" si="157"/>
        <v>40596.125</v>
      </c>
      <c r="V1667" s="21"/>
      <c r="W1667" t="s">
        <v>8292</v>
      </c>
      <c r="X1667" t="str">
        <f t="shared" ref="X1667:X1730" si="160">LEFT(W1667,FIND("/",W1667)-1)</f>
        <v>music</v>
      </c>
      <c r="Y1667" t="str">
        <f t="shared" ref="Y1667:Y1730" si="161">RIGHT(W1667,LEN(W1667)-FIND("/",W1667))</f>
        <v>pop</v>
      </c>
    </row>
    <row r="1668" spans="1:25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160.88</v>
      </c>
      <c r="P1668" s="6">
        <f t="shared" si="159"/>
        <v>41.04081632653061</v>
      </c>
      <c r="Q1668" t="s">
        <v>8325</v>
      </c>
      <c r="R1668" t="s">
        <v>8346</v>
      </c>
      <c r="S1668" s="10">
        <f t="shared" si="156"/>
        <v>41331.253159722226</v>
      </c>
      <c r="T1668" s="10">
        <f t="shared" si="157"/>
        <v>41361.211493055554</v>
      </c>
      <c r="V1668" s="21"/>
      <c r="W1668" t="s">
        <v>8292</v>
      </c>
      <c r="X1668" t="str">
        <f t="shared" si="160"/>
        <v>music</v>
      </c>
      <c r="Y1668" t="str">
        <f t="shared" si="161"/>
        <v>pop</v>
      </c>
    </row>
    <row r="1669" spans="1:25" ht="64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126.85294117647059</v>
      </c>
      <c r="P1669" s="6">
        <f t="shared" si="159"/>
        <v>52.597560975609753</v>
      </c>
      <c r="Q1669" t="s">
        <v>8325</v>
      </c>
      <c r="R1669" t="s">
        <v>8346</v>
      </c>
      <c r="S1669" s="10">
        <f t="shared" si="156"/>
        <v>41682.0705787037</v>
      </c>
      <c r="T1669" s="10">
        <f t="shared" si="157"/>
        <v>41709.290972222225</v>
      </c>
      <c r="V1669" s="21"/>
      <c r="W1669" t="s">
        <v>8292</v>
      </c>
      <c r="X1669" t="str">
        <f t="shared" si="160"/>
        <v>music</v>
      </c>
      <c r="Y1669" t="str">
        <f t="shared" si="161"/>
        <v>pop</v>
      </c>
    </row>
    <row r="1670" spans="1:25" ht="64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102.6375</v>
      </c>
      <c r="P1670" s="6">
        <f t="shared" si="159"/>
        <v>70.784482758620683</v>
      </c>
      <c r="Q1670" t="s">
        <v>8325</v>
      </c>
      <c r="R1670" t="s">
        <v>8346</v>
      </c>
      <c r="S1670" s="10">
        <f t="shared" si="156"/>
        <v>40845.14975694444</v>
      </c>
      <c r="T1670" s="10">
        <f t="shared" si="157"/>
        <v>40875.191423611112</v>
      </c>
      <c r="V1670" s="21"/>
      <c r="W1670" t="s">
        <v>8292</v>
      </c>
      <c r="X1670" t="str">
        <f t="shared" si="160"/>
        <v>music</v>
      </c>
      <c r="Y1670" t="str">
        <f t="shared" si="161"/>
        <v>pop</v>
      </c>
    </row>
    <row r="1671" spans="1:25" ht="64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139.75</v>
      </c>
      <c r="P1671" s="6">
        <f t="shared" si="159"/>
        <v>53.75</v>
      </c>
      <c r="Q1671" t="s">
        <v>8325</v>
      </c>
      <c r="R1671" t="s">
        <v>8346</v>
      </c>
      <c r="S1671" s="10">
        <f t="shared" si="156"/>
        <v>42461.885138888887</v>
      </c>
      <c r="T1671" s="10">
        <f t="shared" si="157"/>
        <v>42521.885138888887</v>
      </c>
      <c r="V1671" s="21"/>
      <c r="W1671" t="s">
        <v>8292</v>
      </c>
      <c r="X1671" t="str">
        <f t="shared" si="160"/>
        <v>music</v>
      </c>
      <c r="Y1671" t="str">
        <f t="shared" si="161"/>
        <v>pop</v>
      </c>
    </row>
    <row r="1672" spans="1:25" ht="8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102.60000000000001</v>
      </c>
      <c r="P1672" s="6">
        <f t="shared" si="159"/>
        <v>44.608695652173914</v>
      </c>
      <c r="Q1672" t="s">
        <v>8325</v>
      </c>
      <c r="R1672" t="s">
        <v>8346</v>
      </c>
      <c r="S1672" s="10">
        <f t="shared" si="156"/>
        <v>40313.930543981485</v>
      </c>
      <c r="T1672" s="10">
        <f t="shared" si="157"/>
        <v>40364.166666666664</v>
      </c>
      <c r="V1672" s="21"/>
      <c r="W1672" t="s">
        <v>8292</v>
      </c>
      <c r="X1672" t="str">
        <f t="shared" si="160"/>
        <v>music</v>
      </c>
      <c r="Y1672" t="str">
        <f t="shared" si="161"/>
        <v>pop</v>
      </c>
    </row>
    <row r="1673" spans="1:25" ht="48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100.67349999999999</v>
      </c>
      <c r="P1673" s="6">
        <f t="shared" si="159"/>
        <v>26.148961038961041</v>
      </c>
      <c r="Q1673" t="s">
        <v>8325</v>
      </c>
      <c r="R1673" t="s">
        <v>8346</v>
      </c>
      <c r="S1673" s="10">
        <f t="shared" si="156"/>
        <v>42553.54414351852</v>
      </c>
      <c r="T1673" s="10">
        <f t="shared" si="157"/>
        <v>42583.54414351852</v>
      </c>
      <c r="V1673" s="21"/>
      <c r="W1673" t="s">
        <v>8292</v>
      </c>
      <c r="X1673" t="str">
        <f t="shared" si="160"/>
        <v>music</v>
      </c>
      <c r="Y1673" t="str">
        <f t="shared" si="161"/>
        <v>pop</v>
      </c>
    </row>
    <row r="1674" spans="1:25" ht="48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112.94117647058823</v>
      </c>
      <c r="P1674" s="6">
        <f t="shared" si="159"/>
        <v>39.183673469387756</v>
      </c>
      <c r="Q1674" t="s">
        <v>8325</v>
      </c>
      <c r="R1674" t="s">
        <v>8346</v>
      </c>
      <c r="S1674" s="10">
        <f t="shared" si="156"/>
        <v>41034.656597222223</v>
      </c>
      <c r="T1674" s="10">
        <f t="shared" si="157"/>
        <v>41064.656597222223</v>
      </c>
      <c r="V1674" s="21"/>
      <c r="W1674" t="s">
        <v>8292</v>
      </c>
      <c r="X1674" t="str">
        <f t="shared" si="160"/>
        <v>music</v>
      </c>
      <c r="Y1674" t="str">
        <f t="shared" si="161"/>
        <v>pop</v>
      </c>
    </row>
    <row r="1675" spans="1:25" ht="64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128.09523809523807</v>
      </c>
      <c r="P1675" s="6">
        <f t="shared" si="159"/>
        <v>45.593220338983052</v>
      </c>
      <c r="Q1675" t="s">
        <v>8325</v>
      </c>
      <c r="R1675" t="s">
        <v>8346</v>
      </c>
      <c r="S1675" s="10">
        <f t="shared" si="156"/>
        <v>42039.878379629634</v>
      </c>
      <c r="T1675" s="10">
        <f t="shared" si="157"/>
        <v>42069.878379629634</v>
      </c>
      <c r="V1675" s="21"/>
      <c r="W1675" t="s">
        <v>8292</v>
      </c>
      <c r="X1675" t="str">
        <f t="shared" si="160"/>
        <v>music</v>
      </c>
      <c r="Y1675" t="str">
        <f t="shared" si="161"/>
        <v>pop</v>
      </c>
    </row>
    <row r="1676" spans="1:25" ht="64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201.7</v>
      </c>
      <c r="P1676" s="6">
        <f t="shared" si="159"/>
        <v>89.247787610619469</v>
      </c>
      <c r="Q1676" t="s">
        <v>8325</v>
      </c>
      <c r="R1676" t="s">
        <v>8346</v>
      </c>
      <c r="S1676" s="10">
        <f t="shared" si="156"/>
        <v>42569.605393518519</v>
      </c>
      <c r="T1676" s="10">
        <f t="shared" si="157"/>
        <v>42600.290972222225</v>
      </c>
      <c r="V1676" s="21"/>
      <c r="W1676" t="s">
        <v>8292</v>
      </c>
      <c r="X1676" t="str">
        <f t="shared" si="160"/>
        <v>music</v>
      </c>
      <c r="Y1676" t="str">
        <f t="shared" si="161"/>
        <v>pop</v>
      </c>
    </row>
    <row r="1677" spans="1:25" ht="48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137.416</v>
      </c>
      <c r="P1677" s="6">
        <f t="shared" si="159"/>
        <v>40.416470588235299</v>
      </c>
      <c r="Q1677" t="s">
        <v>8325</v>
      </c>
      <c r="R1677" t="s">
        <v>8346</v>
      </c>
      <c r="S1677" s="10">
        <f t="shared" si="156"/>
        <v>40802.733101851853</v>
      </c>
      <c r="T1677" s="10">
        <f t="shared" si="157"/>
        <v>40832.918749999997</v>
      </c>
      <c r="V1677" s="21"/>
      <c r="W1677" t="s">
        <v>8292</v>
      </c>
      <c r="X1677" t="str">
        <f t="shared" si="160"/>
        <v>music</v>
      </c>
      <c r="Y1677" t="str">
        <f t="shared" si="161"/>
        <v>pop</v>
      </c>
    </row>
    <row r="1678" spans="1:25" ht="48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115.33333333333333</v>
      </c>
      <c r="P1678" s="6">
        <f t="shared" si="159"/>
        <v>82.38095238095238</v>
      </c>
      <c r="Q1678" t="s">
        <v>8325</v>
      </c>
      <c r="R1678" t="s">
        <v>8346</v>
      </c>
      <c r="S1678" s="10">
        <f t="shared" si="156"/>
        <v>40973.72623842593</v>
      </c>
      <c r="T1678" s="10">
        <f t="shared" si="157"/>
        <v>41020.165972222225</v>
      </c>
      <c r="V1678" s="21"/>
      <c r="W1678" t="s">
        <v>8292</v>
      </c>
      <c r="X1678" t="str">
        <f t="shared" si="160"/>
        <v>music</v>
      </c>
      <c r="Y1678" t="str">
        <f t="shared" si="161"/>
        <v>pop</v>
      </c>
    </row>
    <row r="1679" spans="1:25" ht="64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111.66666666666667</v>
      </c>
      <c r="P1679" s="6">
        <f t="shared" si="159"/>
        <v>159.52380952380952</v>
      </c>
      <c r="Q1679" t="s">
        <v>8325</v>
      </c>
      <c r="R1679" t="s">
        <v>8346</v>
      </c>
      <c r="S1679" s="10">
        <f t="shared" si="156"/>
        <v>42416.407129629632</v>
      </c>
      <c r="T1679" s="10">
        <f t="shared" si="157"/>
        <v>42476.249305555553</v>
      </c>
      <c r="V1679" s="21"/>
      <c r="W1679" t="s">
        <v>8292</v>
      </c>
      <c r="X1679" t="str">
        <f t="shared" si="160"/>
        <v>music</v>
      </c>
      <c r="Y1679" t="str">
        <f t="shared" si="161"/>
        <v>pop</v>
      </c>
    </row>
    <row r="1680" spans="1:25" ht="48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118.39999999999999</v>
      </c>
      <c r="P1680" s="6">
        <f t="shared" si="159"/>
        <v>36.244897959183675</v>
      </c>
      <c r="Q1680" t="s">
        <v>8325</v>
      </c>
      <c r="R1680" t="s">
        <v>8346</v>
      </c>
      <c r="S1680" s="10">
        <f t="shared" si="156"/>
        <v>41662.854988425926</v>
      </c>
      <c r="T1680" s="10">
        <f t="shared" si="157"/>
        <v>41676.854988425926</v>
      </c>
      <c r="V1680" s="21"/>
      <c r="W1680" t="s">
        <v>8292</v>
      </c>
      <c r="X1680" t="str">
        <f t="shared" si="160"/>
        <v>music</v>
      </c>
      <c r="Y1680" t="str">
        <f t="shared" si="161"/>
        <v>pop</v>
      </c>
    </row>
    <row r="1681" spans="1:25" ht="8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175</v>
      </c>
      <c r="P1681" s="6">
        <f t="shared" si="159"/>
        <v>62.5</v>
      </c>
      <c r="Q1681" t="s">
        <v>8325</v>
      </c>
      <c r="R1681" t="s">
        <v>8346</v>
      </c>
      <c r="S1681" s="10">
        <f t="shared" si="156"/>
        <v>40723.068807870368</v>
      </c>
      <c r="T1681" s="10">
        <f t="shared" si="157"/>
        <v>40746.068807870368</v>
      </c>
      <c r="V1681" s="21"/>
      <c r="W1681" t="s">
        <v>8292</v>
      </c>
      <c r="X1681" t="str">
        <f t="shared" si="160"/>
        <v>music</v>
      </c>
      <c r="Y1681" t="str">
        <f t="shared" si="161"/>
        <v>pop</v>
      </c>
    </row>
    <row r="1682" spans="1:25" ht="48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117.5</v>
      </c>
      <c r="P1682" s="6">
        <f t="shared" si="159"/>
        <v>47</v>
      </c>
      <c r="Q1682" t="s">
        <v>8325</v>
      </c>
      <c r="R1682" t="s">
        <v>8346</v>
      </c>
      <c r="S1682" s="10">
        <f t="shared" si="156"/>
        <v>41802.757719907408</v>
      </c>
      <c r="T1682" s="10">
        <f t="shared" si="157"/>
        <v>41832.757719907408</v>
      </c>
      <c r="V1682" s="21"/>
      <c r="W1682" t="s">
        <v>8292</v>
      </c>
      <c r="X1682" t="str">
        <f t="shared" si="160"/>
        <v>music</v>
      </c>
      <c r="Y1682" t="str">
        <f t="shared" si="161"/>
        <v>pop</v>
      </c>
    </row>
    <row r="1683" spans="1:25" ht="64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101.42212307692309</v>
      </c>
      <c r="P1683" s="6">
        <f t="shared" si="159"/>
        <v>74.575090497737563</v>
      </c>
      <c r="Q1683" t="s">
        <v>8325</v>
      </c>
      <c r="R1683" t="s">
        <v>8347</v>
      </c>
      <c r="S1683" s="10">
        <f t="shared" si="156"/>
        <v>42774.121342592596</v>
      </c>
      <c r="T1683" s="10">
        <f t="shared" si="157"/>
        <v>42823.083333333328</v>
      </c>
      <c r="V1683" s="21"/>
      <c r="W1683" t="s">
        <v>8293</v>
      </c>
      <c r="X1683" t="str">
        <f t="shared" si="160"/>
        <v>music</v>
      </c>
      <c r="Y1683" t="str">
        <f t="shared" si="161"/>
        <v>faith</v>
      </c>
    </row>
    <row r="1684" spans="1:25" ht="48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s="6">
        <f t="shared" si="159"/>
        <v>0</v>
      </c>
      <c r="Q1684" t="s">
        <v>8325</v>
      </c>
      <c r="R1684" t="s">
        <v>8347</v>
      </c>
      <c r="S1684" s="10">
        <f t="shared" si="156"/>
        <v>42779.21365740741</v>
      </c>
      <c r="T1684" s="10">
        <f t="shared" si="157"/>
        <v>42839.171990740739</v>
      </c>
      <c r="V1684" s="21"/>
      <c r="W1684" t="s">
        <v>8293</v>
      </c>
      <c r="X1684" t="str">
        <f t="shared" si="160"/>
        <v>music</v>
      </c>
      <c r="Y1684" t="str">
        <f t="shared" si="161"/>
        <v>faith</v>
      </c>
    </row>
    <row r="1685" spans="1:25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21.714285714285715</v>
      </c>
      <c r="P1685" s="6">
        <f t="shared" si="159"/>
        <v>76</v>
      </c>
      <c r="Q1685" t="s">
        <v>8325</v>
      </c>
      <c r="R1685" t="s">
        <v>8347</v>
      </c>
      <c r="S1685" s="10">
        <f t="shared" si="156"/>
        <v>42808.781689814816</v>
      </c>
      <c r="T1685" s="10">
        <f t="shared" si="157"/>
        <v>42832.781689814816</v>
      </c>
      <c r="V1685" s="21"/>
      <c r="W1685" t="s">
        <v>8293</v>
      </c>
      <c r="X1685" t="str">
        <f t="shared" si="160"/>
        <v>music</v>
      </c>
      <c r="Y1685" t="str">
        <f t="shared" si="161"/>
        <v>faith</v>
      </c>
    </row>
    <row r="1686" spans="1:25" ht="48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109.125</v>
      </c>
      <c r="P1686" s="6">
        <f t="shared" si="159"/>
        <v>86.43564356435644</v>
      </c>
      <c r="Q1686" t="s">
        <v>8325</v>
      </c>
      <c r="R1686" t="s">
        <v>8347</v>
      </c>
      <c r="S1686" s="10">
        <f t="shared" si="156"/>
        <v>42783.815289351856</v>
      </c>
      <c r="T1686" s="10">
        <f t="shared" si="157"/>
        <v>42811.773622685185</v>
      </c>
      <c r="V1686" s="21"/>
      <c r="W1686" t="s">
        <v>8293</v>
      </c>
      <c r="X1686" t="str">
        <f t="shared" si="160"/>
        <v>music</v>
      </c>
      <c r="Y1686" t="str">
        <f t="shared" si="161"/>
        <v>faith</v>
      </c>
    </row>
    <row r="1687" spans="1:25" ht="64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102.85714285714285</v>
      </c>
      <c r="P1687" s="6">
        <f t="shared" si="159"/>
        <v>24</v>
      </c>
      <c r="Q1687" t="s">
        <v>8325</v>
      </c>
      <c r="R1687" t="s">
        <v>8347</v>
      </c>
      <c r="S1687" s="10">
        <f t="shared" si="156"/>
        <v>42788.2502662037</v>
      </c>
      <c r="T1687" s="10">
        <f t="shared" si="157"/>
        <v>42818.208599537036</v>
      </c>
      <c r="V1687" s="21"/>
      <c r="W1687" t="s">
        <v>8293</v>
      </c>
      <c r="X1687" t="str">
        <f t="shared" si="160"/>
        <v>music</v>
      </c>
      <c r="Y1687" t="str">
        <f t="shared" si="161"/>
        <v>faith</v>
      </c>
    </row>
    <row r="1688" spans="1:25" ht="64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0.36</v>
      </c>
      <c r="P1688" s="6">
        <f t="shared" si="159"/>
        <v>18</v>
      </c>
      <c r="Q1688" t="s">
        <v>8325</v>
      </c>
      <c r="R1688" t="s">
        <v>8347</v>
      </c>
      <c r="S1688" s="10">
        <f t="shared" ref="S1688:S1751" si="162">(((J1688/60)/60)/24)+DATE(1970,1,1)</f>
        <v>42792.843969907408</v>
      </c>
      <c r="T1688" s="10">
        <f t="shared" ref="T1688:T1751" si="163">(((I1688/60)/60)/24)+DATE(1970,1,1)</f>
        <v>42852.802303240736</v>
      </c>
      <c r="V1688" s="21"/>
      <c r="W1688" t="s">
        <v>8293</v>
      </c>
      <c r="X1688" t="str">
        <f t="shared" si="160"/>
        <v>music</v>
      </c>
      <c r="Y1688" t="str">
        <f t="shared" si="161"/>
        <v>faith</v>
      </c>
    </row>
    <row r="1689" spans="1:25" ht="64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31.25</v>
      </c>
      <c r="P1689" s="6">
        <f t="shared" si="159"/>
        <v>80.128205128205124</v>
      </c>
      <c r="Q1689" t="s">
        <v>8325</v>
      </c>
      <c r="R1689" t="s">
        <v>8347</v>
      </c>
      <c r="S1689" s="10">
        <f t="shared" si="162"/>
        <v>42802.046817129631</v>
      </c>
      <c r="T1689" s="10">
        <f t="shared" si="163"/>
        <v>42835.84375</v>
      </c>
      <c r="V1689" s="21"/>
      <c r="W1689" t="s">
        <v>8293</v>
      </c>
      <c r="X1689" t="str">
        <f t="shared" si="160"/>
        <v>music</v>
      </c>
      <c r="Y1689" t="str">
        <f t="shared" si="161"/>
        <v>faith</v>
      </c>
    </row>
    <row r="1690" spans="1:25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44.3</v>
      </c>
      <c r="P1690" s="6">
        <f t="shared" si="159"/>
        <v>253.14285714285714</v>
      </c>
      <c r="Q1690" t="s">
        <v>8325</v>
      </c>
      <c r="R1690" t="s">
        <v>8347</v>
      </c>
      <c r="S1690" s="10">
        <f t="shared" si="162"/>
        <v>42804.534652777773</v>
      </c>
      <c r="T1690" s="10">
        <f t="shared" si="163"/>
        <v>42834.492986111116</v>
      </c>
      <c r="V1690" s="21"/>
      <c r="W1690" t="s">
        <v>8293</v>
      </c>
      <c r="X1690" t="str">
        <f t="shared" si="160"/>
        <v>music</v>
      </c>
      <c r="Y1690" t="str">
        <f t="shared" si="161"/>
        <v>faith</v>
      </c>
    </row>
    <row r="1691" spans="1:25" ht="3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100</v>
      </c>
      <c r="P1691" s="6">
        <f t="shared" si="159"/>
        <v>171.42857142857142</v>
      </c>
      <c r="Q1691" t="s">
        <v>8325</v>
      </c>
      <c r="R1691" t="s">
        <v>8347</v>
      </c>
      <c r="S1691" s="10">
        <f t="shared" si="162"/>
        <v>42780.942476851851</v>
      </c>
      <c r="T1691" s="10">
        <f t="shared" si="163"/>
        <v>42810.900810185187</v>
      </c>
      <c r="V1691" s="21"/>
      <c r="W1691" t="s">
        <v>8293</v>
      </c>
      <c r="X1691" t="str">
        <f t="shared" si="160"/>
        <v>music</v>
      </c>
      <c r="Y1691" t="str">
        <f t="shared" si="161"/>
        <v>faith</v>
      </c>
    </row>
    <row r="1692" spans="1:25" ht="64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25.4</v>
      </c>
      <c r="P1692" s="6">
        <f t="shared" si="159"/>
        <v>57.727272727272727</v>
      </c>
      <c r="Q1692" t="s">
        <v>8325</v>
      </c>
      <c r="R1692" t="s">
        <v>8347</v>
      </c>
      <c r="S1692" s="10">
        <f t="shared" si="162"/>
        <v>42801.43104166667</v>
      </c>
      <c r="T1692" s="10">
        <f t="shared" si="163"/>
        <v>42831.389374999999</v>
      </c>
      <c r="V1692" s="21"/>
      <c r="W1692" t="s">
        <v>8293</v>
      </c>
      <c r="X1692" t="str">
        <f t="shared" si="160"/>
        <v>music</v>
      </c>
      <c r="Y1692" t="str">
        <f t="shared" si="161"/>
        <v>faith</v>
      </c>
    </row>
    <row r="1693" spans="1:25" ht="64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33.473333333333329</v>
      </c>
      <c r="P1693" s="6">
        <f t="shared" si="159"/>
        <v>264.26315789473682</v>
      </c>
      <c r="Q1693" t="s">
        <v>8325</v>
      </c>
      <c r="R1693" t="s">
        <v>8347</v>
      </c>
      <c r="S1693" s="10">
        <f t="shared" si="162"/>
        <v>42795.701481481476</v>
      </c>
      <c r="T1693" s="10">
        <f t="shared" si="163"/>
        <v>42828.041666666672</v>
      </c>
      <c r="V1693" s="21"/>
      <c r="W1693" t="s">
        <v>8293</v>
      </c>
      <c r="X1693" t="str">
        <f t="shared" si="160"/>
        <v>music</v>
      </c>
      <c r="Y1693" t="str">
        <f t="shared" si="161"/>
        <v>faith</v>
      </c>
    </row>
    <row r="1694" spans="1:25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47.8</v>
      </c>
      <c r="P1694" s="6">
        <f t="shared" si="159"/>
        <v>159.33333333333334</v>
      </c>
      <c r="Q1694" t="s">
        <v>8325</v>
      </c>
      <c r="R1694" t="s">
        <v>8347</v>
      </c>
      <c r="S1694" s="10">
        <f t="shared" si="162"/>
        <v>42788.151238425926</v>
      </c>
      <c r="T1694" s="10">
        <f t="shared" si="163"/>
        <v>42820.999305555553</v>
      </c>
      <c r="V1694" s="21"/>
      <c r="W1694" t="s">
        <v>8293</v>
      </c>
      <c r="X1694" t="str">
        <f t="shared" si="160"/>
        <v>music</v>
      </c>
      <c r="Y1694" t="str">
        <f t="shared" si="161"/>
        <v>faith</v>
      </c>
    </row>
    <row r="1695" spans="1:25" ht="64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9.3333333333333339</v>
      </c>
      <c r="P1695" s="6">
        <f t="shared" si="159"/>
        <v>35</v>
      </c>
      <c r="Q1695" t="s">
        <v>8325</v>
      </c>
      <c r="R1695" t="s">
        <v>8347</v>
      </c>
      <c r="S1695" s="10">
        <f t="shared" si="162"/>
        <v>42803.920277777783</v>
      </c>
      <c r="T1695" s="10">
        <f t="shared" si="163"/>
        <v>42834.833333333328</v>
      </c>
      <c r="V1695" s="21"/>
      <c r="W1695" t="s">
        <v>8293</v>
      </c>
      <c r="X1695" t="str">
        <f t="shared" si="160"/>
        <v>music</v>
      </c>
      <c r="Y1695" t="str">
        <f t="shared" si="161"/>
        <v>faith</v>
      </c>
    </row>
    <row r="1696" spans="1:25" ht="64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0.05</v>
      </c>
      <c r="P1696" s="6">
        <f t="shared" si="159"/>
        <v>5</v>
      </c>
      <c r="Q1696" t="s">
        <v>8325</v>
      </c>
      <c r="R1696" t="s">
        <v>8347</v>
      </c>
      <c r="S1696" s="10">
        <f t="shared" si="162"/>
        <v>42791.669837962967</v>
      </c>
      <c r="T1696" s="10">
        <f t="shared" si="163"/>
        <v>42821.191666666666</v>
      </c>
      <c r="V1696" s="21"/>
      <c r="W1696" t="s">
        <v>8293</v>
      </c>
      <c r="X1696" t="str">
        <f t="shared" si="160"/>
        <v>music</v>
      </c>
      <c r="Y1696" t="str">
        <f t="shared" si="161"/>
        <v>faith</v>
      </c>
    </row>
    <row r="1697" spans="1:25" ht="80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11.708333333333334</v>
      </c>
      <c r="P1697" s="6">
        <f t="shared" si="159"/>
        <v>61.086956521739133</v>
      </c>
      <c r="Q1697" t="s">
        <v>8325</v>
      </c>
      <c r="R1697" t="s">
        <v>8347</v>
      </c>
      <c r="S1697" s="10">
        <f t="shared" si="162"/>
        <v>42801.031412037039</v>
      </c>
      <c r="T1697" s="10">
        <f t="shared" si="163"/>
        <v>42835.041666666672</v>
      </c>
      <c r="V1697" s="21"/>
      <c r="W1697" t="s">
        <v>8293</v>
      </c>
      <c r="X1697" t="str">
        <f t="shared" si="160"/>
        <v>music</v>
      </c>
      <c r="Y1697" t="str">
        <f t="shared" si="161"/>
        <v>faith</v>
      </c>
    </row>
    <row r="1698" spans="1:25" ht="64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s="6">
        <f t="shared" si="159"/>
        <v>0</v>
      </c>
      <c r="Q1698" t="s">
        <v>8325</v>
      </c>
      <c r="R1698" t="s">
        <v>8347</v>
      </c>
      <c r="S1698" s="10">
        <f t="shared" si="162"/>
        <v>42796.069571759261</v>
      </c>
      <c r="T1698" s="10">
        <f t="shared" si="163"/>
        <v>42826.027905092589</v>
      </c>
      <c r="V1698" s="21"/>
      <c r="W1698" t="s">
        <v>8293</v>
      </c>
      <c r="X1698" t="str">
        <f t="shared" si="160"/>
        <v>music</v>
      </c>
      <c r="Y1698" t="str">
        <f t="shared" si="161"/>
        <v>faith</v>
      </c>
    </row>
    <row r="1699" spans="1:25" ht="64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20.208000000000002</v>
      </c>
      <c r="P1699" s="6">
        <f t="shared" si="159"/>
        <v>114.81818181818181</v>
      </c>
      <c r="Q1699" t="s">
        <v>8325</v>
      </c>
      <c r="R1699" t="s">
        <v>8347</v>
      </c>
      <c r="S1699" s="10">
        <f t="shared" si="162"/>
        <v>42805.032962962956</v>
      </c>
      <c r="T1699" s="10">
        <f t="shared" si="163"/>
        <v>42834.991296296299</v>
      </c>
      <c r="V1699" s="21"/>
      <c r="W1699" t="s">
        <v>8293</v>
      </c>
      <c r="X1699" t="str">
        <f t="shared" si="160"/>
        <v>music</v>
      </c>
      <c r="Y1699" t="str">
        <f t="shared" si="161"/>
        <v>faith</v>
      </c>
    </row>
    <row r="1700" spans="1:25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s="6">
        <f t="shared" si="159"/>
        <v>0</v>
      </c>
      <c r="Q1700" t="s">
        <v>8325</v>
      </c>
      <c r="R1700" t="s">
        <v>8347</v>
      </c>
      <c r="S1700" s="10">
        <f t="shared" si="162"/>
        <v>42796.207870370374</v>
      </c>
      <c r="T1700" s="10">
        <f t="shared" si="163"/>
        <v>42820.147916666669</v>
      </c>
      <c r="V1700" s="21"/>
      <c r="W1700" t="s">
        <v>8293</v>
      </c>
      <c r="X1700" t="str">
        <f t="shared" si="160"/>
        <v>music</v>
      </c>
      <c r="Y1700" t="str">
        <f t="shared" si="161"/>
        <v>faith</v>
      </c>
    </row>
    <row r="1701" spans="1:25" ht="64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4.2311459353574925</v>
      </c>
      <c r="P1701" s="6">
        <f t="shared" si="159"/>
        <v>54</v>
      </c>
      <c r="Q1701" t="s">
        <v>8325</v>
      </c>
      <c r="R1701" t="s">
        <v>8347</v>
      </c>
      <c r="S1701" s="10">
        <f t="shared" si="162"/>
        <v>42806.863946759258</v>
      </c>
      <c r="T1701" s="10">
        <f t="shared" si="163"/>
        <v>42836.863946759258</v>
      </c>
      <c r="V1701" s="21"/>
      <c r="W1701" t="s">
        <v>8293</v>
      </c>
      <c r="X1701" t="str">
        <f t="shared" si="160"/>
        <v>music</v>
      </c>
      <c r="Y1701" t="str">
        <f t="shared" si="161"/>
        <v>faith</v>
      </c>
    </row>
    <row r="1702" spans="1:25" ht="64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26.06</v>
      </c>
      <c r="P1702" s="6">
        <f t="shared" si="159"/>
        <v>65.974683544303801</v>
      </c>
      <c r="Q1702" t="s">
        <v>8325</v>
      </c>
      <c r="R1702" t="s">
        <v>8347</v>
      </c>
      <c r="S1702" s="10">
        <f t="shared" si="162"/>
        <v>42796.071643518517</v>
      </c>
      <c r="T1702" s="10">
        <f t="shared" si="163"/>
        <v>42826.166666666672</v>
      </c>
      <c r="V1702" s="21"/>
      <c r="W1702" t="s">
        <v>8293</v>
      </c>
      <c r="X1702" t="str">
        <f t="shared" si="160"/>
        <v>music</v>
      </c>
      <c r="Y1702" t="str">
        <f t="shared" si="161"/>
        <v>faith</v>
      </c>
    </row>
    <row r="1703" spans="1:25" ht="64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0.19801980198019803</v>
      </c>
      <c r="P1703" s="6">
        <f t="shared" si="159"/>
        <v>5</v>
      </c>
      <c r="Q1703" t="s">
        <v>8325</v>
      </c>
      <c r="R1703" t="s">
        <v>8347</v>
      </c>
      <c r="S1703" s="10">
        <f t="shared" si="162"/>
        <v>41989.664409722223</v>
      </c>
      <c r="T1703" s="10">
        <f t="shared" si="163"/>
        <v>42019.664409722223</v>
      </c>
      <c r="V1703" s="21"/>
      <c r="W1703" t="s">
        <v>8293</v>
      </c>
      <c r="X1703" t="str">
        <f t="shared" si="160"/>
        <v>music</v>
      </c>
      <c r="Y1703" t="str">
        <f t="shared" si="161"/>
        <v>faith</v>
      </c>
    </row>
    <row r="1704" spans="1:25" ht="3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6.0606060606060606E-3</v>
      </c>
      <c r="P1704" s="6">
        <f t="shared" si="159"/>
        <v>1</v>
      </c>
      <c r="Q1704" t="s">
        <v>8325</v>
      </c>
      <c r="R1704" t="s">
        <v>8347</v>
      </c>
      <c r="S1704" s="10">
        <f t="shared" si="162"/>
        <v>42063.869791666672</v>
      </c>
      <c r="T1704" s="10">
        <f t="shared" si="163"/>
        <v>42093.828125</v>
      </c>
      <c r="V1704" s="21"/>
      <c r="W1704" t="s">
        <v>8293</v>
      </c>
      <c r="X1704" t="str">
        <f t="shared" si="160"/>
        <v>music</v>
      </c>
      <c r="Y1704" t="str">
        <f t="shared" si="161"/>
        <v>faith</v>
      </c>
    </row>
    <row r="1705" spans="1:25" ht="64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</v>
      </c>
      <c r="P1705" s="6">
        <f t="shared" si="159"/>
        <v>25.5</v>
      </c>
      <c r="Q1705" t="s">
        <v>8325</v>
      </c>
      <c r="R1705" t="s">
        <v>8347</v>
      </c>
      <c r="S1705" s="10">
        <f t="shared" si="162"/>
        <v>42187.281678240746</v>
      </c>
      <c r="T1705" s="10">
        <f t="shared" si="163"/>
        <v>42247.281678240746</v>
      </c>
      <c r="V1705" s="21"/>
      <c r="W1705" t="s">
        <v>8293</v>
      </c>
      <c r="X1705" t="str">
        <f t="shared" si="160"/>
        <v>music</v>
      </c>
      <c r="Y1705" t="str">
        <f t="shared" si="161"/>
        <v>faith</v>
      </c>
    </row>
    <row r="1706" spans="1:25" ht="48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65.100000000000009</v>
      </c>
      <c r="P1706" s="6">
        <f t="shared" si="159"/>
        <v>118.36363636363636</v>
      </c>
      <c r="Q1706" t="s">
        <v>8325</v>
      </c>
      <c r="R1706" t="s">
        <v>8347</v>
      </c>
      <c r="S1706" s="10">
        <f t="shared" si="162"/>
        <v>42021.139733796299</v>
      </c>
      <c r="T1706" s="10">
        <f t="shared" si="163"/>
        <v>42051.139733796299</v>
      </c>
      <c r="V1706" s="21"/>
      <c r="W1706" t="s">
        <v>8293</v>
      </c>
      <c r="X1706" t="str">
        <f t="shared" si="160"/>
        <v>music</v>
      </c>
      <c r="Y1706" t="str">
        <f t="shared" si="161"/>
        <v>faith</v>
      </c>
    </row>
    <row r="1707" spans="1:25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s="6">
        <f t="shared" si="159"/>
        <v>0</v>
      </c>
      <c r="Q1707" t="s">
        <v>8325</v>
      </c>
      <c r="R1707" t="s">
        <v>8347</v>
      </c>
      <c r="S1707" s="10">
        <f t="shared" si="162"/>
        <v>42245.016736111109</v>
      </c>
      <c r="T1707" s="10">
        <f t="shared" si="163"/>
        <v>42256.666666666672</v>
      </c>
      <c r="V1707" s="21"/>
      <c r="W1707" t="s">
        <v>8293</v>
      </c>
      <c r="X1707" t="str">
        <f t="shared" si="160"/>
        <v>music</v>
      </c>
      <c r="Y1707" t="str">
        <f t="shared" si="161"/>
        <v>faith</v>
      </c>
    </row>
    <row r="1708" spans="1:25" ht="64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s="6">
        <f t="shared" si="159"/>
        <v>0</v>
      </c>
      <c r="Q1708" t="s">
        <v>8325</v>
      </c>
      <c r="R1708" t="s">
        <v>8347</v>
      </c>
      <c r="S1708" s="10">
        <f t="shared" si="162"/>
        <v>42179.306388888886</v>
      </c>
      <c r="T1708" s="10">
        <f t="shared" si="163"/>
        <v>42239.306388888886</v>
      </c>
      <c r="V1708" s="21"/>
      <c r="W1708" t="s">
        <v>8293</v>
      </c>
      <c r="X1708" t="str">
        <f t="shared" si="160"/>
        <v>music</v>
      </c>
      <c r="Y1708" t="str">
        <f t="shared" si="161"/>
        <v>faith</v>
      </c>
    </row>
    <row r="1709" spans="1:25" ht="64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</v>
      </c>
      <c r="P1709" s="6">
        <f t="shared" si="159"/>
        <v>54.111111111111114</v>
      </c>
      <c r="Q1709" t="s">
        <v>8325</v>
      </c>
      <c r="R1709" t="s">
        <v>8347</v>
      </c>
      <c r="S1709" s="10">
        <f t="shared" si="162"/>
        <v>42427.721006944441</v>
      </c>
      <c r="T1709" s="10">
        <f t="shared" si="163"/>
        <v>42457.679340277777</v>
      </c>
      <c r="V1709" s="21"/>
      <c r="W1709" t="s">
        <v>8293</v>
      </c>
      <c r="X1709" t="str">
        <f t="shared" si="160"/>
        <v>music</v>
      </c>
      <c r="Y1709" t="str">
        <f t="shared" si="161"/>
        <v>faith</v>
      </c>
    </row>
    <row r="1710" spans="1:25" ht="64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s="6">
        <f t="shared" si="159"/>
        <v>0</v>
      </c>
      <c r="Q1710" t="s">
        <v>8325</v>
      </c>
      <c r="R1710" t="s">
        <v>8347</v>
      </c>
      <c r="S1710" s="10">
        <f t="shared" si="162"/>
        <v>42451.866967592592</v>
      </c>
      <c r="T1710" s="10">
        <f t="shared" si="163"/>
        <v>42491.866967592592</v>
      </c>
      <c r="V1710" s="21"/>
      <c r="W1710" t="s">
        <v>8293</v>
      </c>
      <c r="X1710" t="str">
        <f t="shared" si="160"/>
        <v>music</v>
      </c>
      <c r="Y1710" t="str">
        <f t="shared" si="161"/>
        <v>faith</v>
      </c>
    </row>
    <row r="1711" spans="1:25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4.8571428571428568</v>
      </c>
      <c r="P1711" s="6">
        <f t="shared" si="159"/>
        <v>21.25</v>
      </c>
      <c r="Q1711" t="s">
        <v>8325</v>
      </c>
      <c r="R1711" t="s">
        <v>8347</v>
      </c>
      <c r="S1711" s="10">
        <f t="shared" si="162"/>
        <v>41841.56381944444</v>
      </c>
      <c r="T1711" s="10">
        <f t="shared" si="163"/>
        <v>41882.818749999999</v>
      </c>
      <c r="V1711" s="21"/>
      <c r="W1711" t="s">
        <v>8293</v>
      </c>
      <c r="X1711" t="str">
        <f t="shared" si="160"/>
        <v>music</v>
      </c>
      <c r="Y1711" t="str">
        <f t="shared" si="161"/>
        <v>faith</v>
      </c>
    </row>
    <row r="1712" spans="1:25" ht="48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0.67999999999999994</v>
      </c>
      <c r="P1712" s="6">
        <f t="shared" si="159"/>
        <v>34</v>
      </c>
      <c r="Q1712" t="s">
        <v>8325</v>
      </c>
      <c r="R1712" t="s">
        <v>8347</v>
      </c>
      <c r="S1712" s="10">
        <f t="shared" si="162"/>
        <v>42341.59129629629</v>
      </c>
      <c r="T1712" s="10">
        <f t="shared" si="163"/>
        <v>42387.541666666672</v>
      </c>
      <c r="V1712" s="21"/>
      <c r="W1712" t="s">
        <v>8293</v>
      </c>
      <c r="X1712" t="str">
        <f t="shared" si="160"/>
        <v>music</v>
      </c>
      <c r="Y1712" t="str">
        <f t="shared" si="161"/>
        <v>faith</v>
      </c>
    </row>
    <row r="1713" spans="1:25" ht="64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10.5</v>
      </c>
      <c r="P1713" s="6">
        <f t="shared" si="159"/>
        <v>525</v>
      </c>
      <c r="Q1713" t="s">
        <v>8325</v>
      </c>
      <c r="R1713" t="s">
        <v>8347</v>
      </c>
      <c r="S1713" s="10">
        <f t="shared" si="162"/>
        <v>41852.646226851852</v>
      </c>
      <c r="T1713" s="10">
        <f t="shared" si="163"/>
        <v>41883.646226851852</v>
      </c>
      <c r="V1713" s="21"/>
      <c r="W1713" t="s">
        <v>8293</v>
      </c>
      <c r="X1713" t="str">
        <f t="shared" si="160"/>
        <v>music</v>
      </c>
      <c r="Y1713" t="str">
        <f t="shared" si="161"/>
        <v>faith</v>
      </c>
    </row>
    <row r="1714" spans="1:25" ht="64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s="6">
        <f t="shared" si="159"/>
        <v>0</v>
      </c>
      <c r="Q1714" t="s">
        <v>8325</v>
      </c>
      <c r="R1714" t="s">
        <v>8347</v>
      </c>
      <c r="S1714" s="10">
        <f t="shared" si="162"/>
        <v>42125.913807870369</v>
      </c>
      <c r="T1714" s="10">
        <f t="shared" si="163"/>
        <v>42185.913807870369</v>
      </c>
      <c r="V1714" s="21"/>
      <c r="W1714" t="s">
        <v>8293</v>
      </c>
      <c r="X1714" t="str">
        <f t="shared" si="160"/>
        <v>music</v>
      </c>
      <c r="Y1714" t="str">
        <f t="shared" si="161"/>
        <v>faith</v>
      </c>
    </row>
    <row r="1715" spans="1:25" ht="64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1.6666666666666667</v>
      </c>
      <c r="P1715" s="6">
        <f t="shared" si="159"/>
        <v>50</v>
      </c>
      <c r="Q1715" t="s">
        <v>8325</v>
      </c>
      <c r="R1715" t="s">
        <v>8347</v>
      </c>
      <c r="S1715" s="10">
        <f t="shared" si="162"/>
        <v>41887.801064814819</v>
      </c>
      <c r="T1715" s="10">
        <f t="shared" si="163"/>
        <v>41917.801064814819</v>
      </c>
      <c r="V1715" s="21"/>
      <c r="W1715" t="s">
        <v>8293</v>
      </c>
      <c r="X1715" t="str">
        <f t="shared" si="160"/>
        <v>music</v>
      </c>
      <c r="Y1715" t="str">
        <f t="shared" si="161"/>
        <v>faith</v>
      </c>
    </row>
    <row r="1716" spans="1:25" ht="64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7.8680000000000003</v>
      </c>
      <c r="P1716" s="6">
        <f t="shared" si="159"/>
        <v>115.70588235294117</v>
      </c>
      <c r="Q1716" t="s">
        <v>8325</v>
      </c>
      <c r="R1716" t="s">
        <v>8347</v>
      </c>
      <c r="S1716" s="10">
        <f t="shared" si="162"/>
        <v>42095.918530092589</v>
      </c>
      <c r="T1716" s="10">
        <f t="shared" si="163"/>
        <v>42125.918530092589</v>
      </c>
      <c r="V1716" s="21"/>
      <c r="W1716" t="s">
        <v>8293</v>
      </c>
      <c r="X1716" t="str">
        <f t="shared" si="160"/>
        <v>music</v>
      </c>
      <c r="Y1716" t="str">
        <f t="shared" si="161"/>
        <v>faith</v>
      </c>
    </row>
    <row r="1717" spans="1:25" ht="64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0.22</v>
      </c>
      <c r="P1717" s="6">
        <f t="shared" si="159"/>
        <v>5.5</v>
      </c>
      <c r="Q1717" t="s">
        <v>8325</v>
      </c>
      <c r="R1717" t="s">
        <v>8347</v>
      </c>
      <c r="S1717" s="10">
        <f t="shared" si="162"/>
        <v>42064.217418981483</v>
      </c>
      <c r="T1717" s="10">
        <f t="shared" si="163"/>
        <v>42094.140277777777</v>
      </c>
      <c r="V1717" s="21"/>
      <c r="W1717" t="s">
        <v>8293</v>
      </c>
      <c r="X1717" t="str">
        <f t="shared" si="160"/>
        <v>music</v>
      </c>
      <c r="Y1717" t="str">
        <f t="shared" si="161"/>
        <v>faith</v>
      </c>
    </row>
    <row r="1718" spans="1:25" ht="64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7.5</v>
      </c>
      <c r="P1718" s="6">
        <f t="shared" si="159"/>
        <v>50</v>
      </c>
      <c r="Q1718" t="s">
        <v>8325</v>
      </c>
      <c r="R1718" t="s">
        <v>8347</v>
      </c>
      <c r="S1718" s="10">
        <f t="shared" si="162"/>
        <v>42673.577534722222</v>
      </c>
      <c r="T1718" s="10">
        <f t="shared" si="163"/>
        <v>42713.619201388887</v>
      </c>
      <c r="V1718" s="21"/>
      <c r="W1718" t="s">
        <v>8293</v>
      </c>
      <c r="X1718" t="str">
        <f t="shared" si="160"/>
        <v>music</v>
      </c>
      <c r="Y1718" t="str">
        <f t="shared" si="161"/>
        <v>faith</v>
      </c>
    </row>
    <row r="1719" spans="1:25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42.725880551301685</v>
      </c>
      <c r="P1719" s="6">
        <f t="shared" si="159"/>
        <v>34.024390243902438</v>
      </c>
      <c r="Q1719" t="s">
        <v>8325</v>
      </c>
      <c r="R1719" t="s">
        <v>8347</v>
      </c>
      <c r="S1719" s="10">
        <f t="shared" si="162"/>
        <v>42460.98192129629</v>
      </c>
      <c r="T1719" s="10">
        <f t="shared" si="163"/>
        <v>42481.166666666672</v>
      </c>
      <c r="V1719" s="21"/>
      <c r="W1719" t="s">
        <v>8293</v>
      </c>
      <c r="X1719" t="str">
        <f t="shared" si="160"/>
        <v>music</v>
      </c>
      <c r="Y1719" t="str">
        <f t="shared" si="161"/>
        <v>faith</v>
      </c>
    </row>
    <row r="1720" spans="1:25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0.2142857142857143</v>
      </c>
      <c r="P1720" s="6">
        <f t="shared" si="159"/>
        <v>37.5</v>
      </c>
      <c r="Q1720" t="s">
        <v>8325</v>
      </c>
      <c r="R1720" t="s">
        <v>8347</v>
      </c>
      <c r="S1720" s="10">
        <f t="shared" si="162"/>
        <v>42460.610520833332</v>
      </c>
      <c r="T1720" s="10">
        <f t="shared" si="163"/>
        <v>42504.207638888889</v>
      </c>
      <c r="V1720" s="21"/>
      <c r="W1720" t="s">
        <v>8293</v>
      </c>
      <c r="X1720" t="str">
        <f t="shared" si="160"/>
        <v>music</v>
      </c>
      <c r="Y1720" t="str">
        <f t="shared" si="161"/>
        <v>faith</v>
      </c>
    </row>
    <row r="1721" spans="1:25" ht="64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0.87500000000000011</v>
      </c>
      <c r="P1721" s="6">
        <f t="shared" si="159"/>
        <v>11.666666666666666</v>
      </c>
      <c r="Q1721" t="s">
        <v>8325</v>
      </c>
      <c r="R1721" t="s">
        <v>8347</v>
      </c>
      <c r="S1721" s="10">
        <f t="shared" si="162"/>
        <v>41869.534618055557</v>
      </c>
      <c r="T1721" s="10">
        <f t="shared" si="163"/>
        <v>41899.534618055557</v>
      </c>
      <c r="V1721" s="21"/>
      <c r="W1721" t="s">
        <v>8293</v>
      </c>
      <c r="X1721" t="str">
        <f t="shared" si="160"/>
        <v>music</v>
      </c>
      <c r="Y1721" t="str">
        <f t="shared" si="161"/>
        <v>faith</v>
      </c>
    </row>
    <row r="1722" spans="1:25" ht="64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</v>
      </c>
      <c r="P1722" s="6">
        <f t="shared" si="159"/>
        <v>28.125</v>
      </c>
      <c r="Q1722" t="s">
        <v>8325</v>
      </c>
      <c r="R1722" t="s">
        <v>8347</v>
      </c>
      <c r="S1722" s="10">
        <f t="shared" si="162"/>
        <v>41922.783229166671</v>
      </c>
      <c r="T1722" s="10">
        <f t="shared" si="163"/>
        <v>41952.824895833335</v>
      </c>
      <c r="V1722" s="21"/>
      <c r="W1722" t="s">
        <v>8293</v>
      </c>
      <c r="X1722" t="str">
        <f t="shared" si="160"/>
        <v>music</v>
      </c>
      <c r="Y1722" t="str">
        <f t="shared" si="161"/>
        <v>faith</v>
      </c>
    </row>
    <row r="1723" spans="1:25" ht="64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s="6">
        <f t="shared" si="159"/>
        <v>0</v>
      </c>
      <c r="Q1723" t="s">
        <v>8325</v>
      </c>
      <c r="R1723" t="s">
        <v>8347</v>
      </c>
      <c r="S1723" s="10">
        <f t="shared" si="162"/>
        <v>42319.461377314816</v>
      </c>
      <c r="T1723" s="10">
        <f t="shared" si="163"/>
        <v>42349.461377314816</v>
      </c>
      <c r="V1723" s="21"/>
      <c r="W1723" t="s">
        <v>8293</v>
      </c>
      <c r="X1723" t="str">
        <f t="shared" si="160"/>
        <v>music</v>
      </c>
      <c r="Y1723" t="str">
        <f t="shared" si="161"/>
        <v>faith</v>
      </c>
    </row>
    <row r="1724" spans="1:25" ht="64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3.4722222222222224E-2</v>
      </c>
      <c r="P1724" s="6">
        <f t="shared" si="159"/>
        <v>1</v>
      </c>
      <c r="Q1724" t="s">
        <v>8325</v>
      </c>
      <c r="R1724" t="s">
        <v>8347</v>
      </c>
      <c r="S1724" s="10">
        <f t="shared" si="162"/>
        <v>42425.960983796293</v>
      </c>
      <c r="T1724" s="10">
        <f t="shared" si="163"/>
        <v>42463.006944444445</v>
      </c>
      <c r="V1724" s="21"/>
      <c r="W1724" t="s">
        <v>8293</v>
      </c>
      <c r="X1724" t="str">
        <f t="shared" si="160"/>
        <v>music</v>
      </c>
      <c r="Y1724" t="str">
        <f t="shared" si="161"/>
        <v>faith</v>
      </c>
    </row>
    <row r="1725" spans="1:25" ht="64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</v>
      </c>
      <c r="P1725" s="6">
        <f t="shared" si="159"/>
        <v>216.66666666666666</v>
      </c>
      <c r="Q1725" t="s">
        <v>8325</v>
      </c>
      <c r="R1725" t="s">
        <v>8347</v>
      </c>
      <c r="S1725" s="10">
        <f t="shared" si="162"/>
        <v>42129.82540509259</v>
      </c>
      <c r="T1725" s="10">
        <f t="shared" si="163"/>
        <v>42186.25</v>
      </c>
      <c r="V1725" s="21"/>
      <c r="W1725" t="s">
        <v>8293</v>
      </c>
      <c r="X1725" t="str">
        <f t="shared" si="160"/>
        <v>music</v>
      </c>
      <c r="Y1725" t="str">
        <f t="shared" si="161"/>
        <v>faith</v>
      </c>
    </row>
    <row r="1726" spans="1:25" ht="64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0.58333333333333337</v>
      </c>
      <c r="P1726" s="6">
        <f t="shared" si="159"/>
        <v>8.75</v>
      </c>
      <c r="Q1726" t="s">
        <v>8325</v>
      </c>
      <c r="R1726" t="s">
        <v>8347</v>
      </c>
      <c r="S1726" s="10">
        <f t="shared" si="162"/>
        <v>41912.932430555556</v>
      </c>
      <c r="T1726" s="10">
        <f t="shared" si="163"/>
        <v>41942.932430555556</v>
      </c>
      <c r="V1726" s="21"/>
      <c r="W1726" t="s">
        <v>8293</v>
      </c>
      <c r="X1726" t="str">
        <f t="shared" si="160"/>
        <v>music</v>
      </c>
      <c r="Y1726" t="str">
        <f t="shared" si="161"/>
        <v>faith</v>
      </c>
    </row>
    <row r="1727" spans="1:25" ht="64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10.181818181818182</v>
      </c>
      <c r="P1727" s="6">
        <f t="shared" si="159"/>
        <v>62.222222222222221</v>
      </c>
      <c r="Q1727" t="s">
        <v>8325</v>
      </c>
      <c r="R1727" t="s">
        <v>8347</v>
      </c>
      <c r="S1727" s="10">
        <f t="shared" si="162"/>
        <v>41845.968159722222</v>
      </c>
      <c r="T1727" s="10">
        <f t="shared" si="163"/>
        <v>41875.968159722222</v>
      </c>
      <c r="V1727" s="21"/>
      <c r="W1727" t="s">
        <v>8293</v>
      </c>
      <c r="X1727" t="str">
        <f t="shared" si="160"/>
        <v>music</v>
      </c>
      <c r="Y1727" t="str">
        <f t="shared" si="161"/>
        <v>faith</v>
      </c>
    </row>
    <row r="1728" spans="1:25" ht="48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33.784615384615385</v>
      </c>
      <c r="P1728" s="6">
        <f t="shared" si="159"/>
        <v>137.25</v>
      </c>
      <c r="Q1728" t="s">
        <v>8325</v>
      </c>
      <c r="R1728" t="s">
        <v>8347</v>
      </c>
      <c r="S1728" s="10">
        <f t="shared" si="162"/>
        <v>41788.919722222221</v>
      </c>
      <c r="T1728" s="10">
        <f t="shared" si="163"/>
        <v>41817.919722222221</v>
      </c>
      <c r="V1728" s="21"/>
      <c r="W1728" t="s">
        <v>8293</v>
      </c>
      <c r="X1728" t="str">
        <f t="shared" si="160"/>
        <v>music</v>
      </c>
      <c r="Y1728" t="str">
        <f t="shared" si="161"/>
        <v>faith</v>
      </c>
    </row>
    <row r="1729" spans="1:25" ht="64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3.3333333333333333E-2</v>
      </c>
      <c r="P1729" s="6">
        <f t="shared" si="159"/>
        <v>1</v>
      </c>
      <c r="Q1729" t="s">
        <v>8325</v>
      </c>
      <c r="R1729" t="s">
        <v>8347</v>
      </c>
      <c r="S1729" s="10">
        <f t="shared" si="162"/>
        <v>42044.927974537044</v>
      </c>
      <c r="T1729" s="10">
        <f t="shared" si="163"/>
        <v>42099.458333333328</v>
      </c>
      <c r="V1729" s="21"/>
      <c r="W1729" t="s">
        <v>8293</v>
      </c>
      <c r="X1729" t="str">
        <f t="shared" si="160"/>
        <v>music</v>
      </c>
      <c r="Y1729" t="str">
        <f t="shared" si="161"/>
        <v>faith</v>
      </c>
    </row>
    <row r="1730" spans="1:25" ht="64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68.400000000000006</v>
      </c>
      <c r="P1730" s="6">
        <f t="shared" si="159"/>
        <v>122.14285714285714</v>
      </c>
      <c r="Q1730" t="s">
        <v>8325</v>
      </c>
      <c r="R1730" t="s">
        <v>8347</v>
      </c>
      <c r="S1730" s="10">
        <f t="shared" si="162"/>
        <v>42268.625856481478</v>
      </c>
      <c r="T1730" s="10">
        <f t="shared" si="163"/>
        <v>42298.625856481478</v>
      </c>
      <c r="V1730" s="21"/>
      <c r="W1730" t="s">
        <v>8293</v>
      </c>
      <c r="X1730" t="str">
        <f t="shared" si="160"/>
        <v>music</v>
      </c>
      <c r="Y1730" t="str">
        <f t="shared" si="161"/>
        <v>faith</v>
      </c>
    </row>
    <row r="1731" spans="1:25" ht="64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((E1731/D1731)*100)</f>
        <v>0</v>
      </c>
      <c r="P1731" s="6">
        <f t="shared" ref="P1731:P1794" si="165">IFERROR(E1731/L1731,0)</f>
        <v>0</v>
      </c>
      <c r="Q1731" t="s">
        <v>8325</v>
      </c>
      <c r="R1731" t="s">
        <v>8347</v>
      </c>
      <c r="S1731" s="10">
        <f t="shared" si="162"/>
        <v>42471.052152777775</v>
      </c>
      <c r="T1731" s="10">
        <f t="shared" si="163"/>
        <v>42531.052152777775</v>
      </c>
      <c r="V1731" s="21"/>
      <c r="W1731" t="s">
        <v>8293</v>
      </c>
      <c r="X1731" t="str">
        <f t="shared" ref="X1731:X1794" si="166">LEFT(W1731,FIND("/",W1731)-1)</f>
        <v>music</v>
      </c>
      <c r="Y1731" t="str">
        <f t="shared" ref="Y1731:Y1794" si="167">RIGHT(W1731,LEN(W1731)-FIND("/",W1731))</f>
        <v>faith</v>
      </c>
    </row>
    <row r="1732" spans="1:25" ht="64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s="6">
        <f t="shared" si="165"/>
        <v>0</v>
      </c>
      <c r="Q1732" t="s">
        <v>8325</v>
      </c>
      <c r="R1732" t="s">
        <v>8347</v>
      </c>
      <c r="S1732" s="10">
        <f t="shared" si="162"/>
        <v>42272.087766203709</v>
      </c>
      <c r="T1732" s="10">
        <f t="shared" si="163"/>
        <v>42302.087766203709</v>
      </c>
      <c r="V1732" s="21"/>
      <c r="W1732" t="s">
        <v>8293</v>
      </c>
      <c r="X1732" t="str">
        <f t="shared" si="166"/>
        <v>music</v>
      </c>
      <c r="Y1732" t="str">
        <f t="shared" si="167"/>
        <v>faith</v>
      </c>
    </row>
    <row r="1733" spans="1:25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s="6">
        <f t="shared" si="165"/>
        <v>0</v>
      </c>
      <c r="Q1733" t="s">
        <v>8325</v>
      </c>
      <c r="R1733" t="s">
        <v>8347</v>
      </c>
      <c r="S1733" s="10">
        <f t="shared" si="162"/>
        <v>42152.906851851847</v>
      </c>
      <c r="T1733" s="10">
        <f t="shared" si="163"/>
        <v>42166.625</v>
      </c>
      <c r="V1733" s="21"/>
      <c r="W1733" t="s">
        <v>8293</v>
      </c>
      <c r="X1733" t="str">
        <f t="shared" si="166"/>
        <v>music</v>
      </c>
      <c r="Y1733" t="str">
        <f t="shared" si="167"/>
        <v>faith</v>
      </c>
    </row>
    <row r="1734" spans="1:25" ht="64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s="6">
        <f t="shared" si="165"/>
        <v>0</v>
      </c>
      <c r="Q1734" t="s">
        <v>8325</v>
      </c>
      <c r="R1734" t="s">
        <v>8347</v>
      </c>
      <c r="S1734" s="10">
        <f t="shared" si="162"/>
        <v>42325.683807870373</v>
      </c>
      <c r="T1734" s="10">
        <f t="shared" si="163"/>
        <v>42385.208333333328</v>
      </c>
      <c r="V1734" s="21"/>
      <c r="W1734" t="s">
        <v>8293</v>
      </c>
      <c r="X1734" t="str">
        <f t="shared" si="166"/>
        <v>music</v>
      </c>
      <c r="Y1734" t="str">
        <f t="shared" si="167"/>
        <v>faith</v>
      </c>
    </row>
    <row r="1735" spans="1:25" ht="64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s="6">
        <f t="shared" si="165"/>
        <v>0</v>
      </c>
      <c r="Q1735" t="s">
        <v>8325</v>
      </c>
      <c r="R1735" t="s">
        <v>8347</v>
      </c>
      <c r="S1735" s="10">
        <f t="shared" si="162"/>
        <v>42614.675625000003</v>
      </c>
      <c r="T1735" s="10">
        <f t="shared" si="163"/>
        <v>42626.895833333328</v>
      </c>
      <c r="V1735" s="21"/>
      <c r="W1735" t="s">
        <v>8293</v>
      </c>
      <c r="X1735" t="str">
        <f t="shared" si="166"/>
        <v>music</v>
      </c>
      <c r="Y1735" t="str">
        <f t="shared" si="167"/>
        <v>faith</v>
      </c>
    </row>
    <row r="1736" spans="1:25" ht="64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2.2222222222222223E-2</v>
      </c>
      <c r="P1736" s="6">
        <f t="shared" si="165"/>
        <v>1</v>
      </c>
      <c r="Q1736" t="s">
        <v>8325</v>
      </c>
      <c r="R1736" t="s">
        <v>8347</v>
      </c>
      <c r="S1736" s="10">
        <f t="shared" si="162"/>
        <v>42102.036527777775</v>
      </c>
      <c r="T1736" s="10">
        <f t="shared" si="163"/>
        <v>42132.036527777775</v>
      </c>
      <c r="V1736" s="21"/>
      <c r="W1736" t="s">
        <v>8293</v>
      </c>
      <c r="X1736" t="str">
        <f t="shared" si="166"/>
        <v>music</v>
      </c>
      <c r="Y1736" t="str">
        <f t="shared" si="167"/>
        <v>faith</v>
      </c>
    </row>
    <row r="1737" spans="1:25" ht="64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11</v>
      </c>
      <c r="P1737" s="6">
        <f t="shared" si="165"/>
        <v>55</v>
      </c>
      <c r="Q1737" t="s">
        <v>8325</v>
      </c>
      <c r="R1737" t="s">
        <v>8347</v>
      </c>
      <c r="S1737" s="10">
        <f t="shared" si="162"/>
        <v>42559.814178240747</v>
      </c>
      <c r="T1737" s="10">
        <f t="shared" si="163"/>
        <v>42589.814178240747</v>
      </c>
      <c r="V1737" s="21"/>
      <c r="W1737" t="s">
        <v>8293</v>
      </c>
      <c r="X1737" t="str">
        <f t="shared" si="166"/>
        <v>music</v>
      </c>
      <c r="Y1737" t="str">
        <f t="shared" si="167"/>
        <v>faith</v>
      </c>
    </row>
    <row r="1738" spans="1:25" ht="48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0.73333333333333328</v>
      </c>
      <c r="P1738" s="6">
        <f t="shared" si="165"/>
        <v>22</v>
      </c>
      <c r="Q1738" t="s">
        <v>8325</v>
      </c>
      <c r="R1738" t="s">
        <v>8347</v>
      </c>
      <c r="S1738" s="10">
        <f t="shared" si="162"/>
        <v>42286.861493055556</v>
      </c>
      <c r="T1738" s="10">
        <f t="shared" si="163"/>
        <v>42316.90315972222</v>
      </c>
      <c r="V1738" s="21"/>
      <c r="W1738" t="s">
        <v>8293</v>
      </c>
      <c r="X1738" t="str">
        <f t="shared" si="166"/>
        <v>music</v>
      </c>
      <c r="Y1738" t="str">
        <f t="shared" si="167"/>
        <v>faith</v>
      </c>
    </row>
    <row r="1739" spans="1:25" ht="64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21.25</v>
      </c>
      <c r="P1739" s="6">
        <f t="shared" si="165"/>
        <v>56.666666666666664</v>
      </c>
      <c r="Q1739" t="s">
        <v>8325</v>
      </c>
      <c r="R1739" t="s">
        <v>8347</v>
      </c>
      <c r="S1739" s="10">
        <f t="shared" si="162"/>
        <v>42175.948981481488</v>
      </c>
      <c r="T1739" s="10">
        <f t="shared" si="163"/>
        <v>42205.948981481488</v>
      </c>
      <c r="V1739" s="21"/>
      <c r="W1739" t="s">
        <v>8293</v>
      </c>
      <c r="X1739" t="str">
        <f t="shared" si="166"/>
        <v>music</v>
      </c>
      <c r="Y1739" t="str">
        <f t="shared" si="167"/>
        <v>faith</v>
      </c>
    </row>
    <row r="1740" spans="1:25" ht="48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0.4</v>
      </c>
      <c r="P1740" s="6">
        <f t="shared" si="165"/>
        <v>20</v>
      </c>
      <c r="Q1740" t="s">
        <v>8325</v>
      </c>
      <c r="R1740" t="s">
        <v>8347</v>
      </c>
      <c r="S1740" s="10">
        <f t="shared" si="162"/>
        <v>41884.874328703707</v>
      </c>
      <c r="T1740" s="10">
        <f t="shared" si="163"/>
        <v>41914.874328703707</v>
      </c>
      <c r="V1740" s="21"/>
      <c r="W1740" t="s">
        <v>8293</v>
      </c>
      <c r="X1740" t="str">
        <f t="shared" si="166"/>
        <v>music</v>
      </c>
      <c r="Y1740" t="str">
        <f t="shared" si="167"/>
        <v>faith</v>
      </c>
    </row>
    <row r="1741" spans="1:25" ht="64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0.1</v>
      </c>
      <c r="P1741" s="6">
        <f t="shared" si="165"/>
        <v>1</v>
      </c>
      <c r="Q1741" t="s">
        <v>8325</v>
      </c>
      <c r="R1741" t="s">
        <v>8347</v>
      </c>
      <c r="S1741" s="10">
        <f t="shared" si="162"/>
        <v>42435.874212962968</v>
      </c>
      <c r="T1741" s="10">
        <f t="shared" si="163"/>
        <v>42494.832546296297</v>
      </c>
      <c r="V1741" s="21"/>
      <c r="W1741" t="s">
        <v>8293</v>
      </c>
      <c r="X1741" t="str">
        <f t="shared" si="166"/>
        <v>music</v>
      </c>
      <c r="Y1741" t="str">
        <f t="shared" si="167"/>
        <v>faith</v>
      </c>
    </row>
    <row r="1742" spans="1:25" ht="64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s="6">
        <f t="shared" si="165"/>
        <v>0</v>
      </c>
      <c r="Q1742" t="s">
        <v>8325</v>
      </c>
      <c r="R1742" t="s">
        <v>8347</v>
      </c>
      <c r="S1742" s="10">
        <f t="shared" si="162"/>
        <v>42171.817384259266</v>
      </c>
      <c r="T1742" s="10">
        <f t="shared" si="163"/>
        <v>42201.817384259266</v>
      </c>
      <c r="V1742" s="21"/>
      <c r="W1742" t="s">
        <v>8293</v>
      </c>
      <c r="X1742" t="str">
        <f t="shared" si="166"/>
        <v>music</v>
      </c>
      <c r="Y1742" t="str">
        <f t="shared" si="167"/>
        <v>faith</v>
      </c>
    </row>
    <row r="1743" spans="1:25" ht="48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110.83333333333334</v>
      </c>
      <c r="P1743" s="6">
        <f t="shared" si="165"/>
        <v>25.576923076923077</v>
      </c>
      <c r="Q1743" t="s">
        <v>8338</v>
      </c>
      <c r="R1743" t="s">
        <v>8339</v>
      </c>
      <c r="S1743" s="10">
        <f t="shared" si="162"/>
        <v>42120.628136574072</v>
      </c>
      <c r="T1743" s="10">
        <f t="shared" si="163"/>
        <v>42165.628136574072</v>
      </c>
      <c r="V1743" s="21"/>
      <c r="W1743" t="s">
        <v>8285</v>
      </c>
      <c r="X1743" t="str">
        <f t="shared" si="166"/>
        <v>photography</v>
      </c>
      <c r="Y1743" t="str">
        <f t="shared" si="167"/>
        <v>photobooks</v>
      </c>
    </row>
    <row r="1744" spans="1:25" ht="64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108.74999999999999</v>
      </c>
      <c r="P1744" s="6">
        <f t="shared" si="165"/>
        <v>63.970588235294116</v>
      </c>
      <c r="Q1744" t="s">
        <v>8338</v>
      </c>
      <c r="R1744" t="s">
        <v>8339</v>
      </c>
      <c r="S1744" s="10">
        <f t="shared" si="162"/>
        <v>42710.876967592587</v>
      </c>
      <c r="T1744" s="10">
        <f t="shared" si="163"/>
        <v>42742.875</v>
      </c>
      <c r="V1744" s="21"/>
      <c r="W1744" t="s">
        <v>8285</v>
      </c>
      <c r="X1744" t="str">
        <f t="shared" si="166"/>
        <v>photography</v>
      </c>
      <c r="Y1744" t="str">
        <f t="shared" si="167"/>
        <v>photobooks</v>
      </c>
    </row>
    <row r="1745" spans="1:25" ht="64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100.41666666666667</v>
      </c>
      <c r="P1745" s="6">
        <f t="shared" si="165"/>
        <v>89.925373134328353</v>
      </c>
      <c r="Q1745" t="s">
        <v>8338</v>
      </c>
      <c r="R1745" t="s">
        <v>8339</v>
      </c>
      <c r="S1745" s="10">
        <f t="shared" si="162"/>
        <v>42586.925636574073</v>
      </c>
      <c r="T1745" s="10">
        <f t="shared" si="163"/>
        <v>42609.165972222225</v>
      </c>
      <c r="V1745" s="21"/>
      <c r="W1745" t="s">
        <v>8285</v>
      </c>
      <c r="X1745" t="str">
        <f t="shared" si="166"/>
        <v>photography</v>
      </c>
      <c r="Y1745" t="str">
        <f t="shared" si="167"/>
        <v>photobooks</v>
      </c>
    </row>
    <row r="1746" spans="1:25" ht="64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118.45454545454545</v>
      </c>
      <c r="P1746" s="6">
        <f t="shared" si="165"/>
        <v>93.071428571428569</v>
      </c>
      <c r="Q1746" t="s">
        <v>8338</v>
      </c>
      <c r="R1746" t="s">
        <v>8339</v>
      </c>
      <c r="S1746" s="10">
        <f t="shared" si="162"/>
        <v>42026.605057870373</v>
      </c>
      <c r="T1746" s="10">
        <f t="shared" si="163"/>
        <v>42071.563391203701</v>
      </c>
      <c r="V1746" s="21"/>
      <c r="W1746" t="s">
        <v>8285</v>
      </c>
      <c r="X1746" t="str">
        <f t="shared" si="166"/>
        <v>photography</v>
      </c>
      <c r="Y1746" t="str">
        <f t="shared" si="167"/>
        <v>photobooks</v>
      </c>
    </row>
    <row r="1747" spans="1:25" ht="64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114.01428571428571</v>
      </c>
      <c r="P1747" s="6">
        <f t="shared" si="165"/>
        <v>89.674157303370791</v>
      </c>
      <c r="Q1747" t="s">
        <v>8338</v>
      </c>
      <c r="R1747" t="s">
        <v>8339</v>
      </c>
      <c r="S1747" s="10">
        <f t="shared" si="162"/>
        <v>42690.259699074071</v>
      </c>
      <c r="T1747" s="10">
        <f t="shared" si="163"/>
        <v>42726.083333333328</v>
      </c>
      <c r="V1747" s="21"/>
      <c r="W1747" t="s">
        <v>8285</v>
      </c>
      <c r="X1747" t="str">
        <f t="shared" si="166"/>
        <v>photography</v>
      </c>
      <c r="Y1747" t="str">
        <f t="shared" si="167"/>
        <v>photobooks</v>
      </c>
    </row>
    <row r="1748" spans="1:25" ht="64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148.10000000000002</v>
      </c>
      <c r="P1748" s="6">
        <f t="shared" si="165"/>
        <v>207.61682242990653</v>
      </c>
      <c r="Q1748" t="s">
        <v>8338</v>
      </c>
      <c r="R1748" t="s">
        <v>8339</v>
      </c>
      <c r="S1748" s="10">
        <f t="shared" si="162"/>
        <v>42668.176701388889</v>
      </c>
      <c r="T1748" s="10">
        <f t="shared" si="163"/>
        <v>42698.083333333328</v>
      </c>
      <c r="V1748" s="21"/>
      <c r="W1748" t="s">
        <v>8285</v>
      </c>
      <c r="X1748" t="str">
        <f t="shared" si="166"/>
        <v>photography</v>
      </c>
      <c r="Y1748" t="str">
        <f t="shared" si="167"/>
        <v>photobooks</v>
      </c>
    </row>
    <row r="1749" spans="1:25" ht="64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104.95555555555556</v>
      </c>
      <c r="P1749" s="6">
        <f t="shared" si="165"/>
        <v>59.408805031446541</v>
      </c>
      <c r="Q1749" t="s">
        <v>8338</v>
      </c>
      <c r="R1749" t="s">
        <v>8339</v>
      </c>
      <c r="S1749" s="10">
        <f t="shared" si="162"/>
        <v>42292.435532407413</v>
      </c>
      <c r="T1749" s="10">
        <f t="shared" si="163"/>
        <v>42321.625</v>
      </c>
      <c r="V1749" s="21"/>
      <c r="W1749" t="s">
        <v>8285</v>
      </c>
      <c r="X1749" t="str">
        <f t="shared" si="166"/>
        <v>photography</v>
      </c>
      <c r="Y1749" t="str">
        <f t="shared" si="167"/>
        <v>photobooks</v>
      </c>
    </row>
    <row r="1750" spans="1:25" ht="48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129.94800000000001</v>
      </c>
      <c r="P1750" s="6">
        <f t="shared" si="165"/>
        <v>358.97237569060775</v>
      </c>
      <c r="Q1750" t="s">
        <v>8338</v>
      </c>
      <c r="R1750" t="s">
        <v>8339</v>
      </c>
      <c r="S1750" s="10">
        <f t="shared" si="162"/>
        <v>42219.950729166667</v>
      </c>
      <c r="T1750" s="10">
        <f t="shared" si="163"/>
        <v>42249.950729166667</v>
      </c>
      <c r="V1750" s="21"/>
      <c r="W1750" t="s">
        <v>8285</v>
      </c>
      <c r="X1750" t="str">
        <f t="shared" si="166"/>
        <v>photography</v>
      </c>
      <c r="Y1750" t="str">
        <f t="shared" si="167"/>
        <v>photobooks</v>
      </c>
    </row>
    <row r="1751" spans="1:25" ht="48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123.48756218905473</v>
      </c>
      <c r="P1751" s="6">
        <f t="shared" si="165"/>
        <v>94.736641221374043</v>
      </c>
      <c r="Q1751" t="s">
        <v>8338</v>
      </c>
      <c r="R1751" t="s">
        <v>8339</v>
      </c>
      <c r="S1751" s="10">
        <f t="shared" si="162"/>
        <v>42758.975937499999</v>
      </c>
      <c r="T1751" s="10">
        <f t="shared" si="163"/>
        <v>42795.791666666672</v>
      </c>
      <c r="V1751" s="21"/>
      <c r="W1751" t="s">
        <v>8285</v>
      </c>
      <c r="X1751" t="str">
        <f t="shared" si="166"/>
        <v>photography</v>
      </c>
      <c r="Y1751" t="str">
        <f t="shared" si="167"/>
        <v>photobooks</v>
      </c>
    </row>
    <row r="1752" spans="1:25" ht="80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201.62</v>
      </c>
      <c r="P1752" s="6">
        <f t="shared" si="165"/>
        <v>80.647999999999996</v>
      </c>
      <c r="Q1752" t="s">
        <v>8338</v>
      </c>
      <c r="R1752" t="s">
        <v>8339</v>
      </c>
      <c r="S1752" s="10">
        <f t="shared" ref="S1752:S1815" si="168">(((J1752/60)/60)/24)+DATE(1970,1,1)</f>
        <v>42454.836851851855</v>
      </c>
      <c r="T1752" s="10">
        <f t="shared" ref="T1752:T1815" si="169">(((I1752/60)/60)/24)+DATE(1970,1,1)</f>
        <v>42479.836851851855</v>
      </c>
      <c r="V1752" s="21"/>
      <c r="W1752" t="s">
        <v>8285</v>
      </c>
      <c r="X1752" t="str">
        <f t="shared" si="166"/>
        <v>photography</v>
      </c>
      <c r="Y1752" t="str">
        <f t="shared" si="167"/>
        <v>photobooks</v>
      </c>
    </row>
    <row r="1753" spans="1:25" ht="48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102.89999999999999</v>
      </c>
      <c r="P1753" s="6">
        <f t="shared" si="165"/>
        <v>168.68852459016392</v>
      </c>
      <c r="Q1753" t="s">
        <v>8338</v>
      </c>
      <c r="R1753" t="s">
        <v>8339</v>
      </c>
      <c r="S1753" s="10">
        <f t="shared" si="168"/>
        <v>42052.7815162037</v>
      </c>
      <c r="T1753" s="10">
        <f t="shared" si="169"/>
        <v>42082.739849537036</v>
      </c>
      <c r="V1753" s="21"/>
      <c r="W1753" t="s">
        <v>8285</v>
      </c>
      <c r="X1753" t="str">
        <f t="shared" si="166"/>
        <v>photography</v>
      </c>
      <c r="Y1753" t="str">
        <f t="shared" si="167"/>
        <v>photobooks</v>
      </c>
    </row>
    <row r="1754" spans="1:25" ht="48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260.16666666666663</v>
      </c>
      <c r="P1754" s="6">
        <f t="shared" si="165"/>
        <v>34.68888888888889</v>
      </c>
      <c r="Q1754" t="s">
        <v>8338</v>
      </c>
      <c r="R1754" t="s">
        <v>8339</v>
      </c>
      <c r="S1754" s="10">
        <f t="shared" si="168"/>
        <v>42627.253263888888</v>
      </c>
      <c r="T1754" s="10">
        <f t="shared" si="169"/>
        <v>42657.253263888888</v>
      </c>
      <c r="V1754" s="21"/>
      <c r="W1754" t="s">
        <v>8285</v>
      </c>
      <c r="X1754" t="str">
        <f t="shared" si="166"/>
        <v>photography</v>
      </c>
      <c r="Y1754" t="str">
        <f t="shared" si="167"/>
        <v>photobooks</v>
      </c>
    </row>
    <row r="1755" spans="1:25" ht="64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108</v>
      </c>
      <c r="P1755" s="6">
        <f t="shared" si="165"/>
        <v>462.85714285714283</v>
      </c>
      <c r="Q1755" t="s">
        <v>8338</v>
      </c>
      <c r="R1755" t="s">
        <v>8339</v>
      </c>
      <c r="S1755" s="10">
        <f t="shared" si="168"/>
        <v>42420.74962962963</v>
      </c>
      <c r="T1755" s="10">
        <f t="shared" si="169"/>
        <v>42450.707962962959</v>
      </c>
      <c r="V1755" s="21"/>
      <c r="W1755" t="s">
        <v>8285</v>
      </c>
      <c r="X1755" t="str">
        <f t="shared" si="166"/>
        <v>photography</v>
      </c>
      <c r="Y1755" t="str">
        <f t="shared" si="167"/>
        <v>photobooks</v>
      </c>
    </row>
    <row r="1756" spans="1:25" ht="64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110.52941176470587</v>
      </c>
      <c r="P1756" s="6">
        <f t="shared" si="165"/>
        <v>104.38888888888889</v>
      </c>
      <c r="Q1756" t="s">
        <v>8338</v>
      </c>
      <c r="R1756" t="s">
        <v>8339</v>
      </c>
      <c r="S1756" s="10">
        <f t="shared" si="168"/>
        <v>42067.876770833333</v>
      </c>
      <c r="T1756" s="10">
        <f t="shared" si="169"/>
        <v>42097.835104166668</v>
      </c>
      <c r="V1756" s="21"/>
      <c r="W1756" t="s">
        <v>8285</v>
      </c>
      <c r="X1756" t="str">
        <f t="shared" si="166"/>
        <v>photography</v>
      </c>
      <c r="Y1756" t="str">
        <f t="shared" si="167"/>
        <v>photobooks</v>
      </c>
    </row>
    <row r="1757" spans="1:25" ht="64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120</v>
      </c>
      <c r="P1757" s="6">
        <f t="shared" si="165"/>
        <v>7.5</v>
      </c>
      <c r="Q1757" t="s">
        <v>8338</v>
      </c>
      <c r="R1757" t="s">
        <v>8339</v>
      </c>
      <c r="S1757" s="10">
        <f t="shared" si="168"/>
        <v>42252.788900462961</v>
      </c>
      <c r="T1757" s="10">
        <f t="shared" si="169"/>
        <v>42282.788900462961</v>
      </c>
      <c r="V1757" s="21"/>
      <c r="W1757" t="s">
        <v>8285</v>
      </c>
      <c r="X1757" t="str">
        <f t="shared" si="166"/>
        <v>photography</v>
      </c>
      <c r="Y1757" t="str">
        <f t="shared" si="167"/>
        <v>photobooks</v>
      </c>
    </row>
    <row r="1758" spans="1:25" ht="64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102.82909090909091</v>
      </c>
      <c r="P1758" s="6">
        <f t="shared" si="165"/>
        <v>47.13</v>
      </c>
      <c r="Q1758" t="s">
        <v>8338</v>
      </c>
      <c r="R1758" t="s">
        <v>8339</v>
      </c>
      <c r="S1758" s="10">
        <f t="shared" si="168"/>
        <v>42571.167465277773</v>
      </c>
      <c r="T1758" s="10">
        <f t="shared" si="169"/>
        <v>42611.167465277773</v>
      </c>
      <c r="V1758" s="21"/>
      <c r="W1758" t="s">
        <v>8285</v>
      </c>
      <c r="X1758" t="str">
        <f t="shared" si="166"/>
        <v>photography</v>
      </c>
      <c r="Y1758" t="str">
        <f t="shared" si="167"/>
        <v>photobooks</v>
      </c>
    </row>
    <row r="1759" spans="1:25" ht="48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115.99999999999999</v>
      </c>
      <c r="P1759" s="6">
        <f t="shared" si="165"/>
        <v>414.28571428571428</v>
      </c>
      <c r="Q1759" t="s">
        <v>8338</v>
      </c>
      <c r="R1759" t="s">
        <v>8339</v>
      </c>
      <c r="S1759" s="10">
        <f t="shared" si="168"/>
        <v>42733.827349537038</v>
      </c>
      <c r="T1759" s="10">
        <f t="shared" si="169"/>
        <v>42763.811805555553</v>
      </c>
      <c r="V1759" s="21"/>
      <c r="W1759" t="s">
        <v>8285</v>
      </c>
      <c r="X1759" t="str">
        <f t="shared" si="166"/>
        <v>photography</v>
      </c>
      <c r="Y1759" t="str">
        <f t="shared" si="167"/>
        <v>photobooks</v>
      </c>
    </row>
    <row r="1760" spans="1:25" ht="64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114.7</v>
      </c>
      <c r="P1760" s="6">
        <f t="shared" si="165"/>
        <v>42.481481481481481</v>
      </c>
      <c r="Q1760" t="s">
        <v>8338</v>
      </c>
      <c r="R1760" t="s">
        <v>8339</v>
      </c>
      <c r="S1760" s="10">
        <f t="shared" si="168"/>
        <v>42505.955925925926</v>
      </c>
      <c r="T1760" s="10">
        <f t="shared" si="169"/>
        <v>42565.955925925926</v>
      </c>
      <c r="V1760" s="21"/>
      <c r="W1760" t="s">
        <v>8285</v>
      </c>
      <c r="X1760" t="str">
        <f t="shared" si="166"/>
        <v>photography</v>
      </c>
      <c r="Y1760" t="str">
        <f t="shared" si="167"/>
        <v>photobooks</v>
      </c>
    </row>
    <row r="1761" spans="1:25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106.60000000000001</v>
      </c>
      <c r="P1761" s="6">
        <f t="shared" si="165"/>
        <v>108.77551020408163</v>
      </c>
      <c r="Q1761" t="s">
        <v>8338</v>
      </c>
      <c r="R1761" t="s">
        <v>8339</v>
      </c>
      <c r="S1761" s="10">
        <f t="shared" si="168"/>
        <v>42068.829039351855</v>
      </c>
      <c r="T1761" s="10">
        <f t="shared" si="169"/>
        <v>42088.787372685183</v>
      </c>
      <c r="V1761" s="21"/>
      <c r="W1761" t="s">
        <v>8285</v>
      </c>
      <c r="X1761" t="str">
        <f t="shared" si="166"/>
        <v>photography</v>
      </c>
      <c r="Y1761" t="str">
        <f t="shared" si="167"/>
        <v>photobooks</v>
      </c>
    </row>
    <row r="1762" spans="1:25" ht="80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165.44</v>
      </c>
      <c r="P1762" s="6">
        <f t="shared" si="165"/>
        <v>81.098039215686271</v>
      </c>
      <c r="Q1762" t="s">
        <v>8338</v>
      </c>
      <c r="R1762" t="s">
        <v>8339</v>
      </c>
      <c r="S1762" s="10">
        <f t="shared" si="168"/>
        <v>42405.67260416667</v>
      </c>
      <c r="T1762" s="10">
        <f t="shared" si="169"/>
        <v>42425.67260416667</v>
      </c>
      <c r="V1762" s="21"/>
      <c r="W1762" t="s">
        <v>8285</v>
      </c>
      <c r="X1762" t="str">
        <f t="shared" si="166"/>
        <v>photography</v>
      </c>
      <c r="Y1762" t="str">
        <f t="shared" si="167"/>
        <v>photobooks</v>
      </c>
    </row>
    <row r="1763" spans="1:25" ht="48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155</v>
      </c>
      <c r="P1763" s="6">
        <f t="shared" si="165"/>
        <v>51.666666666666664</v>
      </c>
      <c r="Q1763" t="s">
        <v>8338</v>
      </c>
      <c r="R1763" t="s">
        <v>8339</v>
      </c>
      <c r="S1763" s="10">
        <f t="shared" si="168"/>
        <v>42209.567824074074</v>
      </c>
      <c r="T1763" s="10">
        <f t="shared" si="169"/>
        <v>42259.567824074074</v>
      </c>
      <c r="V1763" s="21"/>
      <c r="W1763" t="s">
        <v>8285</v>
      </c>
      <c r="X1763" t="str">
        <f t="shared" si="166"/>
        <v>photography</v>
      </c>
      <c r="Y1763" t="str">
        <f t="shared" si="167"/>
        <v>photobooks</v>
      </c>
    </row>
    <row r="1764" spans="1:25" ht="3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885</v>
      </c>
      <c r="P1764" s="6">
        <f t="shared" si="165"/>
        <v>35.4</v>
      </c>
      <c r="Q1764" t="s">
        <v>8338</v>
      </c>
      <c r="R1764" t="s">
        <v>8339</v>
      </c>
      <c r="S1764" s="10">
        <f t="shared" si="168"/>
        <v>42410.982002314813</v>
      </c>
      <c r="T1764" s="10">
        <f t="shared" si="169"/>
        <v>42440.982002314813</v>
      </c>
      <c r="V1764" s="21"/>
      <c r="W1764" t="s">
        <v>8285</v>
      </c>
      <c r="X1764" t="str">
        <f t="shared" si="166"/>
        <v>photography</v>
      </c>
      <c r="Y1764" t="str">
        <f t="shared" si="167"/>
        <v>photobooks</v>
      </c>
    </row>
    <row r="1765" spans="1:25" ht="64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101.90833333333333</v>
      </c>
      <c r="P1765" s="6">
        <f t="shared" si="165"/>
        <v>103.63559322033899</v>
      </c>
      <c r="Q1765" t="s">
        <v>8338</v>
      </c>
      <c r="R1765" t="s">
        <v>8339</v>
      </c>
      <c r="S1765" s="10">
        <f t="shared" si="168"/>
        <v>42636.868518518517</v>
      </c>
      <c r="T1765" s="10">
        <f t="shared" si="169"/>
        <v>42666.868518518517</v>
      </c>
      <c r="V1765" s="21"/>
      <c r="W1765" t="s">
        <v>8285</v>
      </c>
      <c r="X1765" t="str">
        <f t="shared" si="166"/>
        <v>photography</v>
      </c>
      <c r="Y1765" t="str">
        <f t="shared" si="167"/>
        <v>photobooks</v>
      </c>
    </row>
    <row r="1766" spans="1:25" ht="64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19.600000000000001</v>
      </c>
      <c r="P1766" s="6">
        <f t="shared" si="165"/>
        <v>55.282051282051285</v>
      </c>
      <c r="Q1766" t="s">
        <v>8338</v>
      </c>
      <c r="R1766" t="s">
        <v>8339</v>
      </c>
      <c r="S1766" s="10">
        <f t="shared" si="168"/>
        <v>41825.485868055555</v>
      </c>
      <c r="T1766" s="10">
        <f t="shared" si="169"/>
        <v>41854.485868055555</v>
      </c>
      <c r="V1766" s="21"/>
      <c r="W1766" t="s">
        <v>8285</v>
      </c>
      <c r="X1766" t="str">
        <f t="shared" si="166"/>
        <v>photography</v>
      </c>
      <c r="Y1766" t="str">
        <f t="shared" si="167"/>
        <v>photobooks</v>
      </c>
    </row>
    <row r="1767" spans="1:25" ht="64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59.467839999999995</v>
      </c>
      <c r="P1767" s="6">
        <f t="shared" si="165"/>
        <v>72.16970873786407</v>
      </c>
      <c r="Q1767" t="s">
        <v>8338</v>
      </c>
      <c r="R1767" t="s">
        <v>8339</v>
      </c>
      <c r="S1767" s="10">
        <f t="shared" si="168"/>
        <v>41834.980462962965</v>
      </c>
      <c r="T1767" s="10">
        <f t="shared" si="169"/>
        <v>41864.980462962965</v>
      </c>
      <c r="V1767" s="21"/>
      <c r="W1767" t="s">
        <v>8285</v>
      </c>
      <c r="X1767" t="str">
        <f t="shared" si="166"/>
        <v>photography</v>
      </c>
      <c r="Y1767" t="str">
        <f t="shared" si="167"/>
        <v>photobooks</v>
      </c>
    </row>
    <row r="1768" spans="1:25" ht="48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s="6">
        <f t="shared" si="165"/>
        <v>0</v>
      </c>
      <c r="Q1768" t="s">
        <v>8338</v>
      </c>
      <c r="R1768" t="s">
        <v>8339</v>
      </c>
      <c r="S1768" s="10">
        <f t="shared" si="168"/>
        <v>41855.859814814816</v>
      </c>
      <c r="T1768" s="10">
        <f t="shared" si="169"/>
        <v>41876.859814814816</v>
      </c>
      <c r="V1768" s="21"/>
      <c r="W1768" t="s">
        <v>8285</v>
      </c>
      <c r="X1768" t="str">
        <f t="shared" si="166"/>
        <v>photography</v>
      </c>
      <c r="Y1768" t="str">
        <f t="shared" si="167"/>
        <v>photobooks</v>
      </c>
    </row>
    <row r="1769" spans="1:25" ht="48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45.72</v>
      </c>
      <c r="P1769" s="6">
        <f t="shared" si="165"/>
        <v>58.615384615384613</v>
      </c>
      <c r="Q1769" t="s">
        <v>8338</v>
      </c>
      <c r="R1769" t="s">
        <v>8339</v>
      </c>
      <c r="S1769" s="10">
        <f t="shared" si="168"/>
        <v>41824.658379629633</v>
      </c>
      <c r="T1769" s="10">
        <f t="shared" si="169"/>
        <v>41854.658379629633</v>
      </c>
      <c r="V1769" s="21"/>
      <c r="W1769" t="s">
        <v>8285</v>
      </c>
      <c r="X1769" t="str">
        <f t="shared" si="166"/>
        <v>photography</v>
      </c>
      <c r="Y1769" t="str">
        <f t="shared" si="167"/>
        <v>photobooks</v>
      </c>
    </row>
    <row r="1770" spans="1:25" ht="64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</v>
      </c>
      <c r="P1770" s="6">
        <f t="shared" si="165"/>
        <v>12.466666666666667</v>
      </c>
      <c r="Q1770" t="s">
        <v>8338</v>
      </c>
      <c r="R1770" t="s">
        <v>8339</v>
      </c>
      <c r="S1770" s="10">
        <f t="shared" si="168"/>
        <v>41849.560694444444</v>
      </c>
      <c r="T1770" s="10">
        <f t="shared" si="169"/>
        <v>41909.560694444444</v>
      </c>
      <c r="V1770" s="21"/>
      <c r="W1770" t="s">
        <v>8285</v>
      </c>
      <c r="X1770" t="str">
        <f t="shared" si="166"/>
        <v>photography</v>
      </c>
      <c r="Y1770" t="str">
        <f t="shared" si="167"/>
        <v>photobooks</v>
      </c>
    </row>
    <row r="1771" spans="1:25" ht="64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2.7025000000000001</v>
      </c>
      <c r="P1771" s="6">
        <f t="shared" si="165"/>
        <v>49.136363636363633</v>
      </c>
      <c r="Q1771" t="s">
        <v>8338</v>
      </c>
      <c r="R1771" t="s">
        <v>8339</v>
      </c>
      <c r="S1771" s="10">
        <f t="shared" si="168"/>
        <v>41987.818969907406</v>
      </c>
      <c r="T1771" s="10">
        <f t="shared" si="169"/>
        <v>42017.818969907406</v>
      </c>
      <c r="V1771" s="21"/>
      <c r="W1771" t="s">
        <v>8285</v>
      </c>
      <c r="X1771" t="str">
        <f t="shared" si="166"/>
        <v>photography</v>
      </c>
      <c r="Y1771" t="str">
        <f t="shared" si="167"/>
        <v>photobooks</v>
      </c>
    </row>
    <row r="1772" spans="1:25" ht="64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56.51428571428572</v>
      </c>
      <c r="P1772" s="6">
        <f t="shared" si="165"/>
        <v>150.5</v>
      </c>
      <c r="Q1772" t="s">
        <v>8338</v>
      </c>
      <c r="R1772" t="s">
        <v>8339</v>
      </c>
      <c r="S1772" s="10">
        <f t="shared" si="168"/>
        <v>41891.780023148152</v>
      </c>
      <c r="T1772" s="10">
        <f t="shared" si="169"/>
        <v>41926.780023148152</v>
      </c>
      <c r="V1772" s="21"/>
      <c r="W1772" t="s">
        <v>8285</v>
      </c>
      <c r="X1772" t="str">
        <f t="shared" si="166"/>
        <v>photography</v>
      </c>
      <c r="Y1772" t="str">
        <f t="shared" si="167"/>
        <v>photobooks</v>
      </c>
    </row>
    <row r="1773" spans="1:25" ht="64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21.30952380952381</v>
      </c>
      <c r="P1773" s="6">
        <f t="shared" si="165"/>
        <v>35.799999999999997</v>
      </c>
      <c r="Q1773" t="s">
        <v>8338</v>
      </c>
      <c r="R1773" t="s">
        <v>8339</v>
      </c>
      <c r="S1773" s="10">
        <f t="shared" si="168"/>
        <v>41905.979629629634</v>
      </c>
      <c r="T1773" s="10">
        <f t="shared" si="169"/>
        <v>41935.979629629634</v>
      </c>
      <c r="V1773" s="21"/>
      <c r="W1773" t="s">
        <v>8285</v>
      </c>
      <c r="X1773" t="str">
        <f t="shared" si="166"/>
        <v>photography</v>
      </c>
      <c r="Y1773" t="str">
        <f t="shared" si="167"/>
        <v>photobooks</v>
      </c>
    </row>
    <row r="1774" spans="1:25" ht="48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15.6</v>
      </c>
      <c r="P1774" s="6">
        <f t="shared" si="165"/>
        <v>45.157894736842103</v>
      </c>
      <c r="Q1774" t="s">
        <v>8338</v>
      </c>
      <c r="R1774" t="s">
        <v>8339</v>
      </c>
      <c r="S1774" s="10">
        <f t="shared" si="168"/>
        <v>41766.718009259261</v>
      </c>
      <c r="T1774" s="10">
        <f t="shared" si="169"/>
        <v>41826.718009259261</v>
      </c>
      <c r="V1774" s="21"/>
      <c r="W1774" t="s">
        <v>8285</v>
      </c>
      <c r="X1774" t="str">
        <f t="shared" si="166"/>
        <v>photography</v>
      </c>
      <c r="Y1774" t="str">
        <f t="shared" si="167"/>
        <v>photobooks</v>
      </c>
    </row>
    <row r="1775" spans="1:25" ht="64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6.2566666666666677</v>
      </c>
      <c r="P1775" s="6">
        <f t="shared" si="165"/>
        <v>98.78947368421052</v>
      </c>
      <c r="Q1775" t="s">
        <v>8338</v>
      </c>
      <c r="R1775" t="s">
        <v>8339</v>
      </c>
      <c r="S1775" s="10">
        <f t="shared" si="168"/>
        <v>41978.760393518518</v>
      </c>
      <c r="T1775" s="10">
        <f t="shared" si="169"/>
        <v>42023.760393518518</v>
      </c>
      <c r="V1775" s="21"/>
      <c r="W1775" t="s">
        <v>8285</v>
      </c>
      <c r="X1775" t="str">
        <f t="shared" si="166"/>
        <v>photography</v>
      </c>
      <c r="Y1775" t="str">
        <f t="shared" si="167"/>
        <v>photobooks</v>
      </c>
    </row>
    <row r="1776" spans="1:25" ht="64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45.92</v>
      </c>
      <c r="P1776" s="6">
        <f t="shared" si="165"/>
        <v>88.307692307692307</v>
      </c>
      <c r="Q1776" t="s">
        <v>8338</v>
      </c>
      <c r="R1776" t="s">
        <v>8339</v>
      </c>
      <c r="S1776" s="10">
        <f t="shared" si="168"/>
        <v>41930.218657407408</v>
      </c>
      <c r="T1776" s="10">
        <f t="shared" si="169"/>
        <v>41972.624305555553</v>
      </c>
      <c r="V1776" s="21"/>
      <c r="W1776" t="s">
        <v>8285</v>
      </c>
      <c r="X1776" t="str">
        <f t="shared" si="166"/>
        <v>photography</v>
      </c>
      <c r="Y1776" t="str">
        <f t="shared" si="167"/>
        <v>photobooks</v>
      </c>
    </row>
    <row r="1777" spans="1:25" ht="64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65.101538461538468</v>
      </c>
      <c r="P1777" s="6">
        <f t="shared" si="165"/>
        <v>170.62903225806451</v>
      </c>
      <c r="Q1777" t="s">
        <v>8338</v>
      </c>
      <c r="R1777" t="s">
        <v>8339</v>
      </c>
      <c r="S1777" s="10">
        <f t="shared" si="168"/>
        <v>41891.976388888892</v>
      </c>
      <c r="T1777" s="10">
        <f t="shared" si="169"/>
        <v>41936.976388888892</v>
      </c>
      <c r="V1777" s="21"/>
      <c r="W1777" t="s">
        <v>8285</v>
      </c>
      <c r="X1777" t="str">
        <f t="shared" si="166"/>
        <v>photography</v>
      </c>
      <c r="Y1777" t="str">
        <f t="shared" si="167"/>
        <v>photobooks</v>
      </c>
    </row>
    <row r="1778" spans="1:25" ht="64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</v>
      </c>
      <c r="P1778" s="6">
        <f t="shared" si="165"/>
        <v>83.75</v>
      </c>
      <c r="Q1778" t="s">
        <v>8338</v>
      </c>
      <c r="R1778" t="s">
        <v>8339</v>
      </c>
      <c r="S1778" s="10">
        <f t="shared" si="168"/>
        <v>41905.95684027778</v>
      </c>
      <c r="T1778" s="10">
        <f t="shared" si="169"/>
        <v>41941.95684027778</v>
      </c>
      <c r="V1778" s="21"/>
      <c r="W1778" t="s">
        <v>8285</v>
      </c>
      <c r="X1778" t="str">
        <f t="shared" si="166"/>
        <v>photography</v>
      </c>
      <c r="Y1778" t="str">
        <f t="shared" si="167"/>
        <v>photobooks</v>
      </c>
    </row>
    <row r="1779" spans="1:25" ht="64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13.5625</v>
      </c>
      <c r="P1779" s="6">
        <f t="shared" si="165"/>
        <v>65.099999999999994</v>
      </c>
      <c r="Q1779" t="s">
        <v>8338</v>
      </c>
      <c r="R1779" t="s">
        <v>8339</v>
      </c>
      <c r="S1779" s="10">
        <f t="shared" si="168"/>
        <v>42025.357094907406</v>
      </c>
      <c r="T1779" s="10">
        <f t="shared" si="169"/>
        <v>42055.357094907406</v>
      </c>
      <c r="V1779" s="21"/>
      <c r="W1779" t="s">
        <v>8285</v>
      </c>
      <c r="X1779" t="str">
        <f t="shared" si="166"/>
        <v>photography</v>
      </c>
      <c r="Y1779" t="str">
        <f t="shared" si="167"/>
        <v>photobooks</v>
      </c>
    </row>
    <row r="1780" spans="1:25" ht="64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1.9900000000000002</v>
      </c>
      <c r="P1780" s="6">
        <f t="shared" si="165"/>
        <v>66.333333333333329</v>
      </c>
      <c r="Q1780" t="s">
        <v>8338</v>
      </c>
      <c r="R1780" t="s">
        <v>8339</v>
      </c>
      <c r="S1780" s="10">
        <f t="shared" si="168"/>
        <v>42045.86336805555</v>
      </c>
      <c r="T1780" s="10">
        <f t="shared" si="169"/>
        <v>42090.821701388893</v>
      </c>
      <c r="V1780" s="21"/>
      <c r="W1780" t="s">
        <v>8285</v>
      </c>
      <c r="X1780" t="str">
        <f t="shared" si="166"/>
        <v>photography</v>
      </c>
      <c r="Y1780" t="str">
        <f t="shared" si="167"/>
        <v>photobooks</v>
      </c>
    </row>
    <row r="1781" spans="1:25" ht="64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36.236363636363642</v>
      </c>
      <c r="P1781" s="6">
        <f t="shared" si="165"/>
        <v>104.89473684210526</v>
      </c>
      <c r="Q1781" t="s">
        <v>8338</v>
      </c>
      <c r="R1781" t="s">
        <v>8339</v>
      </c>
      <c r="S1781" s="10">
        <f t="shared" si="168"/>
        <v>42585.691898148143</v>
      </c>
      <c r="T1781" s="10">
        <f t="shared" si="169"/>
        <v>42615.691898148143</v>
      </c>
      <c r="V1781" s="21"/>
      <c r="W1781" t="s">
        <v>8285</v>
      </c>
      <c r="X1781" t="str">
        <f t="shared" si="166"/>
        <v>photography</v>
      </c>
      <c r="Y1781" t="str">
        <f t="shared" si="167"/>
        <v>photobooks</v>
      </c>
    </row>
    <row r="1782" spans="1:25" ht="64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39.743333333333339</v>
      </c>
      <c r="P1782" s="6">
        <f t="shared" si="165"/>
        <v>78.440789473684205</v>
      </c>
      <c r="Q1782" t="s">
        <v>8338</v>
      </c>
      <c r="R1782" t="s">
        <v>8339</v>
      </c>
      <c r="S1782" s="10">
        <f t="shared" si="168"/>
        <v>42493.600810185191</v>
      </c>
      <c r="T1782" s="10">
        <f t="shared" si="169"/>
        <v>42553.600810185191</v>
      </c>
      <c r="V1782" s="21"/>
      <c r="W1782" t="s">
        <v>8285</v>
      </c>
      <c r="X1782" t="str">
        <f t="shared" si="166"/>
        <v>photography</v>
      </c>
      <c r="Y1782" t="str">
        <f t="shared" si="167"/>
        <v>photobooks</v>
      </c>
    </row>
    <row r="1783" spans="1:25" ht="80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25.763636363636365</v>
      </c>
      <c r="P1783" s="6">
        <f t="shared" si="165"/>
        <v>59.041666666666664</v>
      </c>
      <c r="Q1783" t="s">
        <v>8338</v>
      </c>
      <c r="R1783" t="s">
        <v>8339</v>
      </c>
      <c r="S1783" s="10">
        <f t="shared" si="168"/>
        <v>42597.617418981477</v>
      </c>
      <c r="T1783" s="10">
        <f t="shared" si="169"/>
        <v>42628.617418981477</v>
      </c>
      <c r="V1783" s="21"/>
      <c r="W1783" t="s">
        <v>8285</v>
      </c>
      <c r="X1783" t="str">
        <f t="shared" si="166"/>
        <v>photography</v>
      </c>
      <c r="Y1783" t="str">
        <f t="shared" si="167"/>
        <v>photobooks</v>
      </c>
    </row>
    <row r="1784" spans="1:25" ht="64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15.491428571428573</v>
      </c>
      <c r="P1784" s="6">
        <f t="shared" si="165"/>
        <v>71.34210526315789</v>
      </c>
      <c r="Q1784" t="s">
        <v>8338</v>
      </c>
      <c r="R1784" t="s">
        <v>8339</v>
      </c>
      <c r="S1784" s="10">
        <f t="shared" si="168"/>
        <v>42388.575104166666</v>
      </c>
      <c r="T1784" s="10">
        <f t="shared" si="169"/>
        <v>42421.575104166666</v>
      </c>
      <c r="V1784" s="21"/>
      <c r="W1784" t="s">
        <v>8285</v>
      </c>
      <c r="X1784" t="str">
        <f t="shared" si="166"/>
        <v>photography</v>
      </c>
      <c r="Y1784" t="str">
        <f t="shared" si="167"/>
        <v>photobooks</v>
      </c>
    </row>
    <row r="1785" spans="1:25" ht="64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23.692499999999999</v>
      </c>
      <c r="P1785" s="6">
        <f t="shared" si="165"/>
        <v>51.227027027027027</v>
      </c>
      <c r="Q1785" t="s">
        <v>8338</v>
      </c>
      <c r="R1785" t="s">
        <v>8339</v>
      </c>
      <c r="S1785" s="10">
        <f t="shared" si="168"/>
        <v>42115.949976851851</v>
      </c>
      <c r="T1785" s="10">
        <f t="shared" si="169"/>
        <v>42145.949976851851</v>
      </c>
      <c r="V1785" s="21"/>
      <c r="W1785" t="s">
        <v>8285</v>
      </c>
      <c r="X1785" t="str">
        <f t="shared" si="166"/>
        <v>photography</v>
      </c>
      <c r="Y1785" t="str">
        <f t="shared" si="167"/>
        <v>photobooks</v>
      </c>
    </row>
    <row r="1786" spans="1:25" ht="64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39.76</v>
      </c>
      <c r="P1786" s="6">
        <f t="shared" si="165"/>
        <v>60.242424242424242</v>
      </c>
      <c r="Q1786" t="s">
        <v>8338</v>
      </c>
      <c r="R1786" t="s">
        <v>8339</v>
      </c>
      <c r="S1786" s="10">
        <f t="shared" si="168"/>
        <v>42003.655555555553</v>
      </c>
      <c r="T1786" s="10">
        <f t="shared" si="169"/>
        <v>42035.142361111109</v>
      </c>
      <c r="V1786" s="21"/>
      <c r="W1786" t="s">
        <v>8285</v>
      </c>
      <c r="X1786" t="str">
        <f t="shared" si="166"/>
        <v>photography</v>
      </c>
      <c r="Y1786" t="str">
        <f t="shared" si="167"/>
        <v>photobooks</v>
      </c>
    </row>
    <row r="1787" spans="1:25" ht="64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20.220833333333331</v>
      </c>
      <c r="P1787" s="6">
        <f t="shared" si="165"/>
        <v>44.935185185185183</v>
      </c>
      <c r="Q1787" t="s">
        <v>8338</v>
      </c>
      <c r="R1787" t="s">
        <v>8339</v>
      </c>
      <c r="S1787" s="10">
        <f t="shared" si="168"/>
        <v>41897.134895833333</v>
      </c>
      <c r="T1787" s="10">
        <f t="shared" si="169"/>
        <v>41928</v>
      </c>
      <c r="V1787" s="21"/>
      <c r="W1787" t="s">
        <v>8285</v>
      </c>
      <c r="X1787" t="str">
        <f t="shared" si="166"/>
        <v>photography</v>
      </c>
      <c r="Y1787" t="str">
        <f t="shared" si="167"/>
        <v>photobooks</v>
      </c>
    </row>
    <row r="1788" spans="1:25" ht="64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47.631578947368418</v>
      </c>
      <c r="P1788" s="6">
        <f t="shared" si="165"/>
        <v>31.206896551724139</v>
      </c>
      <c r="Q1788" t="s">
        <v>8338</v>
      </c>
      <c r="R1788" t="s">
        <v>8339</v>
      </c>
      <c r="S1788" s="10">
        <f t="shared" si="168"/>
        <v>41958.550659722227</v>
      </c>
      <c r="T1788" s="10">
        <f t="shared" si="169"/>
        <v>41988.550659722227</v>
      </c>
      <c r="V1788" s="21"/>
      <c r="W1788" t="s">
        <v>8285</v>
      </c>
      <c r="X1788" t="str">
        <f t="shared" si="166"/>
        <v>photography</v>
      </c>
      <c r="Y1788" t="str">
        <f t="shared" si="167"/>
        <v>photobooks</v>
      </c>
    </row>
    <row r="1789" spans="1:25" ht="64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15.329999999999998</v>
      </c>
      <c r="P1789" s="6">
        <f t="shared" si="165"/>
        <v>63.875</v>
      </c>
      <c r="Q1789" t="s">
        <v>8338</v>
      </c>
      <c r="R1789" t="s">
        <v>8339</v>
      </c>
      <c r="S1789" s="10">
        <f t="shared" si="168"/>
        <v>42068.65552083333</v>
      </c>
      <c r="T1789" s="10">
        <f t="shared" si="169"/>
        <v>42098.613854166666</v>
      </c>
      <c r="V1789" s="21"/>
      <c r="W1789" t="s">
        <v>8285</v>
      </c>
      <c r="X1789" t="str">
        <f t="shared" si="166"/>
        <v>photography</v>
      </c>
      <c r="Y1789" t="str">
        <f t="shared" si="167"/>
        <v>photobooks</v>
      </c>
    </row>
    <row r="1790" spans="1:25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</v>
      </c>
      <c r="P1790" s="6">
        <f t="shared" si="165"/>
        <v>19</v>
      </c>
      <c r="Q1790" t="s">
        <v>8338</v>
      </c>
      <c r="R1790" t="s">
        <v>8339</v>
      </c>
      <c r="S1790" s="10">
        <f t="shared" si="168"/>
        <v>41913.94840277778</v>
      </c>
      <c r="T1790" s="10">
        <f t="shared" si="169"/>
        <v>41943.94840277778</v>
      </c>
      <c r="V1790" s="21"/>
      <c r="W1790" t="s">
        <v>8285</v>
      </c>
      <c r="X1790" t="str">
        <f t="shared" si="166"/>
        <v>photography</v>
      </c>
      <c r="Y1790" t="str">
        <f t="shared" si="167"/>
        <v>photobooks</v>
      </c>
    </row>
    <row r="1791" spans="1:25" ht="64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0.5</v>
      </c>
      <c r="P1791" s="6">
        <f t="shared" si="165"/>
        <v>10</v>
      </c>
      <c r="Q1791" t="s">
        <v>8338</v>
      </c>
      <c r="R1791" t="s">
        <v>8339</v>
      </c>
      <c r="S1791" s="10">
        <f t="shared" si="168"/>
        <v>41956.250034722223</v>
      </c>
      <c r="T1791" s="10">
        <f t="shared" si="169"/>
        <v>42016.250034722223</v>
      </c>
      <c r="V1791" s="21"/>
      <c r="W1791" t="s">
        <v>8285</v>
      </c>
      <c r="X1791" t="str">
        <f t="shared" si="166"/>
        <v>photography</v>
      </c>
      <c r="Y1791" t="str">
        <f t="shared" si="167"/>
        <v>photobooks</v>
      </c>
    </row>
    <row r="1792" spans="1:25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4.957575757575758</v>
      </c>
      <c r="P1792" s="6">
        <f t="shared" si="165"/>
        <v>109.06666666666666</v>
      </c>
      <c r="Q1792" t="s">
        <v>8338</v>
      </c>
      <c r="R1792" t="s">
        <v>8339</v>
      </c>
      <c r="S1792" s="10">
        <f t="shared" si="168"/>
        <v>42010.674513888895</v>
      </c>
      <c r="T1792" s="10">
        <f t="shared" si="169"/>
        <v>42040.674513888895</v>
      </c>
      <c r="V1792" s="21"/>
      <c r="W1792" t="s">
        <v>8285</v>
      </c>
      <c r="X1792" t="str">
        <f t="shared" si="166"/>
        <v>photography</v>
      </c>
      <c r="Y1792" t="str">
        <f t="shared" si="167"/>
        <v>photobooks</v>
      </c>
    </row>
    <row r="1793" spans="1:25" ht="48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3.5666666666666664</v>
      </c>
      <c r="P1793" s="6">
        <f t="shared" si="165"/>
        <v>26.75</v>
      </c>
      <c r="Q1793" t="s">
        <v>8338</v>
      </c>
      <c r="R1793" t="s">
        <v>8339</v>
      </c>
      <c r="S1793" s="10">
        <f t="shared" si="168"/>
        <v>41973.740335648152</v>
      </c>
      <c r="T1793" s="10">
        <f t="shared" si="169"/>
        <v>42033.740335648152</v>
      </c>
      <c r="V1793" s="21"/>
      <c r="W1793" t="s">
        <v>8285</v>
      </c>
      <c r="X1793" t="str">
        <f t="shared" si="166"/>
        <v>photography</v>
      </c>
      <c r="Y1793" t="str">
        <f t="shared" si="167"/>
        <v>photobooks</v>
      </c>
    </row>
    <row r="1794" spans="1:25" ht="48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61.124000000000002</v>
      </c>
      <c r="P1794" s="6">
        <f t="shared" si="165"/>
        <v>109.93525179856115</v>
      </c>
      <c r="Q1794" t="s">
        <v>8338</v>
      </c>
      <c r="R1794" t="s">
        <v>8339</v>
      </c>
      <c r="S1794" s="10">
        <f t="shared" si="168"/>
        <v>42189.031041666662</v>
      </c>
      <c r="T1794" s="10">
        <f t="shared" si="169"/>
        <v>42226.290972222225</v>
      </c>
      <c r="V1794" s="21"/>
      <c r="W1794" t="s">
        <v>8285</v>
      </c>
      <c r="X1794" t="str">
        <f t="shared" si="166"/>
        <v>photography</v>
      </c>
      <c r="Y1794" t="str">
        <f t="shared" si="167"/>
        <v>photobooks</v>
      </c>
    </row>
    <row r="1795" spans="1:25" ht="64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((E1795/D1795)*100)</f>
        <v>1.3333333333333335</v>
      </c>
      <c r="P1795" s="6">
        <f t="shared" ref="P1795:P1858" si="171">IFERROR(E1795/L1795,0)</f>
        <v>20</v>
      </c>
      <c r="Q1795" t="s">
        <v>8338</v>
      </c>
      <c r="R1795" t="s">
        <v>8339</v>
      </c>
      <c r="S1795" s="10">
        <f t="shared" si="168"/>
        <v>41940.89166666667</v>
      </c>
      <c r="T1795" s="10">
        <f t="shared" si="169"/>
        <v>41970.933333333334</v>
      </c>
      <c r="V1795" s="21"/>
      <c r="W1795" t="s">
        <v>8285</v>
      </c>
      <c r="X1795" t="str">
        <f t="shared" ref="X1795:X1858" si="172">LEFT(W1795,FIND("/",W1795)-1)</f>
        <v>photography</v>
      </c>
      <c r="Y1795" t="str">
        <f t="shared" ref="Y1795:Y1858" si="173">RIGHT(W1795,LEN(W1795)-FIND("/",W1795))</f>
        <v>photobooks</v>
      </c>
    </row>
    <row r="1796" spans="1:25" ht="64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11.077777777777778</v>
      </c>
      <c r="P1796" s="6">
        <f t="shared" si="171"/>
        <v>55.388888888888886</v>
      </c>
      <c r="Q1796" t="s">
        <v>8338</v>
      </c>
      <c r="R1796" t="s">
        <v>8339</v>
      </c>
      <c r="S1796" s="10">
        <f t="shared" si="168"/>
        <v>42011.551180555558</v>
      </c>
      <c r="T1796" s="10">
        <f t="shared" si="169"/>
        <v>42046.551180555558</v>
      </c>
      <c r="V1796" s="21"/>
      <c r="W1796" t="s">
        <v>8285</v>
      </c>
      <c r="X1796" t="str">
        <f t="shared" si="172"/>
        <v>photography</v>
      </c>
      <c r="Y1796" t="str">
        <f t="shared" si="173"/>
        <v>photobooks</v>
      </c>
    </row>
    <row r="1797" spans="1:25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38.735714285714288</v>
      </c>
      <c r="P1797" s="6">
        <f t="shared" si="171"/>
        <v>133.90123456790124</v>
      </c>
      <c r="Q1797" t="s">
        <v>8338</v>
      </c>
      <c r="R1797" t="s">
        <v>8339</v>
      </c>
      <c r="S1797" s="10">
        <f t="shared" si="168"/>
        <v>42628.288668981477</v>
      </c>
      <c r="T1797" s="10">
        <f t="shared" si="169"/>
        <v>42657.666666666672</v>
      </c>
      <c r="V1797" s="21"/>
      <c r="W1797" t="s">
        <v>8285</v>
      </c>
      <c r="X1797" t="str">
        <f t="shared" si="172"/>
        <v>photography</v>
      </c>
      <c r="Y1797" t="str">
        <f t="shared" si="173"/>
        <v>photobooks</v>
      </c>
    </row>
    <row r="1798" spans="1:25" ht="80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22.05263157894737</v>
      </c>
      <c r="P1798" s="6">
        <f t="shared" si="171"/>
        <v>48.720930232558139</v>
      </c>
      <c r="Q1798" t="s">
        <v>8338</v>
      </c>
      <c r="R1798" t="s">
        <v>8339</v>
      </c>
      <c r="S1798" s="10">
        <f t="shared" si="168"/>
        <v>42515.439421296294</v>
      </c>
      <c r="T1798" s="10">
        <f t="shared" si="169"/>
        <v>42575.439421296294</v>
      </c>
      <c r="V1798" s="21"/>
      <c r="W1798" t="s">
        <v>8285</v>
      </c>
      <c r="X1798" t="str">
        <f t="shared" si="172"/>
        <v>photography</v>
      </c>
      <c r="Y1798" t="str">
        <f t="shared" si="173"/>
        <v>photobooks</v>
      </c>
    </row>
    <row r="1799" spans="1:25" ht="64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67.55</v>
      </c>
      <c r="P1799" s="6">
        <f t="shared" si="171"/>
        <v>48.25</v>
      </c>
      <c r="Q1799" t="s">
        <v>8338</v>
      </c>
      <c r="R1799" t="s">
        <v>8339</v>
      </c>
      <c r="S1799" s="10">
        <f t="shared" si="168"/>
        <v>42689.56931712963</v>
      </c>
      <c r="T1799" s="10">
        <f t="shared" si="169"/>
        <v>42719.56931712963</v>
      </c>
      <c r="V1799" s="21"/>
      <c r="W1799" t="s">
        <v>8285</v>
      </c>
      <c r="X1799" t="str">
        <f t="shared" si="172"/>
        <v>photography</v>
      </c>
      <c r="Y1799" t="str">
        <f t="shared" si="173"/>
        <v>photobooks</v>
      </c>
    </row>
    <row r="1800" spans="1:25" ht="64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13.637499999999999</v>
      </c>
      <c r="P1800" s="6">
        <f t="shared" si="171"/>
        <v>58.972972972972975</v>
      </c>
      <c r="Q1800" t="s">
        <v>8338</v>
      </c>
      <c r="R1800" t="s">
        <v>8339</v>
      </c>
      <c r="S1800" s="10">
        <f t="shared" si="168"/>
        <v>42344.32677083333</v>
      </c>
      <c r="T1800" s="10">
        <f t="shared" si="169"/>
        <v>42404.32677083333</v>
      </c>
      <c r="V1800" s="21"/>
      <c r="W1800" t="s">
        <v>8285</v>
      </c>
      <c r="X1800" t="str">
        <f t="shared" si="172"/>
        <v>photography</v>
      </c>
      <c r="Y1800" t="str">
        <f t="shared" si="173"/>
        <v>photobooks</v>
      </c>
    </row>
    <row r="1801" spans="1:25" ht="48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</v>
      </c>
      <c r="P1801" s="6">
        <f t="shared" si="171"/>
        <v>11.638333333333334</v>
      </c>
      <c r="Q1801" t="s">
        <v>8338</v>
      </c>
      <c r="R1801" t="s">
        <v>8339</v>
      </c>
      <c r="S1801" s="10">
        <f t="shared" si="168"/>
        <v>41934.842685185184</v>
      </c>
      <c r="T1801" s="10">
        <f t="shared" si="169"/>
        <v>41954.884351851855</v>
      </c>
      <c r="V1801" s="21"/>
      <c r="W1801" t="s">
        <v>8285</v>
      </c>
      <c r="X1801" t="str">
        <f t="shared" si="172"/>
        <v>photography</v>
      </c>
      <c r="Y1801" t="str">
        <f t="shared" si="173"/>
        <v>photobooks</v>
      </c>
    </row>
    <row r="1802" spans="1:25" ht="64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20.44963251188932</v>
      </c>
      <c r="P1802" s="6">
        <f t="shared" si="171"/>
        <v>83.716814159292042</v>
      </c>
      <c r="Q1802" t="s">
        <v>8338</v>
      </c>
      <c r="R1802" t="s">
        <v>8339</v>
      </c>
      <c r="S1802" s="10">
        <f t="shared" si="168"/>
        <v>42623.606134259258</v>
      </c>
      <c r="T1802" s="10">
        <f t="shared" si="169"/>
        <v>42653.606134259258</v>
      </c>
      <c r="V1802" s="21"/>
      <c r="W1802" t="s">
        <v>8285</v>
      </c>
      <c r="X1802" t="str">
        <f t="shared" si="172"/>
        <v>photography</v>
      </c>
      <c r="Y1802" t="str">
        <f t="shared" si="173"/>
        <v>photobooks</v>
      </c>
    </row>
    <row r="1803" spans="1:25" ht="64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13.852941176470587</v>
      </c>
      <c r="P1803" s="6">
        <f t="shared" si="171"/>
        <v>63.648648648648646</v>
      </c>
      <c r="Q1803" t="s">
        <v>8338</v>
      </c>
      <c r="R1803" t="s">
        <v>8339</v>
      </c>
      <c r="S1803" s="10">
        <f t="shared" si="168"/>
        <v>42321.660509259258</v>
      </c>
      <c r="T1803" s="10">
        <f t="shared" si="169"/>
        <v>42353.506944444445</v>
      </c>
      <c r="V1803" s="21"/>
      <c r="W1803" t="s">
        <v>8285</v>
      </c>
      <c r="X1803" t="str">
        <f t="shared" si="172"/>
        <v>photography</v>
      </c>
      <c r="Y1803" t="str">
        <f t="shared" si="173"/>
        <v>photobooks</v>
      </c>
    </row>
    <row r="1804" spans="1:25" ht="48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48.485714285714288</v>
      </c>
      <c r="P1804" s="6">
        <f t="shared" si="171"/>
        <v>94.277777777777771</v>
      </c>
      <c r="Q1804" t="s">
        <v>8338</v>
      </c>
      <c r="R1804" t="s">
        <v>8339</v>
      </c>
      <c r="S1804" s="10">
        <f t="shared" si="168"/>
        <v>42159.47256944445</v>
      </c>
      <c r="T1804" s="10">
        <f t="shared" si="169"/>
        <v>42182.915972222225</v>
      </c>
      <c r="V1804" s="21"/>
      <c r="W1804" t="s">
        <v>8285</v>
      </c>
      <c r="X1804" t="str">
        <f t="shared" si="172"/>
        <v>photography</v>
      </c>
      <c r="Y1804" t="str">
        <f t="shared" si="173"/>
        <v>photobooks</v>
      </c>
    </row>
    <row r="1805" spans="1:25" ht="64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30.8</v>
      </c>
      <c r="P1805" s="6">
        <f t="shared" si="171"/>
        <v>71.86666666666666</v>
      </c>
      <c r="Q1805" t="s">
        <v>8338</v>
      </c>
      <c r="R1805" t="s">
        <v>8339</v>
      </c>
      <c r="S1805" s="10">
        <f t="shared" si="168"/>
        <v>42018.071550925932</v>
      </c>
      <c r="T1805" s="10">
        <f t="shared" si="169"/>
        <v>42049.071550925932</v>
      </c>
      <c r="V1805" s="21"/>
      <c r="W1805" t="s">
        <v>8285</v>
      </c>
      <c r="X1805" t="str">
        <f t="shared" si="172"/>
        <v>photography</v>
      </c>
      <c r="Y1805" t="str">
        <f t="shared" si="173"/>
        <v>photobooks</v>
      </c>
    </row>
    <row r="1806" spans="1:25" ht="64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35.174193548387095</v>
      </c>
      <c r="P1806" s="6">
        <f t="shared" si="171"/>
        <v>104.84615384615384</v>
      </c>
      <c r="Q1806" t="s">
        <v>8338</v>
      </c>
      <c r="R1806" t="s">
        <v>8339</v>
      </c>
      <c r="S1806" s="10">
        <f t="shared" si="168"/>
        <v>42282.678287037037</v>
      </c>
      <c r="T1806" s="10">
        <f t="shared" si="169"/>
        <v>42322.719953703709</v>
      </c>
      <c r="V1806" s="21"/>
      <c r="W1806" t="s">
        <v>8285</v>
      </c>
      <c r="X1806" t="str">
        <f t="shared" si="172"/>
        <v>photography</v>
      </c>
      <c r="Y1806" t="str">
        <f t="shared" si="173"/>
        <v>photobooks</v>
      </c>
    </row>
    <row r="1807" spans="1:25" ht="64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36.404444444444444</v>
      </c>
      <c r="P1807" s="6">
        <f t="shared" si="171"/>
        <v>67.139344262295083</v>
      </c>
      <c r="Q1807" t="s">
        <v>8338</v>
      </c>
      <c r="R1807" t="s">
        <v>8339</v>
      </c>
      <c r="S1807" s="10">
        <f t="shared" si="168"/>
        <v>42247.803912037038</v>
      </c>
      <c r="T1807" s="10">
        <f t="shared" si="169"/>
        <v>42279.75</v>
      </c>
      <c r="V1807" s="21"/>
      <c r="W1807" t="s">
        <v>8285</v>
      </c>
      <c r="X1807" t="str">
        <f t="shared" si="172"/>
        <v>photography</v>
      </c>
      <c r="Y1807" t="str">
        <f t="shared" si="173"/>
        <v>photobooks</v>
      </c>
    </row>
    <row r="1808" spans="1:25" ht="64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0"/>
        <v>2.9550000000000001</v>
      </c>
      <c r="P1808" s="6">
        <f t="shared" si="171"/>
        <v>73.875</v>
      </c>
      <c r="Q1808" t="s">
        <v>8338</v>
      </c>
      <c r="R1808" t="s">
        <v>8339</v>
      </c>
      <c r="S1808" s="10">
        <f t="shared" si="168"/>
        <v>41877.638298611113</v>
      </c>
      <c r="T1808" s="10">
        <f t="shared" si="169"/>
        <v>41912.638298611113</v>
      </c>
      <c r="V1808" s="21"/>
      <c r="W1808" t="s">
        <v>8285</v>
      </c>
      <c r="X1808" t="str">
        <f t="shared" si="172"/>
        <v>photography</v>
      </c>
      <c r="Y1808" t="str">
        <f t="shared" si="173"/>
        <v>photobooks</v>
      </c>
    </row>
    <row r="1809" spans="1:25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11.06</v>
      </c>
      <c r="P1809" s="6">
        <f t="shared" si="171"/>
        <v>69.125</v>
      </c>
      <c r="Q1809" t="s">
        <v>8338</v>
      </c>
      <c r="R1809" t="s">
        <v>8339</v>
      </c>
      <c r="S1809" s="10">
        <f t="shared" si="168"/>
        <v>41880.068437499998</v>
      </c>
      <c r="T1809" s="10">
        <f t="shared" si="169"/>
        <v>41910.068437499998</v>
      </c>
      <c r="V1809" s="21"/>
      <c r="W1809" t="s">
        <v>8285</v>
      </c>
      <c r="X1809" t="str">
        <f t="shared" si="172"/>
        <v>photography</v>
      </c>
      <c r="Y1809" t="str">
        <f t="shared" si="173"/>
        <v>photobooks</v>
      </c>
    </row>
    <row r="1810" spans="1:25" ht="64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41.407142857142858</v>
      </c>
      <c r="P1810" s="6">
        <f t="shared" si="171"/>
        <v>120.77083333333333</v>
      </c>
      <c r="Q1810" t="s">
        <v>8338</v>
      </c>
      <c r="R1810" t="s">
        <v>8339</v>
      </c>
      <c r="S1810" s="10">
        <f t="shared" si="168"/>
        <v>42742.680902777778</v>
      </c>
      <c r="T1810" s="10">
        <f t="shared" si="169"/>
        <v>42777.680902777778</v>
      </c>
      <c r="V1810" s="21"/>
      <c r="W1810" t="s">
        <v>8285</v>
      </c>
      <c r="X1810" t="str">
        <f t="shared" si="172"/>
        <v>photography</v>
      </c>
      <c r="Y1810" t="str">
        <f t="shared" si="173"/>
        <v>photobooks</v>
      </c>
    </row>
    <row r="1811" spans="1:25" ht="64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10.857142857142858</v>
      </c>
      <c r="P1811" s="6">
        <f t="shared" si="171"/>
        <v>42.222222222222221</v>
      </c>
      <c r="Q1811" t="s">
        <v>8338</v>
      </c>
      <c r="R1811" t="s">
        <v>8339</v>
      </c>
      <c r="S1811" s="10">
        <f t="shared" si="168"/>
        <v>42029.907858796301</v>
      </c>
      <c r="T1811" s="10">
        <f t="shared" si="169"/>
        <v>42064.907858796301</v>
      </c>
      <c r="V1811" s="21"/>
      <c r="W1811" t="s">
        <v>8285</v>
      </c>
      <c r="X1811" t="str">
        <f t="shared" si="172"/>
        <v>photography</v>
      </c>
      <c r="Y1811" t="str">
        <f t="shared" si="173"/>
        <v>photobooks</v>
      </c>
    </row>
    <row r="1812" spans="1:25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3.3333333333333335</v>
      </c>
      <c r="P1812" s="6">
        <f t="shared" si="171"/>
        <v>7.5</v>
      </c>
      <c r="Q1812" t="s">
        <v>8338</v>
      </c>
      <c r="R1812" t="s">
        <v>8339</v>
      </c>
      <c r="S1812" s="10">
        <f t="shared" si="168"/>
        <v>41860.91002314815</v>
      </c>
      <c r="T1812" s="10">
        <f t="shared" si="169"/>
        <v>41872.91002314815</v>
      </c>
      <c r="V1812" s="21"/>
      <c r="W1812" t="s">
        <v>8285</v>
      </c>
      <c r="X1812" t="str">
        <f t="shared" si="172"/>
        <v>photography</v>
      </c>
      <c r="Y1812" t="str">
        <f t="shared" si="173"/>
        <v>photobooks</v>
      </c>
    </row>
    <row r="1813" spans="1:25" ht="64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7.407407407407407E-2</v>
      </c>
      <c r="P1813" s="6">
        <f t="shared" si="171"/>
        <v>1.5384615384615385</v>
      </c>
      <c r="Q1813" t="s">
        <v>8338</v>
      </c>
      <c r="R1813" t="s">
        <v>8339</v>
      </c>
      <c r="S1813" s="10">
        <f t="shared" si="168"/>
        <v>41876.433680555558</v>
      </c>
      <c r="T1813" s="10">
        <f t="shared" si="169"/>
        <v>41936.166666666664</v>
      </c>
      <c r="V1813" s="21"/>
      <c r="W1813" t="s">
        <v>8285</v>
      </c>
      <c r="X1813" t="str">
        <f t="shared" si="172"/>
        <v>photography</v>
      </c>
      <c r="Y1813" t="str">
        <f t="shared" si="173"/>
        <v>photobooks</v>
      </c>
    </row>
    <row r="1814" spans="1:25" ht="64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13.307692307692307</v>
      </c>
      <c r="P1814" s="6">
        <f t="shared" si="171"/>
        <v>37.608695652173914</v>
      </c>
      <c r="Q1814" t="s">
        <v>8338</v>
      </c>
      <c r="R1814" t="s">
        <v>8339</v>
      </c>
      <c r="S1814" s="10">
        <f t="shared" si="168"/>
        <v>42524.318703703699</v>
      </c>
      <c r="T1814" s="10">
        <f t="shared" si="169"/>
        <v>42554.318703703699</v>
      </c>
      <c r="V1814" s="21"/>
      <c r="W1814" t="s">
        <v>8285</v>
      </c>
      <c r="X1814" t="str">
        <f t="shared" si="172"/>
        <v>photography</v>
      </c>
      <c r="Y1814" t="str">
        <f t="shared" si="173"/>
        <v>photobooks</v>
      </c>
    </row>
    <row r="1815" spans="1:25" ht="64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s="6">
        <f t="shared" si="171"/>
        <v>0</v>
      </c>
      <c r="Q1815" t="s">
        <v>8338</v>
      </c>
      <c r="R1815" t="s">
        <v>8339</v>
      </c>
      <c r="S1815" s="10">
        <f t="shared" si="168"/>
        <v>41829.889027777775</v>
      </c>
      <c r="T1815" s="10">
        <f t="shared" si="169"/>
        <v>41859.889027777775</v>
      </c>
      <c r="V1815" s="21"/>
      <c r="W1815" t="s">
        <v>8285</v>
      </c>
      <c r="X1815" t="str">
        <f t="shared" si="172"/>
        <v>photography</v>
      </c>
      <c r="Y1815" t="str">
        <f t="shared" si="173"/>
        <v>photobooks</v>
      </c>
    </row>
    <row r="1816" spans="1:25" ht="64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49.183333333333337</v>
      </c>
      <c r="P1816" s="6">
        <f t="shared" si="171"/>
        <v>42.157142857142858</v>
      </c>
      <c r="Q1816" t="s">
        <v>8338</v>
      </c>
      <c r="R1816" t="s">
        <v>8339</v>
      </c>
      <c r="S1816" s="10">
        <f t="shared" ref="S1816:S1879" si="174">(((J1816/60)/60)/24)+DATE(1970,1,1)</f>
        <v>42033.314074074078</v>
      </c>
      <c r="T1816" s="10">
        <f t="shared" ref="T1816:T1879" si="175">(((I1816/60)/60)/24)+DATE(1970,1,1)</f>
        <v>42063.314074074078</v>
      </c>
      <c r="V1816" s="21"/>
      <c r="W1816" t="s">
        <v>8285</v>
      </c>
      <c r="X1816" t="str">
        <f t="shared" si="172"/>
        <v>photography</v>
      </c>
      <c r="Y1816" t="str">
        <f t="shared" si="173"/>
        <v>photobooks</v>
      </c>
    </row>
    <row r="1817" spans="1:25" ht="64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s="6">
        <f t="shared" si="171"/>
        <v>0</v>
      </c>
      <c r="Q1817" t="s">
        <v>8338</v>
      </c>
      <c r="R1817" t="s">
        <v>8339</v>
      </c>
      <c r="S1817" s="10">
        <f t="shared" si="174"/>
        <v>42172.906678240746</v>
      </c>
      <c r="T1817" s="10">
        <f t="shared" si="175"/>
        <v>42186.906678240746</v>
      </c>
      <c r="V1817" s="21"/>
      <c r="W1817" t="s">
        <v>8285</v>
      </c>
      <c r="X1817" t="str">
        <f t="shared" si="172"/>
        <v>photography</v>
      </c>
      <c r="Y1817" t="str">
        <f t="shared" si="173"/>
        <v>photobooks</v>
      </c>
    </row>
    <row r="1818" spans="1:25" ht="64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</v>
      </c>
      <c r="P1818" s="6">
        <f t="shared" si="171"/>
        <v>84.833333333333329</v>
      </c>
      <c r="Q1818" t="s">
        <v>8338</v>
      </c>
      <c r="R1818" t="s">
        <v>8339</v>
      </c>
      <c r="S1818" s="10">
        <f t="shared" si="174"/>
        <v>42548.876192129625</v>
      </c>
      <c r="T1818" s="10">
        <f t="shared" si="175"/>
        <v>42576.791666666672</v>
      </c>
      <c r="V1818" s="21"/>
      <c r="W1818" t="s">
        <v>8285</v>
      </c>
      <c r="X1818" t="str">
        <f t="shared" si="172"/>
        <v>photography</v>
      </c>
      <c r="Y1818" t="str">
        <f t="shared" si="173"/>
        <v>photobooks</v>
      </c>
    </row>
    <row r="1819" spans="1:25" ht="48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52.327777777777776</v>
      </c>
      <c r="P1819" s="6">
        <f t="shared" si="171"/>
        <v>94.19</v>
      </c>
      <c r="Q1819" t="s">
        <v>8338</v>
      </c>
      <c r="R1819" t="s">
        <v>8339</v>
      </c>
      <c r="S1819" s="10">
        <f t="shared" si="174"/>
        <v>42705.662118055552</v>
      </c>
      <c r="T1819" s="10">
        <f t="shared" si="175"/>
        <v>42765.290972222225</v>
      </c>
      <c r="V1819" s="21"/>
      <c r="W1819" t="s">
        <v>8285</v>
      </c>
      <c r="X1819" t="str">
        <f t="shared" si="172"/>
        <v>photography</v>
      </c>
      <c r="Y1819" t="str">
        <f t="shared" si="173"/>
        <v>photobooks</v>
      </c>
    </row>
    <row r="1820" spans="1:25" ht="48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s="6">
        <f t="shared" si="171"/>
        <v>0</v>
      </c>
      <c r="Q1820" t="s">
        <v>8338</v>
      </c>
      <c r="R1820" t="s">
        <v>8339</v>
      </c>
      <c r="S1820" s="10">
        <f t="shared" si="174"/>
        <v>42067.234375</v>
      </c>
      <c r="T1820" s="10">
        <f t="shared" si="175"/>
        <v>42097.192708333328</v>
      </c>
      <c r="V1820" s="21"/>
      <c r="W1820" t="s">
        <v>8285</v>
      </c>
      <c r="X1820" t="str">
        <f t="shared" si="172"/>
        <v>photography</v>
      </c>
      <c r="Y1820" t="str">
        <f t="shared" si="173"/>
        <v>photobooks</v>
      </c>
    </row>
    <row r="1821" spans="1:25" ht="64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</v>
      </c>
      <c r="P1821" s="6">
        <f t="shared" si="171"/>
        <v>6.25</v>
      </c>
      <c r="Q1821" t="s">
        <v>8338</v>
      </c>
      <c r="R1821" t="s">
        <v>8339</v>
      </c>
      <c r="S1821" s="10">
        <f t="shared" si="174"/>
        <v>41820.752268518518</v>
      </c>
      <c r="T1821" s="10">
        <f t="shared" si="175"/>
        <v>41850.752268518518</v>
      </c>
      <c r="V1821" s="21"/>
      <c r="W1821" t="s">
        <v>8285</v>
      </c>
      <c r="X1821" t="str">
        <f t="shared" si="172"/>
        <v>photography</v>
      </c>
      <c r="Y1821" t="str">
        <f t="shared" si="173"/>
        <v>photobooks</v>
      </c>
    </row>
    <row r="1822" spans="1:25" ht="80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</v>
      </c>
      <c r="P1822" s="6">
        <f t="shared" si="171"/>
        <v>213.375</v>
      </c>
      <c r="Q1822" t="s">
        <v>8338</v>
      </c>
      <c r="R1822" t="s">
        <v>8339</v>
      </c>
      <c r="S1822" s="10">
        <f t="shared" si="174"/>
        <v>42065.084375000006</v>
      </c>
      <c r="T1822" s="10">
        <f t="shared" si="175"/>
        <v>42095.042708333334</v>
      </c>
      <c r="V1822" s="21"/>
      <c r="W1822" t="s">
        <v>8285</v>
      </c>
      <c r="X1822" t="str">
        <f t="shared" si="172"/>
        <v>photography</v>
      </c>
      <c r="Y1822" t="str">
        <f t="shared" si="173"/>
        <v>photobooks</v>
      </c>
    </row>
    <row r="1823" spans="1:25" ht="64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134.88999999999999</v>
      </c>
      <c r="P1823" s="6">
        <f t="shared" si="171"/>
        <v>59.162280701754383</v>
      </c>
      <c r="Q1823" t="s">
        <v>8325</v>
      </c>
      <c r="R1823" t="s">
        <v>8326</v>
      </c>
      <c r="S1823" s="10">
        <f t="shared" si="174"/>
        <v>40926.319062499999</v>
      </c>
      <c r="T1823" s="10">
        <f t="shared" si="175"/>
        <v>40971.319062499999</v>
      </c>
      <c r="V1823" s="21"/>
      <c r="W1823" t="s">
        <v>8276</v>
      </c>
      <c r="X1823" t="str">
        <f t="shared" si="172"/>
        <v>music</v>
      </c>
      <c r="Y1823" t="str">
        <f t="shared" si="173"/>
        <v>rock</v>
      </c>
    </row>
    <row r="1824" spans="1:25" ht="48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100</v>
      </c>
      <c r="P1824" s="6">
        <f t="shared" si="171"/>
        <v>27.272727272727273</v>
      </c>
      <c r="Q1824" t="s">
        <v>8325</v>
      </c>
      <c r="R1824" t="s">
        <v>8326</v>
      </c>
      <c r="S1824" s="10">
        <f t="shared" si="174"/>
        <v>41634.797013888885</v>
      </c>
      <c r="T1824" s="10">
        <f t="shared" si="175"/>
        <v>41670.792361111111</v>
      </c>
      <c r="V1824" s="21"/>
      <c r="W1824" t="s">
        <v>8276</v>
      </c>
      <c r="X1824" t="str">
        <f t="shared" si="172"/>
        <v>music</v>
      </c>
      <c r="Y1824" t="str">
        <f t="shared" si="173"/>
        <v>rock</v>
      </c>
    </row>
    <row r="1825" spans="1:25" ht="64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115.85714285714286</v>
      </c>
      <c r="P1825" s="6">
        <f t="shared" si="171"/>
        <v>24.575757575757574</v>
      </c>
      <c r="Q1825" t="s">
        <v>8325</v>
      </c>
      <c r="R1825" t="s">
        <v>8326</v>
      </c>
      <c r="S1825" s="10">
        <f t="shared" si="174"/>
        <v>41176.684907407405</v>
      </c>
      <c r="T1825" s="10">
        <f t="shared" si="175"/>
        <v>41206.684907407405</v>
      </c>
      <c r="V1825" s="21"/>
      <c r="W1825" t="s">
        <v>8276</v>
      </c>
      <c r="X1825" t="str">
        <f t="shared" si="172"/>
        <v>music</v>
      </c>
      <c r="Y1825" t="str">
        <f t="shared" si="173"/>
        <v>rock</v>
      </c>
    </row>
    <row r="1826" spans="1:25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100.06666666666666</v>
      </c>
      <c r="P1826" s="6">
        <f t="shared" si="171"/>
        <v>75.05</v>
      </c>
      <c r="Q1826" t="s">
        <v>8325</v>
      </c>
      <c r="R1826" t="s">
        <v>8326</v>
      </c>
      <c r="S1826" s="10">
        <f t="shared" si="174"/>
        <v>41626.916284722225</v>
      </c>
      <c r="T1826" s="10">
        <f t="shared" si="175"/>
        <v>41647.088888888888</v>
      </c>
      <c r="V1826" s="21"/>
      <c r="W1826" t="s">
        <v>8276</v>
      </c>
      <c r="X1826" t="str">
        <f t="shared" si="172"/>
        <v>music</v>
      </c>
      <c r="Y1826" t="str">
        <f t="shared" si="173"/>
        <v>rock</v>
      </c>
    </row>
    <row r="1827" spans="1:25" ht="64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105.05</v>
      </c>
      <c r="P1827" s="6">
        <f t="shared" si="171"/>
        <v>42.02</v>
      </c>
      <c r="Q1827" t="s">
        <v>8325</v>
      </c>
      <c r="R1827" t="s">
        <v>8326</v>
      </c>
      <c r="S1827" s="10">
        <f t="shared" si="174"/>
        <v>41443.83452546296</v>
      </c>
      <c r="T1827" s="10">
        <f t="shared" si="175"/>
        <v>41466.83452546296</v>
      </c>
      <c r="V1827" s="21"/>
      <c r="W1827" t="s">
        <v>8276</v>
      </c>
      <c r="X1827" t="str">
        <f t="shared" si="172"/>
        <v>music</v>
      </c>
      <c r="Y1827" t="str">
        <f t="shared" si="173"/>
        <v>rock</v>
      </c>
    </row>
    <row r="1828" spans="1:25" ht="3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101</v>
      </c>
      <c r="P1828" s="6">
        <f t="shared" si="171"/>
        <v>53.157894736842103</v>
      </c>
      <c r="Q1828" t="s">
        <v>8325</v>
      </c>
      <c r="R1828" t="s">
        <v>8326</v>
      </c>
      <c r="S1828" s="10">
        <f t="shared" si="174"/>
        <v>41657.923807870371</v>
      </c>
      <c r="T1828" s="10">
        <f t="shared" si="175"/>
        <v>41687.923807870371</v>
      </c>
      <c r="V1828" s="21"/>
      <c r="W1828" t="s">
        <v>8276</v>
      </c>
      <c r="X1828" t="str">
        <f t="shared" si="172"/>
        <v>music</v>
      </c>
      <c r="Y1828" t="str">
        <f t="shared" si="173"/>
        <v>rock</v>
      </c>
    </row>
    <row r="1829" spans="1:25" ht="64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100.66250000000001</v>
      </c>
      <c r="P1829" s="6">
        <f t="shared" si="171"/>
        <v>83.885416666666671</v>
      </c>
      <c r="Q1829" t="s">
        <v>8325</v>
      </c>
      <c r="R1829" t="s">
        <v>8326</v>
      </c>
      <c r="S1829" s="10">
        <f t="shared" si="174"/>
        <v>40555.325937499998</v>
      </c>
      <c r="T1829" s="10">
        <f t="shared" si="175"/>
        <v>40605.325937499998</v>
      </c>
      <c r="V1829" s="21"/>
      <c r="W1829" t="s">
        <v>8276</v>
      </c>
      <c r="X1829" t="str">
        <f t="shared" si="172"/>
        <v>music</v>
      </c>
      <c r="Y1829" t="str">
        <f t="shared" si="173"/>
        <v>rock</v>
      </c>
    </row>
    <row r="1830" spans="1:25" ht="64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100.16000000000001</v>
      </c>
      <c r="P1830" s="6">
        <f t="shared" si="171"/>
        <v>417.33333333333331</v>
      </c>
      <c r="Q1830" t="s">
        <v>8325</v>
      </c>
      <c r="R1830" t="s">
        <v>8326</v>
      </c>
      <c r="S1830" s="10">
        <f t="shared" si="174"/>
        <v>41736.899652777778</v>
      </c>
      <c r="T1830" s="10">
        <f t="shared" si="175"/>
        <v>41768.916666666664</v>
      </c>
      <c r="V1830" s="21"/>
      <c r="W1830" t="s">
        <v>8276</v>
      </c>
      <c r="X1830" t="str">
        <f t="shared" si="172"/>
        <v>music</v>
      </c>
      <c r="Y1830" t="str">
        <f t="shared" si="173"/>
        <v>rock</v>
      </c>
    </row>
    <row r="1831" spans="1:25" ht="64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166.68333333333334</v>
      </c>
      <c r="P1831" s="6">
        <f t="shared" si="171"/>
        <v>75.765151515151516</v>
      </c>
      <c r="Q1831" t="s">
        <v>8325</v>
      </c>
      <c r="R1831" t="s">
        <v>8326</v>
      </c>
      <c r="S1831" s="10">
        <f t="shared" si="174"/>
        <v>40516.087627314817</v>
      </c>
      <c r="T1831" s="10">
        <f t="shared" si="175"/>
        <v>40564.916666666664</v>
      </c>
      <c r="V1831" s="21"/>
      <c r="W1831" t="s">
        <v>8276</v>
      </c>
      <c r="X1831" t="str">
        <f t="shared" si="172"/>
        <v>music</v>
      </c>
      <c r="Y1831" t="str">
        <f t="shared" si="173"/>
        <v>rock</v>
      </c>
    </row>
    <row r="1832" spans="1:25" ht="64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101.53333333333335</v>
      </c>
      <c r="P1832" s="6">
        <f t="shared" si="171"/>
        <v>67.389380530973455</v>
      </c>
      <c r="Q1832" t="s">
        <v>8325</v>
      </c>
      <c r="R1832" t="s">
        <v>8326</v>
      </c>
      <c r="S1832" s="10">
        <f t="shared" si="174"/>
        <v>41664.684108796297</v>
      </c>
      <c r="T1832" s="10">
        <f t="shared" si="175"/>
        <v>41694.684108796297</v>
      </c>
      <c r="V1832" s="21"/>
      <c r="W1832" t="s">
        <v>8276</v>
      </c>
      <c r="X1832" t="str">
        <f t="shared" si="172"/>
        <v>music</v>
      </c>
      <c r="Y1832" t="str">
        <f t="shared" si="173"/>
        <v>rock</v>
      </c>
    </row>
    <row r="1833" spans="1:25" ht="64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103</v>
      </c>
      <c r="P1833" s="6">
        <f t="shared" si="171"/>
        <v>73.571428571428569</v>
      </c>
      <c r="Q1833" t="s">
        <v>8325</v>
      </c>
      <c r="R1833" t="s">
        <v>8326</v>
      </c>
      <c r="S1833" s="10">
        <f t="shared" si="174"/>
        <v>41026.996099537035</v>
      </c>
      <c r="T1833" s="10">
        <f t="shared" si="175"/>
        <v>41041.996099537035</v>
      </c>
      <c r="V1833" s="21"/>
      <c r="W1833" t="s">
        <v>8276</v>
      </c>
      <c r="X1833" t="str">
        <f t="shared" si="172"/>
        <v>music</v>
      </c>
      <c r="Y1833" t="str">
        <f t="shared" si="173"/>
        <v>rock</v>
      </c>
    </row>
    <row r="1834" spans="1:25" ht="64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142.85714285714286</v>
      </c>
      <c r="P1834" s="6">
        <f t="shared" si="171"/>
        <v>25</v>
      </c>
      <c r="Q1834" t="s">
        <v>8325</v>
      </c>
      <c r="R1834" t="s">
        <v>8326</v>
      </c>
      <c r="S1834" s="10">
        <f t="shared" si="174"/>
        <v>40576.539664351854</v>
      </c>
      <c r="T1834" s="10">
        <f t="shared" si="175"/>
        <v>40606.539664351854</v>
      </c>
      <c r="V1834" s="21"/>
      <c r="W1834" t="s">
        <v>8276</v>
      </c>
      <c r="X1834" t="str">
        <f t="shared" si="172"/>
        <v>music</v>
      </c>
      <c r="Y1834" t="str">
        <f t="shared" si="173"/>
        <v>rock</v>
      </c>
    </row>
    <row r="1835" spans="1:25" ht="64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262.5</v>
      </c>
      <c r="P1835" s="6">
        <f t="shared" si="171"/>
        <v>42</v>
      </c>
      <c r="Q1835" t="s">
        <v>8325</v>
      </c>
      <c r="R1835" t="s">
        <v>8326</v>
      </c>
      <c r="S1835" s="10">
        <f t="shared" si="174"/>
        <v>41303.044016203705</v>
      </c>
      <c r="T1835" s="10">
        <f t="shared" si="175"/>
        <v>41335.332638888889</v>
      </c>
      <c r="V1835" s="21"/>
      <c r="W1835" t="s">
        <v>8276</v>
      </c>
      <c r="X1835" t="str">
        <f t="shared" si="172"/>
        <v>music</v>
      </c>
      <c r="Y1835" t="str">
        <f t="shared" si="173"/>
        <v>rock</v>
      </c>
    </row>
    <row r="1836" spans="1:25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118.05000000000001</v>
      </c>
      <c r="P1836" s="6">
        <f t="shared" si="171"/>
        <v>131.16666666666666</v>
      </c>
      <c r="Q1836" t="s">
        <v>8325</v>
      </c>
      <c r="R1836" t="s">
        <v>8326</v>
      </c>
      <c r="S1836" s="10">
        <f t="shared" si="174"/>
        <v>41988.964062500003</v>
      </c>
      <c r="T1836" s="10">
        <f t="shared" si="175"/>
        <v>42028.964062500003</v>
      </c>
      <c r="V1836" s="21"/>
      <c r="W1836" t="s">
        <v>8276</v>
      </c>
      <c r="X1836" t="str">
        <f t="shared" si="172"/>
        <v>music</v>
      </c>
      <c r="Y1836" t="str">
        <f t="shared" si="173"/>
        <v>rock</v>
      </c>
    </row>
    <row r="1837" spans="1:25" ht="96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104</v>
      </c>
      <c r="P1837" s="6">
        <f t="shared" si="171"/>
        <v>47.272727272727273</v>
      </c>
      <c r="Q1837" t="s">
        <v>8325</v>
      </c>
      <c r="R1837" t="s">
        <v>8326</v>
      </c>
      <c r="S1837" s="10">
        <f t="shared" si="174"/>
        <v>42430.702210648145</v>
      </c>
      <c r="T1837" s="10">
        <f t="shared" si="175"/>
        <v>42460.660543981481</v>
      </c>
      <c r="V1837" s="21"/>
      <c r="W1837" t="s">
        <v>8276</v>
      </c>
      <c r="X1837" t="str">
        <f t="shared" si="172"/>
        <v>music</v>
      </c>
      <c r="Y1837" t="str">
        <f t="shared" si="173"/>
        <v>rock</v>
      </c>
    </row>
    <row r="1838" spans="1:25" ht="3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200.34</v>
      </c>
      <c r="P1838" s="6">
        <f t="shared" si="171"/>
        <v>182.12727272727273</v>
      </c>
      <c r="Q1838" t="s">
        <v>8325</v>
      </c>
      <c r="R1838" t="s">
        <v>8326</v>
      </c>
      <c r="S1838" s="10">
        <f t="shared" si="174"/>
        <v>41305.809363425928</v>
      </c>
      <c r="T1838" s="10">
        <f t="shared" si="175"/>
        <v>41322.809363425928</v>
      </c>
      <c r="V1838" s="21"/>
      <c r="W1838" t="s">
        <v>8276</v>
      </c>
      <c r="X1838" t="str">
        <f t="shared" si="172"/>
        <v>music</v>
      </c>
      <c r="Y1838" t="str">
        <f t="shared" si="173"/>
        <v>rock</v>
      </c>
    </row>
    <row r="1839" spans="1:25" ht="64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306.83333333333331</v>
      </c>
      <c r="P1839" s="6">
        <f t="shared" si="171"/>
        <v>61.366666666666667</v>
      </c>
      <c r="Q1839" t="s">
        <v>8325</v>
      </c>
      <c r="R1839" t="s">
        <v>8326</v>
      </c>
      <c r="S1839" s="10">
        <f t="shared" si="174"/>
        <v>40926.047858796301</v>
      </c>
      <c r="T1839" s="10">
        <f t="shared" si="175"/>
        <v>40986.006192129629</v>
      </c>
      <c r="V1839" s="21"/>
      <c r="W1839" t="s">
        <v>8276</v>
      </c>
      <c r="X1839" t="str">
        <f t="shared" si="172"/>
        <v>music</v>
      </c>
      <c r="Y1839" t="str">
        <f t="shared" si="173"/>
        <v>rock</v>
      </c>
    </row>
    <row r="1840" spans="1:25" ht="64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100.149</v>
      </c>
      <c r="P1840" s="6">
        <f t="shared" si="171"/>
        <v>35.767499999999998</v>
      </c>
      <c r="Q1840" t="s">
        <v>8325</v>
      </c>
      <c r="R1840" t="s">
        <v>8326</v>
      </c>
      <c r="S1840" s="10">
        <f t="shared" si="174"/>
        <v>40788.786539351851</v>
      </c>
      <c r="T1840" s="10">
        <f t="shared" si="175"/>
        <v>40817.125</v>
      </c>
      <c r="V1840" s="21"/>
      <c r="W1840" t="s">
        <v>8276</v>
      </c>
      <c r="X1840" t="str">
        <f t="shared" si="172"/>
        <v>music</v>
      </c>
      <c r="Y1840" t="str">
        <f t="shared" si="173"/>
        <v>rock</v>
      </c>
    </row>
    <row r="1841" spans="1:25" ht="64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205.29999999999998</v>
      </c>
      <c r="P1841" s="6">
        <f t="shared" si="171"/>
        <v>45.62222222222222</v>
      </c>
      <c r="Q1841" t="s">
        <v>8325</v>
      </c>
      <c r="R1841" t="s">
        <v>8326</v>
      </c>
      <c r="S1841" s="10">
        <f t="shared" si="174"/>
        <v>42614.722013888888</v>
      </c>
      <c r="T1841" s="10">
        <f t="shared" si="175"/>
        <v>42644.722013888888</v>
      </c>
      <c r="V1841" s="21"/>
      <c r="W1841" t="s">
        <v>8276</v>
      </c>
      <c r="X1841" t="str">
        <f t="shared" si="172"/>
        <v>music</v>
      </c>
      <c r="Y1841" t="str">
        <f t="shared" si="173"/>
        <v>rock</v>
      </c>
    </row>
    <row r="1842" spans="1:25" ht="64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108.88888888888889</v>
      </c>
      <c r="P1842" s="6">
        <f t="shared" si="171"/>
        <v>75.384615384615387</v>
      </c>
      <c r="Q1842" t="s">
        <v>8325</v>
      </c>
      <c r="R1842" t="s">
        <v>8326</v>
      </c>
      <c r="S1842" s="10">
        <f t="shared" si="174"/>
        <v>41382.096180555556</v>
      </c>
      <c r="T1842" s="10">
        <f t="shared" si="175"/>
        <v>41401.207638888889</v>
      </c>
      <c r="V1842" s="21"/>
      <c r="W1842" t="s">
        <v>8276</v>
      </c>
      <c r="X1842" t="str">
        <f t="shared" si="172"/>
        <v>music</v>
      </c>
      <c r="Y1842" t="str">
        <f t="shared" si="173"/>
        <v>rock</v>
      </c>
    </row>
    <row r="1843" spans="1:25" ht="48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101.75</v>
      </c>
      <c r="P1843" s="6">
        <f t="shared" si="171"/>
        <v>50.875</v>
      </c>
      <c r="Q1843" t="s">
        <v>8325</v>
      </c>
      <c r="R1843" t="s">
        <v>8326</v>
      </c>
      <c r="S1843" s="10">
        <f t="shared" si="174"/>
        <v>41745.84542824074</v>
      </c>
      <c r="T1843" s="10">
        <f t="shared" si="175"/>
        <v>41779.207638888889</v>
      </c>
      <c r="V1843" s="21"/>
      <c r="W1843" t="s">
        <v>8276</v>
      </c>
      <c r="X1843" t="str">
        <f t="shared" si="172"/>
        <v>music</v>
      </c>
      <c r="Y1843" t="str">
        <f t="shared" si="173"/>
        <v>rock</v>
      </c>
    </row>
    <row r="1844" spans="1:25" ht="64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125.25</v>
      </c>
      <c r="P1844" s="6">
        <f t="shared" si="171"/>
        <v>119.28571428571429</v>
      </c>
      <c r="Q1844" t="s">
        <v>8325</v>
      </c>
      <c r="R1844" t="s">
        <v>8326</v>
      </c>
      <c r="S1844" s="10">
        <f t="shared" si="174"/>
        <v>42031.631724537037</v>
      </c>
      <c r="T1844" s="10">
        <f t="shared" si="175"/>
        <v>42065.249305555553</v>
      </c>
      <c r="V1844" s="21"/>
      <c r="W1844" t="s">
        <v>8276</v>
      </c>
      <c r="X1844" t="str">
        <f t="shared" si="172"/>
        <v>music</v>
      </c>
      <c r="Y1844" t="str">
        <f t="shared" si="173"/>
        <v>rock</v>
      </c>
    </row>
    <row r="1845" spans="1:25" ht="64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124.0061</v>
      </c>
      <c r="P1845" s="6">
        <f t="shared" si="171"/>
        <v>92.541865671641801</v>
      </c>
      <c r="Q1845" t="s">
        <v>8325</v>
      </c>
      <c r="R1845" t="s">
        <v>8326</v>
      </c>
      <c r="S1845" s="10">
        <f t="shared" si="174"/>
        <v>40564.994837962964</v>
      </c>
      <c r="T1845" s="10">
        <f t="shared" si="175"/>
        <v>40594.994837962964</v>
      </c>
      <c r="V1845" s="21"/>
      <c r="W1845" t="s">
        <v>8276</v>
      </c>
      <c r="X1845" t="str">
        <f t="shared" si="172"/>
        <v>music</v>
      </c>
      <c r="Y1845" t="str">
        <f t="shared" si="173"/>
        <v>rock</v>
      </c>
    </row>
    <row r="1846" spans="1:25" ht="64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101.4</v>
      </c>
      <c r="P1846" s="6">
        <f t="shared" si="171"/>
        <v>76.05</v>
      </c>
      <c r="Q1846" t="s">
        <v>8325</v>
      </c>
      <c r="R1846" t="s">
        <v>8326</v>
      </c>
      <c r="S1846" s="10">
        <f t="shared" si="174"/>
        <v>40666.973541666666</v>
      </c>
      <c r="T1846" s="10">
        <f t="shared" si="175"/>
        <v>40705.125</v>
      </c>
      <c r="V1846" s="21"/>
      <c r="W1846" t="s">
        <v>8276</v>
      </c>
      <c r="X1846" t="str">
        <f t="shared" si="172"/>
        <v>music</v>
      </c>
      <c r="Y1846" t="str">
        <f t="shared" si="173"/>
        <v>rock</v>
      </c>
    </row>
    <row r="1847" spans="1:25" ht="112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100</v>
      </c>
      <c r="P1847" s="6">
        <f t="shared" si="171"/>
        <v>52.631578947368418</v>
      </c>
      <c r="Q1847" t="s">
        <v>8325</v>
      </c>
      <c r="R1847" t="s">
        <v>8326</v>
      </c>
      <c r="S1847" s="10">
        <f t="shared" si="174"/>
        <v>42523.333310185189</v>
      </c>
      <c r="T1847" s="10">
        <f t="shared" si="175"/>
        <v>42538.204861111109</v>
      </c>
      <c r="V1847" s="21"/>
      <c r="W1847" t="s">
        <v>8276</v>
      </c>
      <c r="X1847" t="str">
        <f t="shared" si="172"/>
        <v>music</v>
      </c>
      <c r="Y1847" t="str">
        <f t="shared" si="173"/>
        <v>rock</v>
      </c>
    </row>
    <row r="1848" spans="1:25" ht="64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137.92666666666668</v>
      </c>
      <c r="P1848" s="6">
        <f t="shared" si="171"/>
        <v>98.990430622009569</v>
      </c>
      <c r="Q1848" t="s">
        <v>8325</v>
      </c>
      <c r="R1848" t="s">
        <v>8326</v>
      </c>
      <c r="S1848" s="10">
        <f t="shared" si="174"/>
        <v>41228.650196759263</v>
      </c>
      <c r="T1848" s="10">
        <f t="shared" si="175"/>
        <v>41258.650196759263</v>
      </c>
      <c r="V1848" s="21"/>
      <c r="W1848" t="s">
        <v>8276</v>
      </c>
      <c r="X1848" t="str">
        <f t="shared" si="172"/>
        <v>music</v>
      </c>
      <c r="Y1848" t="str">
        <f t="shared" si="173"/>
        <v>rock</v>
      </c>
    </row>
    <row r="1849" spans="1:25" ht="64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120.88000000000001</v>
      </c>
      <c r="P1849" s="6">
        <f t="shared" si="171"/>
        <v>79.526315789473685</v>
      </c>
      <c r="Q1849" t="s">
        <v>8325</v>
      </c>
      <c r="R1849" t="s">
        <v>8326</v>
      </c>
      <c r="S1849" s="10">
        <f t="shared" si="174"/>
        <v>42094.236481481479</v>
      </c>
      <c r="T1849" s="10">
        <f t="shared" si="175"/>
        <v>42115.236481481479</v>
      </c>
      <c r="V1849" s="21"/>
      <c r="W1849" t="s">
        <v>8276</v>
      </c>
      <c r="X1849" t="str">
        <f t="shared" si="172"/>
        <v>music</v>
      </c>
      <c r="Y1849" t="str">
        <f t="shared" si="173"/>
        <v>rock</v>
      </c>
    </row>
    <row r="1850" spans="1:25" ht="64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107.36666666666667</v>
      </c>
      <c r="P1850" s="6">
        <f t="shared" si="171"/>
        <v>134.20833333333334</v>
      </c>
      <c r="Q1850" t="s">
        <v>8325</v>
      </c>
      <c r="R1850" t="s">
        <v>8326</v>
      </c>
      <c r="S1850" s="10">
        <f t="shared" si="174"/>
        <v>40691.788055555553</v>
      </c>
      <c r="T1850" s="10">
        <f t="shared" si="175"/>
        <v>40755.290972222225</v>
      </c>
      <c r="V1850" s="21"/>
      <c r="W1850" t="s">
        <v>8276</v>
      </c>
      <c r="X1850" t="str">
        <f t="shared" si="172"/>
        <v>music</v>
      </c>
      <c r="Y1850" t="str">
        <f t="shared" si="173"/>
        <v>rock</v>
      </c>
    </row>
    <row r="1851" spans="1:25" ht="48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100.33333333333334</v>
      </c>
      <c r="P1851" s="6">
        <f t="shared" si="171"/>
        <v>37.625</v>
      </c>
      <c r="Q1851" t="s">
        <v>8325</v>
      </c>
      <c r="R1851" t="s">
        <v>8326</v>
      </c>
      <c r="S1851" s="10">
        <f t="shared" si="174"/>
        <v>41169.845590277779</v>
      </c>
      <c r="T1851" s="10">
        <f t="shared" si="175"/>
        <v>41199.845590277779</v>
      </c>
      <c r="V1851" s="21"/>
      <c r="W1851" t="s">
        <v>8276</v>
      </c>
      <c r="X1851" t="str">
        <f t="shared" si="172"/>
        <v>music</v>
      </c>
      <c r="Y1851" t="str">
        <f t="shared" si="173"/>
        <v>rock</v>
      </c>
    </row>
    <row r="1852" spans="1:25" ht="64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101.52222222222223</v>
      </c>
      <c r="P1852" s="6">
        <f t="shared" si="171"/>
        <v>51.044692737430168</v>
      </c>
      <c r="Q1852" t="s">
        <v>8325</v>
      </c>
      <c r="R1852" t="s">
        <v>8326</v>
      </c>
      <c r="S1852" s="10">
        <f t="shared" si="174"/>
        <v>41800.959490740745</v>
      </c>
      <c r="T1852" s="10">
        <f t="shared" si="175"/>
        <v>41830.959490740745</v>
      </c>
      <c r="V1852" s="21"/>
      <c r="W1852" t="s">
        <v>8276</v>
      </c>
      <c r="X1852" t="str">
        <f t="shared" si="172"/>
        <v>music</v>
      </c>
      <c r="Y1852" t="str">
        <f t="shared" si="173"/>
        <v>rock</v>
      </c>
    </row>
    <row r="1853" spans="1:25" ht="64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100.07692307692308</v>
      </c>
      <c r="P1853" s="6">
        <f t="shared" si="171"/>
        <v>50.03846153846154</v>
      </c>
      <c r="Q1853" t="s">
        <v>8325</v>
      </c>
      <c r="R1853" t="s">
        <v>8326</v>
      </c>
      <c r="S1853" s="10">
        <f t="shared" si="174"/>
        <v>41827.906689814816</v>
      </c>
      <c r="T1853" s="10">
        <f t="shared" si="175"/>
        <v>41848.041666666664</v>
      </c>
      <c r="V1853" s="21"/>
      <c r="W1853" t="s">
        <v>8276</v>
      </c>
      <c r="X1853" t="str">
        <f t="shared" si="172"/>
        <v>music</v>
      </c>
      <c r="Y1853" t="str">
        <f t="shared" si="173"/>
        <v>rock</v>
      </c>
    </row>
    <row r="1854" spans="1:25" ht="64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116.96666666666667</v>
      </c>
      <c r="P1854" s="6">
        <f t="shared" si="171"/>
        <v>133.93129770992365</v>
      </c>
      <c r="Q1854" t="s">
        <v>8325</v>
      </c>
      <c r="R1854" t="s">
        <v>8326</v>
      </c>
      <c r="S1854" s="10">
        <f t="shared" si="174"/>
        <v>42081.77143518519</v>
      </c>
      <c r="T1854" s="10">
        <f t="shared" si="175"/>
        <v>42119</v>
      </c>
      <c r="V1854" s="21"/>
      <c r="W1854" t="s">
        <v>8276</v>
      </c>
      <c r="X1854" t="str">
        <f t="shared" si="172"/>
        <v>music</v>
      </c>
      <c r="Y1854" t="str">
        <f t="shared" si="173"/>
        <v>rock</v>
      </c>
    </row>
    <row r="1855" spans="1:25" ht="64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101.875</v>
      </c>
      <c r="P1855" s="6">
        <f t="shared" si="171"/>
        <v>58.214285714285715</v>
      </c>
      <c r="Q1855" t="s">
        <v>8325</v>
      </c>
      <c r="R1855" t="s">
        <v>8326</v>
      </c>
      <c r="S1855" s="10">
        <f t="shared" si="174"/>
        <v>41177.060381944444</v>
      </c>
      <c r="T1855" s="10">
        <f t="shared" si="175"/>
        <v>41227.102048611108</v>
      </c>
      <c r="V1855" s="21"/>
      <c r="W1855" t="s">
        <v>8276</v>
      </c>
      <c r="X1855" t="str">
        <f t="shared" si="172"/>
        <v>music</v>
      </c>
      <c r="Y1855" t="str">
        <f t="shared" si="173"/>
        <v>rock</v>
      </c>
    </row>
    <row r="1856" spans="1:25" ht="64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102.12366666666665</v>
      </c>
      <c r="P1856" s="6">
        <f t="shared" si="171"/>
        <v>88.037643678160919</v>
      </c>
      <c r="Q1856" t="s">
        <v>8325</v>
      </c>
      <c r="R1856" t="s">
        <v>8326</v>
      </c>
      <c r="S1856" s="10">
        <f t="shared" si="174"/>
        <v>41388.021261574075</v>
      </c>
      <c r="T1856" s="10">
        <f t="shared" si="175"/>
        <v>41418.021261574075</v>
      </c>
      <c r="V1856" s="21"/>
      <c r="W1856" t="s">
        <v>8276</v>
      </c>
      <c r="X1856" t="str">
        <f t="shared" si="172"/>
        <v>music</v>
      </c>
      <c r="Y1856" t="str">
        <f t="shared" si="173"/>
        <v>rock</v>
      </c>
    </row>
    <row r="1857" spans="1:25" ht="64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154.05897142857143</v>
      </c>
      <c r="P1857" s="6">
        <f t="shared" si="171"/>
        <v>70.576753926701571</v>
      </c>
      <c r="Q1857" t="s">
        <v>8325</v>
      </c>
      <c r="R1857" t="s">
        <v>8326</v>
      </c>
      <c r="S1857" s="10">
        <f t="shared" si="174"/>
        <v>41600.538657407407</v>
      </c>
      <c r="T1857" s="10">
        <f t="shared" si="175"/>
        <v>41645.538657407407</v>
      </c>
      <c r="V1857" s="21"/>
      <c r="W1857" t="s">
        <v>8276</v>
      </c>
      <c r="X1857" t="str">
        <f t="shared" si="172"/>
        <v>music</v>
      </c>
      <c r="Y1857" t="str">
        <f t="shared" si="173"/>
        <v>rock</v>
      </c>
    </row>
    <row r="1858" spans="1:25" ht="64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101.25</v>
      </c>
      <c r="P1858" s="6">
        <f t="shared" si="171"/>
        <v>53.289473684210527</v>
      </c>
      <c r="Q1858" t="s">
        <v>8325</v>
      </c>
      <c r="R1858" t="s">
        <v>8326</v>
      </c>
      <c r="S1858" s="10">
        <f t="shared" si="174"/>
        <v>41817.854999999996</v>
      </c>
      <c r="T1858" s="10">
        <f t="shared" si="175"/>
        <v>41838.854999999996</v>
      </c>
      <c r="V1858" s="21"/>
      <c r="W1858" t="s">
        <v>8276</v>
      </c>
      <c r="X1858" t="str">
        <f t="shared" si="172"/>
        <v>music</v>
      </c>
      <c r="Y1858" t="str">
        <f t="shared" si="173"/>
        <v>rock</v>
      </c>
    </row>
    <row r="1859" spans="1:25" ht="64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((E1859/D1859)*100)</f>
        <v>100</v>
      </c>
      <c r="P1859" s="6">
        <f t="shared" ref="P1859:P1922" si="177">IFERROR(E1859/L1859,0)</f>
        <v>136.36363636363637</v>
      </c>
      <c r="Q1859" t="s">
        <v>8325</v>
      </c>
      <c r="R1859" t="s">
        <v>8326</v>
      </c>
      <c r="S1859" s="10">
        <f t="shared" si="174"/>
        <v>41864.76866898148</v>
      </c>
      <c r="T1859" s="10">
        <f t="shared" si="175"/>
        <v>41894.76866898148</v>
      </c>
      <c r="V1859" s="21"/>
      <c r="W1859" t="s">
        <v>8276</v>
      </c>
      <c r="X1859" t="str">
        <f t="shared" ref="X1859:X1922" si="178">LEFT(W1859,FIND("/",W1859)-1)</f>
        <v>music</v>
      </c>
      <c r="Y1859" t="str">
        <f t="shared" ref="Y1859:Y1922" si="179">RIGHT(W1859,LEN(W1859)-FIND("/",W1859))</f>
        <v>rock</v>
      </c>
    </row>
    <row r="1860" spans="1:25" ht="64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108.74800874800874</v>
      </c>
      <c r="P1860" s="6">
        <f t="shared" si="177"/>
        <v>40.547315436241611</v>
      </c>
      <c r="Q1860" t="s">
        <v>8325</v>
      </c>
      <c r="R1860" t="s">
        <v>8326</v>
      </c>
      <c r="S1860" s="10">
        <f t="shared" si="174"/>
        <v>40833.200474537036</v>
      </c>
      <c r="T1860" s="10">
        <f t="shared" si="175"/>
        <v>40893.242141203707</v>
      </c>
      <c r="V1860" s="21"/>
      <c r="W1860" t="s">
        <v>8276</v>
      </c>
      <c r="X1860" t="str">
        <f t="shared" si="178"/>
        <v>music</v>
      </c>
      <c r="Y1860" t="str">
        <f t="shared" si="179"/>
        <v>rock</v>
      </c>
    </row>
    <row r="1861" spans="1:25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131.83333333333334</v>
      </c>
      <c r="P1861" s="6">
        <f t="shared" si="177"/>
        <v>70.625</v>
      </c>
      <c r="Q1861" t="s">
        <v>8325</v>
      </c>
      <c r="R1861" t="s">
        <v>8326</v>
      </c>
      <c r="S1861" s="10">
        <f t="shared" si="174"/>
        <v>40778.770011574074</v>
      </c>
      <c r="T1861" s="10">
        <f t="shared" si="175"/>
        <v>40808.770011574074</v>
      </c>
      <c r="V1861" s="21"/>
      <c r="W1861" t="s">
        <v>8276</v>
      </c>
      <c r="X1861" t="str">
        <f t="shared" si="178"/>
        <v>music</v>
      </c>
      <c r="Y1861" t="str">
        <f t="shared" si="179"/>
        <v>rock</v>
      </c>
    </row>
    <row r="1862" spans="1:25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133.46666666666667</v>
      </c>
      <c r="P1862" s="6">
        <f t="shared" si="177"/>
        <v>52.684210526315788</v>
      </c>
      <c r="Q1862" t="s">
        <v>8325</v>
      </c>
      <c r="R1862" t="s">
        <v>8326</v>
      </c>
      <c r="S1862" s="10">
        <f t="shared" si="174"/>
        <v>41655.709305555552</v>
      </c>
      <c r="T1862" s="10">
        <f t="shared" si="175"/>
        <v>41676.709305555552</v>
      </c>
      <c r="V1862" s="21"/>
      <c r="W1862" t="s">
        <v>8276</v>
      </c>
      <c r="X1862" t="str">
        <f t="shared" si="178"/>
        <v>music</v>
      </c>
      <c r="Y1862" t="str">
        <f t="shared" si="179"/>
        <v>rock</v>
      </c>
    </row>
    <row r="1863" spans="1:25" ht="64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s="6">
        <f t="shared" si="177"/>
        <v>0</v>
      </c>
      <c r="Q1863" t="s">
        <v>8333</v>
      </c>
      <c r="R1863" t="s">
        <v>8335</v>
      </c>
      <c r="S1863" s="10">
        <f t="shared" si="174"/>
        <v>42000.300243055557</v>
      </c>
      <c r="T1863" s="10">
        <f t="shared" si="175"/>
        <v>42030.300243055557</v>
      </c>
      <c r="V1863" s="21"/>
      <c r="W1863" t="s">
        <v>8283</v>
      </c>
      <c r="X1863" t="str">
        <f t="shared" si="178"/>
        <v>games</v>
      </c>
      <c r="Y1863" t="str">
        <f t="shared" si="179"/>
        <v>mobile games</v>
      </c>
    </row>
    <row r="1864" spans="1:25" ht="64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8.0833333333333321</v>
      </c>
      <c r="P1864" s="6">
        <f t="shared" si="177"/>
        <v>90.9375</v>
      </c>
      <c r="Q1864" t="s">
        <v>8333</v>
      </c>
      <c r="R1864" t="s">
        <v>8335</v>
      </c>
      <c r="S1864" s="10">
        <f t="shared" si="174"/>
        <v>42755.492754629624</v>
      </c>
      <c r="T1864" s="10">
        <f t="shared" si="175"/>
        <v>42802.3125</v>
      </c>
      <c r="V1864" s="21"/>
      <c r="W1864" t="s">
        <v>8283</v>
      </c>
      <c r="X1864" t="str">
        <f t="shared" si="178"/>
        <v>games</v>
      </c>
      <c r="Y1864" t="str">
        <f t="shared" si="179"/>
        <v>mobile games</v>
      </c>
    </row>
    <row r="1865" spans="1:25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0.4</v>
      </c>
      <c r="P1865" s="6">
        <f t="shared" si="177"/>
        <v>5</v>
      </c>
      <c r="Q1865" t="s">
        <v>8333</v>
      </c>
      <c r="R1865" t="s">
        <v>8335</v>
      </c>
      <c r="S1865" s="10">
        <f t="shared" si="174"/>
        <v>41772.797280092593</v>
      </c>
      <c r="T1865" s="10">
        <f t="shared" si="175"/>
        <v>41802.797280092593</v>
      </c>
      <c r="V1865" s="21"/>
      <c r="W1865" t="s">
        <v>8283</v>
      </c>
      <c r="X1865" t="str">
        <f t="shared" si="178"/>
        <v>games</v>
      </c>
      <c r="Y1865" t="str">
        <f t="shared" si="179"/>
        <v>mobile games</v>
      </c>
    </row>
    <row r="1866" spans="1:25" ht="80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42.892307692307689</v>
      </c>
      <c r="P1866" s="6">
        <f t="shared" si="177"/>
        <v>58.083333333333336</v>
      </c>
      <c r="Q1866" t="s">
        <v>8333</v>
      </c>
      <c r="R1866" t="s">
        <v>8335</v>
      </c>
      <c r="S1866" s="10">
        <f t="shared" si="174"/>
        <v>41733.716435185182</v>
      </c>
      <c r="T1866" s="10">
        <f t="shared" si="175"/>
        <v>41763.716435185182</v>
      </c>
      <c r="V1866" s="21"/>
      <c r="W1866" t="s">
        <v>8283</v>
      </c>
      <c r="X1866" t="str">
        <f t="shared" si="178"/>
        <v>games</v>
      </c>
      <c r="Y1866" t="str">
        <f t="shared" si="179"/>
        <v>mobile games</v>
      </c>
    </row>
    <row r="1867" spans="1:25" ht="80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3.6363636363636364E-3</v>
      </c>
      <c r="P1867" s="6">
        <f t="shared" si="177"/>
        <v>2</v>
      </c>
      <c r="Q1867" t="s">
        <v>8333</v>
      </c>
      <c r="R1867" t="s">
        <v>8335</v>
      </c>
      <c r="S1867" s="10">
        <f t="shared" si="174"/>
        <v>42645.367442129631</v>
      </c>
      <c r="T1867" s="10">
        <f t="shared" si="175"/>
        <v>42680.409108796302</v>
      </c>
      <c r="V1867" s="21"/>
      <c r="W1867" t="s">
        <v>8283</v>
      </c>
      <c r="X1867" t="str">
        <f t="shared" si="178"/>
        <v>games</v>
      </c>
      <c r="Y1867" t="str">
        <f t="shared" si="179"/>
        <v>mobile games</v>
      </c>
    </row>
    <row r="1868" spans="1:25" ht="64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0.5</v>
      </c>
      <c r="P1868" s="6">
        <f t="shared" si="177"/>
        <v>62.5</v>
      </c>
      <c r="Q1868" t="s">
        <v>8333</v>
      </c>
      <c r="R1868" t="s">
        <v>8335</v>
      </c>
      <c r="S1868" s="10">
        <f t="shared" si="174"/>
        <v>42742.246493055558</v>
      </c>
      <c r="T1868" s="10">
        <f t="shared" si="175"/>
        <v>42795.166666666672</v>
      </c>
      <c r="V1868" s="21"/>
      <c r="W1868" t="s">
        <v>8283</v>
      </c>
      <c r="X1868" t="str">
        <f t="shared" si="178"/>
        <v>games</v>
      </c>
      <c r="Y1868" t="str">
        <f t="shared" si="179"/>
        <v>mobile games</v>
      </c>
    </row>
    <row r="1869" spans="1:25" ht="64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0.05</v>
      </c>
      <c r="P1869" s="6">
        <f t="shared" si="177"/>
        <v>10</v>
      </c>
      <c r="Q1869" t="s">
        <v>8333</v>
      </c>
      <c r="R1869" t="s">
        <v>8335</v>
      </c>
      <c r="S1869" s="10">
        <f t="shared" si="174"/>
        <v>42649.924907407403</v>
      </c>
      <c r="T1869" s="10">
        <f t="shared" si="175"/>
        <v>42679.924907407403</v>
      </c>
      <c r="V1869" s="21"/>
      <c r="W1869" t="s">
        <v>8283</v>
      </c>
      <c r="X1869" t="str">
        <f t="shared" si="178"/>
        <v>games</v>
      </c>
      <c r="Y1869" t="str">
        <f t="shared" si="179"/>
        <v>mobile games</v>
      </c>
    </row>
    <row r="1870" spans="1:25" ht="64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4.8680000000000003</v>
      </c>
      <c r="P1870" s="6">
        <f t="shared" si="177"/>
        <v>71.588235294117652</v>
      </c>
      <c r="Q1870" t="s">
        <v>8333</v>
      </c>
      <c r="R1870" t="s">
        <v>8335</v>
      </c>
      <c r="S1870" s="10">
        <f t="shared" si="174"/>
        <v>42328.779224537036</v>
      </c>
      <c r="T1870" s="10">
        <f t="shared" si="175"/>
        <v>42353.332638888889</v>
      </c>
      <c r="V1870" s="21"/>
      <c r="W1870" t="s">
        <v>8283</v>
      </c>
      <c r="X1870" t="str">
        <f t="shared" si="178"/>
        <v>games</v>
      </c>
      <c r="Y1870" t="str">
        <f t="shared" si="179"/>
        <v>mobile games</v>
      </c>
    </row>
    <row r="1871" spans="1:25" ht="64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s="6">
        <f t="shared" si="177"/>
        <v>0</v>
      </c>
      <c r="Q1871" t="s">
        <v>8333</v>
      </c>
      <c r="R1871" t="s">
        <v>8335</v>
      </c>
      <c r="S1871" s="10">
        <f t="shared" si="174"/>
        <v>42709.002881944441</v>
      </c>
      <c r="T1871" s="10">
        <f t="shared" si="175"/>
        <v>42739.002881944441</v>
      </c>
      <c r="V1871" s="21"/>
      <c r="W1871" t="s">
        <v>8283</v>
      </c>
      <c r="X1871" t="str">
        <f t="shared" si="178"/>
        <v>games</v>
      </c>
      <c r="Y1871" t="str">
        <f t="shared" si="179"/>
        <v>mobile games</v>
      </c>
    </row>
    <row r="1872" spans="1:25" ht="64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10.314285714285715</v>
      </c>
      <c r="P1872" s="6">
        <f t="shared" si="177"/>
        <v>32.81818181818182</v>
      </c>
      <c r="Q1872" t="s">
        <v>8333</v>
      </c>
      <c r="R1872" t="s">
        <v>8335</v>
      </c>
      <c r="S1872" s="10">
        <f t="shared" si="174"/>
        <v>42371.355729166666</v>
      </c>
      <c r="T1872" s="10">
        <f t="shared" si="175"/>
        <v>42400.178472222222</v>
      </c>
      <c r="V1872" s="21"/>
      <c r="W1872" t="s">
        <v>8283</v>
      </c>
      <c r="X1872" t="str">
        <f t="shared" si="178"/>
        <v>games</v>
      </c>
      <c r="Y1872" t="str">
        <f t="shared" si="179"/>
        <v>mobile games</v>
      </c>
    </row>
    <row r="1873" spans="1:25" ht="64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71.784615384615378</v>
      </c>
      <c r="P1873" s="6">
        <f t="shared" si="177"/>
        <v>49.11578947368421</v>
      </c>
      <c r="Q1873" t="s">
        <v>8333</v>
      </c>
      <c r="R1873" t="s">
        <v>8335</v>
      </c>
      <c r="S1873" s="10">
        <f t="shared" si="174"/>
        <v>41923.783576388887</v>
      </c>
      <c r="T1873" s="10">
        <f t="shared" si="175"/>
        <v>41963.825243055559</v>
      </c>
      <c r="V1873" s="21"/>
      <c r="W1873" t="s">
        <v>8283</v>
      </c>
      <c r="X1873" t="str">
        <f t="shared" si="178"/>
        <v>games</v>
      </c>
      <c r="Y1873" t="str">
        <f t="shared" si="179"/>
        <v>mobile games</v>
      </c>
    </row>
    <row r="1874" spans="1:25" ht="64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</v>
      </c>
      <c r="P1874" s="6">
        <f t="shared" si="177"/>
        <v>16.307692307692307</v>
      </c>
      <c r="Q1874" t="s">
        <v>8333</v>
      </c>
      <c r="R1874" t="s">
        <v>8335</v>
      </c>
      <c r="S1874" s="10">
        <f t="shared" si="174"/>
        <v>42155.129652777774</v>
      </c>
      <c r="T1874" s="10">
        <f t="shared" si="175"/>
        <v>42185.129652777774</v>
      </c>
      <c r="V1874" s="21"/>
      <c r="W1874" t="s">
        <v>8283</v>
      </c>
      <c r="X1874" t="str">
        <f t="shared" si="178"/>
        <v>games</v>
      </c>
      <c r="Y1874" t="str">
        <f t="shared" si="179"/>
        <v>mobile games</v>
      </c>
    </row>
    <row r="1875" spans="1:25" ht="64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0.44999999999999996</v>
      </c>
      <c r="P1875" s="6">
        <f t="shared" si="177"/>
        <v>18</v>
      </c>
      <c r="Q1875" t="s">
        <v>8333</v>
      </c>
      <c r="R1875" t="s">
        <v>8335</v>
      </c>
      <c r="S1875" s="10">
        <f t="shared" si="174"/>
        <v>42164.615856481483</v>
      </c>
      <c r="T1875" s="10">
        <f t="shared" si="175"/>
        <v>42193.697916666672</v>
      </c>
      <c r="V1875" s="21"/>
      <c r="W1875" t="s">
        <v>8283</v>
      </c>
      <c r="X1875" t="str">
        <f t="shared" si="178"/>
        <v>games</v>
      </c>
      <c r="Y1875" t="str">
        <f t="shared" si="179"/>
        <v>mobile games</v>
      </c>
    </row>
    <row r="1876" spans="1:25" ht="80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1.6250000000000001E-2</v>
      </c>
      <c r="P1876" s="6">
        <f t="shared" si="177"/>
        <v>13</v>
      </c>
      <c r="Q1876" t="s">
        <v>8333</v>
      </c>
      <c r="R1876" t="s">
        <v>8335</v>
      </c>
      <c r="S1876" s="10">
        <f t="shared" si="174"/>
        <v>42529.969131944439</v>
      </c>
      <c r="T1876" s="10">
        <f t="shared" si="175"/>
        <v>42549.969131944439</v>
      </c>
      <c r="V1876" s="21"/>
      <c r="W1876" t="s">
        <v>8283</v>
      </c>
      <c r="X1876" t="str">
        <f t="shared" si="178"/>
        <v>games</v>
      </c>
      <c r="Y1876" t="str">
        <f t="shared" si="179"/>
        <v>mobile games</v>
      </c>
    </row>
    <row r="1877" spans="1:25" ht="48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0.51</v>
      </c>
      <c r="P1877" s="6">
        <f t="shared" si="177"/>
        <v>17</v>
      </c>
      <c r="Q1877" t="s">
        <v>8333</v>
      </c>
      <c r="R1877" t="s">
        <v>8335</v>
      </c>
      <c r="S1877" s="10">
        <f t="shared" si="174"/>
        <v>42528.899398148147</v>
      </c>
      <c r="T1877" s="10">
        <f t="shared" si="175"/>
        <v>42588.899398148147</v>
      </c>
      <c r="V1877" s="21"/>
      <c r="W1877" t="s">
        <v>8283</v>
      </c>
      <c r="X1877" t="str">
        <f t="shared" si="178"/>
        <v>games</v>
      </c>
      <c r="Y1877" t="str">
        <f t="shared" si="179"/>
        <v>mobile games</v>
      </c>
    </row>
    <row r="1878" spans="1:25" ht="64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s="6">
        <f t="shared" si="177"/>
        <v>0</v>
      </c>
      <c r="Q1878" t="s">
        <v>8333</v>
      </c>
      <c r="R1878" t="s">
        <v>8335</v>
      </c>
      <c r="S1878" s="10">
        <f t="shared" si="174"/>
        <v>41776.284780092588</v>
      </c>
      <c r="T1878" s="10">
        <f t="shared" si="175"/>
        <v>41806.284780092588</v>
      </c>
      <c r="V1878" s="21"/>
      <c r="W1878" t="s">
        <v>8283</v>
      </c>
      <c r="X1878" t="str">
        <f t="shared" si="178"/>
        <v>games</v>
      </c>
      <c r="Y1878" t="str">
        <f t="shared" si="179"/>
        <v>mobile games</v>
      </c>
    </row>
    <row r="1879" spans="1:25" ht="48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s="6">
        <f t="shared" si="177"/>
        <v>0</v>
      </c>
      <c r="Q1879" t="s">
        <v>8333</v>
      </c>
      <c r="R1879" t="s">
        <v>8335</v>
      </c>
      <c r="S1879" s="10">
        <f t="shared" si="174"/>
        <v>42035.029224537036</v>
      </c>
      <c r="T1879" s="10">
        <f t="shared" si="175"/>
        <v>42064.029224537036</v>
      </c>
      <c r="V1879" s="21"/>
      <c r="W1879" t="s">
        <v>8283</v>
      </c>
      <c r="X1879" t="str">
        <f t="shared" si="178"/>
        <v>games</v>
      </c>
      <c r="Y1879" t="str">
        <f t="shared" si="179"/>
        <v>mobile games</v>
      </c>
    </row>
    <row r="1880" spans="1:25" ht="80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s="6">
        <f t="shared" si="177"/>
        <v>0</v>
      </c>
      <c r="Q1880" t="s">
        <v>8333</v>
      </c>
      <c r="R1880" t="s">
        <v>8335</v>
      </c>
      <c r="S1880" s="10">
        <f t="shared" ref="S1880:S1943" si="180">(((J1880/60)/60)/24)+DATE(1970,1,1)</f>
        <v>41773.008738425924</v>
      </c>
      <c r="T1880" s="10">
        <f t="shared" ref="T1880:T1943" si="181">(((I1880/60)/60)/24)+DATE(1970,1,1)</f>
        <v>41803.008738425924</v>
      </c>
      <c r="V1880" s="21"/>
      <c r="W1880" t="s">
        <v>8283</v>
      </c>
      <c r="X1880" t="str">
        <f t="shared" si="178"/>
        <v>games</v>
      </c>
      <c r="Y1880" t="str">
        <f t="shared" si="179"/>
        <v>mobile games</v>
      </c>
    </row>
    <row r="1881" spans="1:25" ht="64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0.12</v>
      </c>
      <c r="P1881" s="6">
        <f t="shared" si="177"/>
        <v>3</v>
      </c>
      <c r="Q1881" t="s">
        <v>8333</v>
      </c>
      <c r="R1881" t="s">
        <v>8335</v>
      </c>
      <c r="S1881" s="10">
        <f t="shared" si="180"/>
        <v>42413.649641203709</v>
      </c>
      <c r="T1881" s="10">
        <f t="shared" si="181"/>
        <v>42443.607974537037</v>
      </c>
      <c r="V1881" s="21"/>
      <c r="W1881" t="s">
        <v>8283</v>
      </c>
      <c r="X1881" t="str">
        <f t="shared" si="178"/>
        <v>games</v>
      </c>
      <c r="Y1881" t="str">
        <f t="shared" si="179"/>
        <v>mobile games</v>
      </c>
    </row>
    <row r="1882" spans="1:25" ht="48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20.080000000000002</v>
      </c>
      <c r="P1882" s="6">
        <f t="shared" si="177"/>
        <v>41.833333333333336</v>
      </c>
      <c r="Q1882" t="s">
        <v>8333</v>
      </c>
      <c r="R1882" t="s">
        <v>8335</v>
      </c>
      <c r="S1882" s="10">
        <f t="shared" si="180"/>
        <v>42430.566898148143</v>
      </c>
      <c r="T1882" s="10">
        <f t="shared" si="181"/>
        <v>42459.525231481486</v>
      </c>
      <c r="V1882" s="21"/>
      <c r="W1882" t="s">
        <v>8283</v>
      </c>
      <c r="X1882" t="str">
        <f t="shared" si="178"/>
        <v>games</v>
      </c>
      <c r="Y1882" t="str">
        <f t="shared" si="179"/>
        <v>mobile games</v>
      </c>
    </row>
    <row r="1883" spans="1:25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172.68449999999999</v>
      </c>
      <c r="P1883" s="6">
        <f t="shared" si="177"/>
        <v>49.338428571428572</v>
      </c>
      <c r="Q1883" t="s">
        <v>8325</v>
      </c>
      <c r="R1883" t="s">
        <v>8329</v>
      </c>
      <c r="S1883" s="10">
        <f t="shared" si="180"/>
        <v>42043.152650462958</v>
      </c>
      <c r="T1883" s="10">
        <f t="shared" si="181"/>
        <v>42073.110983796301</v>
      </c>
      <c r="V1883" s="21"/>
      <c r="W1883" t="s">
        <v>8279</v>
      </c>
      <c r="X1883" t="str">
        <f t="shared" si="178"/>
        <v>music</v>
      </c>
      <c r="Y1883" t="str">
        <f t="shared" si="179"/>
        <v>indie rock</v>
      </c>
    </row>
    <row r="1884" spans="1:25" ht="64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100.8955223880597</v>
      </c>
      <c r="P1884" s="6">
        <f t="shared" si="177"/>
        <v>41.728395061728392</v>
      </c>
      <c r="Q1884" t="s">
        <v>8325</v>
      </c>
      <c r="R1884" t="s">
        <v>8329</v>
      </c>
      <c r="S1884" s="10">
        <f t="shared" si="180"/>
        <v>41067.949212962965</v>
      </c>
      <c r="T1884" s="10">
        <f t="shared" si="181"/>
        <v>41100.991666666669</v>
      </c>
      <c r="V1884" s="21"/>
      <c r="W1884" t="s">
        <v>8279</v>
      </c>
      <c r="X1884" t="str">
        <f t="shared" si="178"/>
        <v>music</v>
      </c>
      <c r="Y1884" t="str">
        <f t="shared" si="179"/>
        <v>indie rock</v>
      </c>
    </row>
    <row r="1885" spans="1:25" ht="64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104.8048048048048</v>
      </c>
      <c r="P1885" s="6">
        <f t="shared" si="177"/>
        <v>32.71875</v>
      </c>
      <c r="Q1885" t="s">
        <v>8325</v>
      </c>
      <c r="R1885" t="s">
        <v>8329</v>
      </c>
      <c r="S1885" s="10">
        <f t="shared" si="180"/>
        <v>40977.948009259257</v>
      </c>
      <c r="T1885" s="10">
        <f t="shared" si="181"/>
        <v>41007.906342592592</v>
      </c>
      <c r="V1885" s="21"/>
      <c r="W1885" t="s">
        <v>8279</v>
      </c>
      <c r="X1885" t="str">
        <f t="shared" si="178"/>
        <v>music</v>
      </c>
      <c r="Y1885" t="str">
        <f t="shared" si="179"/>
        <v>indie rock</v>
      </c>
    </row>
    <row r="1886" spans="1:25" ht="64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135.1</v>
      </c>
      <c r="P1886" s="6">
        <f t="shared" si="177"/>
        <v>51.96153846153846</v>
      </c>
      <c r="Q1886" t="s">
        <v>8325</v>
      </c>
      <c r="R1886" t="s">
        <v>8329</v>
      </c>
      <c r="S1886" s="10">
        <f t="shared" si="180"/>
        <v>41205.198321759257</v>
      </c>
      <c r="T1886" s="10">
        <f t="shared" si="181"/>
        <v>41240.5</v>
      </c>
      <c r="V1886" s="21"/>
      <c r="W1886" t="s">
        <v>8279</v>
      </c>
      <c r="X1886" t="str">
        <f t="shared" si="178"/>
        <v>music</v>
      </c>
      <c r="Y1886" t="str">
        <f t="shared" si="179"/>
        <v>indie rock</v>
      </c>
    </row>
    <row r="1887" spans="1:25" ht="64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116.32786885245903</v>
      </c>
      <c r="P1887" s="6">
        <f t="shared" si="177"/>
        <v>50.685714285714283</v>
      </c>
      <c r="Q1887" t="s">
        <v>8325</v>
      </c>
      <c r="R1887" t="s">
        <v>8329</v>
      </c>
      <c r="S1887" s="10">
        <f t="shared" si="180"/>
        <v>41099.093865740739</v>
      </c>
      <c r="T1887" s="10">
        <f t="shared" si="181"/>
        <v>41131.916666666664</v>
      </c>
      <c r="V1887" s="21"/>
      <c r="W1887" t="s">
        <v>8279</v>
      </c>
      <c r="X1887" t="str">
        <f t="shared" si="178"/>
        <v>music</v>
      </c>
      <c r="Y1887" t="str">
        <f t="shared" si="179"/>
        <v>indie rock</v>
      </c>
    </row>
    <row r="1888" spans="1:25" ht="64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102.08333333333333</v>
      </c>
      <c r="P1888" s="6">
        <f t="shared" si="177"/>
        <v>42.241379310344826</v>
      </c>
      <c r="Q1888" t="s">
        <v>8325</v>
      </c>
      <c r="R1888" t="s">
        <v>8329</v>
      </c>
      <c r="S1888" s="10">
        <f t="shared" si="180"/>
        <v>41925.906689814816</v>
      </c>
      <c r="T1888" s="10">
        <f t="shared" si="181"/>
        <v>41955.94835648148</v>
      </c>
      <c r="V1888" s="21"/>
      <c r="W1888" t="s">
        <v>8279</v>
      </c>
      <c r="X1888" t="str">
        <f t="shared" si="178"/>
        <v>music</v>
      </c>
      <c r="Y1888" t="str">
        <f t="shared" si="179"/>
        <v>indie rock</v>
      </c>
    </row>
    <row r="1889" spans="1:25" ht="64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111.16666666666666</v>
      </c>
      <c r="P1889" s="6">
        <f t="shared" si="177"/>
        <v>416.875</v>
      </c>
      <c r="Q1889" t="s">
        <v>8325</v>
      </c>
      <c r="R1889" t="s">
        <v>8329</v>
      </c>
      <c r="S1889" s="10">
        <f t="shared" si="180"/>
        <v>42323.800138888888</v>
      </c>
      <c r="T1889" s="10">
        <f t="shared" si="181"/>
        <v>42341.895833333328</v>
      </c>
      <c r="V1889" s="21"/>
      <c r="W1889" t="s">
        <v>8279</v>
      </c>
      <c r="X1889" t="str">
        <f t="shared" si="178"/>
        <v>music</v>
      </c>
      <c r="Y1889" t="str">
        <f t="shared" si="179"/>
        <v>indie rock</v>
      </c>
    </row>
    <row r="1890" spans="1:25" ht="64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166.08</v>
      </c>
      <c r="P1890" s="6">
        <f t="shared" si="177"/>
        <v>46.651685393258425</v>
      </c>
      <c r="Q1890" t="s">
        <v>8325</v>
      </c>
      <c r="R1890" t="s">
        <v>8329</v>
      </c>
      <c r="S1890" s="10">
        <f t="shared" si="180"/>
        <v>40299.239953703705</v>
      </c>
      <c r="T1890" s="10">
        <f t="shared" si="181"/>
        <v>40330.207638888889</v>
      </c>
      <c r="V1890" s="21"/>
      <c r="W1890" t="s">
        <v>8279</v>
      </c>
      <c r="X1890" t="str">
        <f t="shared" si="178"/>
        <v>music</v>
      </c>
      <c r="Y1890" t="str">
        <f t="shared" si="179"/>
        <v>indie rock</v>
      </c>
    </row>
    <row r="1891" spans="1:25" ht="64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106.60000000000001</v>
      </c>
      <c r="P1891" s="6">
        <f t="shared" si="177"/>
        <v>48.454545454545453</v>
      </c>
      <c r="Q1891" t="s">
        <v>8325</v>
      </c>
      <c r="R1891" t="s">
        <v>8329</v>
      </c>
      <c r="S1891" s="10">
        <f t="shared" si="180"/>
        <v>41299.793356481481</v>
      </c>
      <c r="T1891" s="10">
        <f t="shared" si="181"/>
        <v>41344.751689814817</v>
      </c>
      <c r="V1891" s="21"/>
      <c r="W1891" t="s">
        <v>8279</v>
      </c>
      <c r="X1891" t="str">
        <f t="shared" si="178"/>
        <v>music</v>
      </c>
      <c r="Y1891" t="str">
        <f t="shared" si="179"/>
        <v>indie rock</v>
      </c>
    </row>
    <row r="1892" spans="1:25" ht="64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144.58441666666667</v>
      </c>
      <c r="P1892" s="6">
        <f t="shared" si="177"/>
        <v>70.5289837398374</v>
      </c>
      <c r="Q1892" t="s">
        <v>8325</v>
      </c>
      <c r="R1892" t="s">
        <v>8329</v>
      </c>
      <c r="S1892" s="10">
        <f t="shared" si="180"/>
        <v>41228.786203703705</v>
      </c>
      <c r="T1892" s="10">
        <f t="shared" si="181"/>
        <v>41258.786203703705</v>
      </c>
      <c r="V1892" s="21"/>
      <c r="W1892" t="s">
        <v>8279</v>
      </c>
      <c r="X1892" t="str">
        <f t="shared" si="178"/>
        <v>music</v>
      </c>
      <c r="Y1892" t="str">
        <f t="shared" si="179"/>
        <v>indie rock</v>
      </c>
    </row>
    <row r="1893" spans="1:25" ht="8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105.55000000000001</v>
      </c>
      <c r="P1893" s="6">
        <f t="shared" si="177"/>
        <v>87.958333333333329</v>
      </c>
      <c r="Q1893" t="s">
        <v>8325</v>
      </c>
      <c r="R1893" t="s">
        <v>8329</v>
      </c>
      <c r="S1893" s="10">
        <f t="shared" si="180"/>
        <v>40335.798078703701</v>
      </c>
      <c r="T1893" s="10">
        <f t="shared" si="181"/>
        <v>40381.25</v>
      </c>
      <c r="V1893" s="21"/>
      <c r="W1893" t="s">
        <v>8279</v>
      </c>
      <c r="X1893" t="str">
        <f t="shared" si="178"/>
        <v>music</v>
      </c>
      <c r="Y1893" t="str">
        <f t="shared" si="179"/>
        <v>indie rock</v>
      </c>
    </row>
    <row r="1894" spans="1:25" ht="48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136.60000000000002</v>
      </c>
      <c r="P1894" s="6">
        <f t="shared" si="177"/>
        <v>26.26923076923077</v>
      </c>
      <c r="Q1894" t="s">
        <v>8325</v>
      </c>
      <c r="R1894" t="s">
        <v>8329</v>
      </c>
      <c r="S1894" s="10">
        <f t="shared" si="180"/>
        <v>40671.637511574074</v>
      </c>
      <c r="T1894" s="10">
        <f t="shared" si="181"/>
        <v>40701.637511574074</v>
      </c>
      <c r="V1894" s="21"/>
      <c r="W1894" t="s">
        <v>8279</v>
      </c>
      <c r="X1894" t="str">
        <f t="shared" si="178"/>
        <v>music</v>
      </c>
      <c r="Y1894" t="str">
        <f t="shared" si="179"/>
        <v>indie rock</v>
      </c>
    </row>
    <row r="1895" spans="1:25" ht="64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104</v>
      </c>
      <c r="P1895" s="6">
        <f t="shared" si="177"/>
        <v>57.777777777777779</v>
      </c>
      <c r="Q1895" t="s">
        <v>8325</v>
      </c>
      <c r="R1895" t="s">
        <v>8329</v>
      </c>
      <c r="S1895" s="10">
        <f t="shared" si="180"/>
        <v>40632.94195601852</v>
      </c>
      <c r="T1895" s="10">
        <f t="shared" si="181"/>
        <v>40649.165972222225</v>
      </c>
      <c r="V1895" s="21"/>
      <c r="W1895" t="s">
        <v>8279</v>
      </c>
      <c r="X1895" t="str">
        <f t="shared" si="178"/>
        <v>music</v>
      </c>
      <c r="Y1895" t="str">
        <f t="shared" si="179"/>
        <v>indie rock</v>
      </c>
    </row>
    <row r="1896" spans="1:25" ht="3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114.5</v>
      </c>
      <c r="P1896" s="6">
        <f t="shared" si="177"/>
        <v>57.25</v>
      </c>
      <c r="Q1896" t="s">
        <v>8325</v>
      </c>
      <c r="R1896" t="s">
        <v>8329</v>
      </c>
      <c r="S1896" s="10">
        <f t="shared" si="180"/>
        <v>40920.904895833337</v>
      </c>
      <c r="T1896" s="10">
        <f t="shared" si="181"/>
        <v>40951.904895833337</v>
      </c>
      <c r="V1896" s="21"/>
      <c r="W1896" t="s">
        <v>8279</v>
      </c>
      <c r="X1896" t="str">
        <f t="shared" si="178"/>
        <v>music</v>
      </c>
      <c r="Y1896" t="str">
        <f t="shared" si="179"/>
        <v>indie rock</v>
      </c>
    </row>
    <row r="1897" spans="1:25" ht="64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101.71957671957672</v>
      </c>
      <c r="P1897" s="6">
        <f t="shared" si="177"/>
        <v>196.34042553191489</v>
      </c>
      <c r="Q1897" t="s">
        <v>8325</v>
      </c>
      <c r="R1897" t="s">
        <v>8329</v>
      </c>
      <c r="S1897" s="10">
        <f t="shared" si="180"/>
        <v>42267.746782407412</v>
      </c>
      <c r="T1897" s="10">
        <f t="shared" si="181"/>
        <v>42297.746782407412</v>
      </c>
      <c r="V1897" s="21"/>
      <c r="W1897" t="s">
        <v>8279</v>
      </c>
      <c r="X1897" t="str">
        <f t="shared" si="178"/>
        <v>music</v>
      </c>
      <c r="Y1897" t="str">
        <f t="shared" si="179"/>
        <v>indie rock</v>
      </c>
    </row>
    <row r="1898" spans="1:25" ht="64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123.94678492239468</v>
      </c>
      <c r="P1898" s="6">
        <f t="shared" si="177"/>
        <v>43</v>
      </c>
      <c r="Q1898" t="s">
        <v>8325</v>
      </c>
      <c r="R1898" t="s">
        <v>8329</v>
      </c>
      <c r="S1898" s="10">
        <f t="shared" si="180"/>
        <v>40981.710243055553</v>
      </c>
      <c r="T1898" s="10">
        <f t="shared" si="181"/>
        <v>41011.710243055553</v>
      </c>
      <c r="V1898" s="21"/>
      <c r="W1898" t="s">
        <v>8279</v>
      </c>
      <c r="X1898" t="str">
        <f t="shared" si="178"/>
        <v>music</v>
      </c>
      <c r="Y1898" t="str">
        <f t="shared" si="179"/>
        <v>indie rock</v>
      </c>
    </row>
    <row r="1899" spans="1:25" ht="64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102.45669291338582</v>
      </c>
      <c r="P1899" s="6">
        <f t="shared" si="177"/>
        <v>35.551912568306008</v>
      </c>
      <c r="Q1899" t="s">
        <v>8325</v>
      </c>
      <c r="R1899" t="s">
        <v>8329</v>
      </c>
      <c r="S1899" s="10">
        <f t="shared" si="180"/>
        <v>41680.583402777782</v>
      </c>
      <c r="T1899" s="10">
        <f t="shared" si="181"/>
        <v>41702.875</v>
      </c>
      <c r="V1899" s="21"/>
      <c r="W1899" t="s">
        <v>8279</v>
      </c>
      <c r="X1899" t="str">
        <f t="shared" si="178"/>
        <v>music</v>
      </c>
      <c r="Y1899" t="str">
        <f t="shared" si="179"/>
        <v>indie rock</v>
      </c>
    </row>
    <row r="1900" spans="1:25" ht="64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144.5</v>
      </c>
      <c r="P1900" s="6">
        <f t="shared" si="177"/>
        <v>68.80952380952381</v>
      </c>
      <c r="Q1900" t="s">
        <v>8325</v>
      </c>
      <c r="R1900" t="s">
        <v>8329</v>
      </c>
      <c r="S1900" s="10">
        <f t="shared" si="180"/>
        <v>42366.192974537036</v>
      </c>
      <c r="T1900" s="10">
        <f t="shared" si="181"/>
        <v>42401.75</v>
      </c>
      <c r="V1900" s="21"/>
      <c r="W1900" t="s">
        <v>8279</v>
      </c>
      <c r="X1900" t="str">
        <f t="shared" si="178"/>
        <v>music</v>
      </c>
      <c r="Y1900" t="str">
        <f t="shared" si="179"/>
        <v>indie rock</v>
      </c>
    </row>
    <row r="1901" spans="1:25" ht="64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133.33333333333331</v>
      </c>
      <c r="P1901" s="6">
        <f t="shared" si="177"/>
        <v>28.571428571428573</v>
      </c>
      <c r="Q1901" t="s">
        <v>8325</v>
      </c>
      <c r="R1901" t="s">
        <v>8329</v>
      </c>
      <c r="S1901" s="10">
        <f t="shared" si="180"/>
        <v>42058.941736111112</v>
      </c>
      <c r="T1901" s="10">
        <f t="shared" si="181"/>
        <v>42088.90006944444</v>
      </c>
      <c r="V1901" s="21"/>
      <c r="W1901" t="s">
        <v>8279</v>
      </c>
      <c r="X1901" t="str">
        <f t="shared" si="178"/>
        <v>music</v>
      </c>
      <c r="Y1901" t="str">
        <f t="shared" si="179"/>
        <v>indie rock</v>
      </c>
    </row>
    <row r="1902" spans="1:25" ht="64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109.3644</v>
      </c>
      <c r="P1902" s="6">
        <f t="shared" si="177"/>
        <v>50.631666666666668</v>
      </c>
      <c r="Q1902" t="s">
        <v>8325</v>
      </c>
      <c r="R1902" t="s">
        <v>8329</v>
      </c>
      <c r="S1902" s="10">
        <f t="shared" si="180"/>
        <v>41160.871886574074</v>
      </c>
      <c r="T1902" s="10">
        <f t="shared" si="181"/>
        <v>41188.415972222225</v>
      </c>
      <c r="V1902" s="21"/>
      <c r="W1902" t="s">
        <v>8279</v>
      </c>
      <c r="X1902" t="str">
        <f t="shared" si="178"/>
        <v>music</v>
      </c>
      <c r="Y1902" t="str">
        <f t="shared" si="179"/>
        <v>indie rock</v>
      </c>
    </row>
    <row r="1903" spans="1:25" ht="64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2.6969696969696968</v>
      </c>
      <c r="P1903" s="6">
        <f t="shared" si="177"/>
        <v>106.8</v>
      </c>
      <c r="Q1903" t="s">
        <v>8319</v>
      </c>
      <c r="R1903" t="s">
        <v>8348</v>
      </c>
      <c r="S1903" s="10">
        <f t="shared" si="180"/>
        <v>42116.54315972222</v>
      </c>
      <c r="T1903" s="10">
        <f t="shared" si="181"/>
        <v>42146.541666666672</v>
      </c>
      <c r="V1903" s="21"/>
      <c r="W1903" t="s">
        <v>8294</v>
      </c>
      <c r="X1903" t="str">
        <f t="shared" si="178"/>
        <v>technology</v>
      </c>
      <c r="Y1903" t="str">
        <f t="shared" si="179"/>
        <v>gadgets</v>
      </c>
    </row>
    <row r="1904" spans="1:25" ht="64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</v>
      </c>
      <c r="P1904" s="6">
        <f t="shared" si="177"/>
        <v>4</v>
      </c>
      <c r="Q1904" t="s">
        <v>8319</v>
      </c>
      <c r="R1904" t="s">
        <v>8348</v>
      </c>
      <c r="S1904" s="10">
        <f t="shared" si="180"/>
        <v>42037.789895833332</v>
      </c>
      <c r="T1904" s="10">
        <f t="shared" si="181"/>
        <v>42067.789895833332</v>
      </c>
      <c r="V1904" s="21"/>
      <c r="W1904" t="s">
        <v>8294</v>
      </c>
      <c r="X1904" t="str">
        <f t="shared" si="178"/>
        <v>technology</v>
      </c>
      <c r="Y1904" t="str">
        <f t="shared" si="179"/>
        <v>gadgets</v>
      </c>
    </row>
    <row r="1905" spans="1:25" ht="64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46.6</v>
      </c>
      <c r="P1905" s="6">
        <f t="shared" si="177"/>
        <v>34.097560975609753</v>
      </c>
      <c r="Q1905" t="s">
        <v>8319</v>
      </c>
      <c r="R1905" t="s">
        <v>8348</v>
      </c>
      <c r="S1905" s="10">
        <f t="shared" si="180"/>
        <v>42702.770729166667</v>
      </c>
      <c r="T1905" s="10">
        <f t="shared" si="181"/>
        <v>42762.770729166667</v>
      </c>
      <c r="V1905" s="21"/>
      <c r="W1905" t="s">
        <v>8294</v>
      </c>
      <c r="X1905" t="str">
        <f t="shared" si="178"/>
        <v>technology</v>
      </c>
      <c r="Y1905" t="str">
        <f t="shared" si="179"/>
        <v>gadgets</v>
      </c>
    </row>
    <row r="1906" spans="1:25" ht="64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0.1</v>
      </c>
      <c r="P1906" s="6">
        <f t="shared" si="177"/>
        <v>25</v>
      </c>
      <c r="Q1906" t="s">
        <v>8319</v>
      </c>
      <c r="R1906" t="s">
        <v>8348</v>
      </c>
      <c r="S1906" s="10">
        <f t="shared" si="180"/>
        <v>42326.685428240744</v>
      </c>
      <c r="T1906" s="10">
        <f t="shared" si="181"/>
        <v>42371.685428240744</v>
      </c>
      <c r="V1906" s="21"/>
      <c r="W1906" t="s">
        <v>8294</v>
      </c>
      <c r="X1906" t="str">
        <f t="shared" si="178"/>
        <v>technology</v>
      </c>
      <c r="Y1906" t="str">
        <f t="shared" si="179"/>
        <v>gadgets</v>
      </c>
    </row>
    <row r="1907" spans="1:25" ht="64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0.16800000000000001</v>
      </c>
      <c r="P1907" s="6">
        <f t="shared" si="177"/>
        <v>10.5</v>
      </c>
      <c r="Q1907" t="s">
        <v>8319</v>
      </c>
      <c r="R1907" t="s">
        <v>8348</v>
      </c>
      <c r="S1907" s="10">
        <f t="shared" si="180"/>
        <v>41859.925856481481</v>
      </c>
      <c r="T1907" s="10">
        <f t="shared" si="181"/>
        <v>41889.925856481481</v>
      </c>
      <c r="V1907" s="21"/>
      <c r="W1907" t="s">
        <v>8294</v>
      </c>
      <c r="X1907" t="str">
        <f t="shared" si="178"/>
        <v>technology</v>
      </c>
      <c r="Y1907" t="str">
        <f t="shared" si="179"/>
        <v>gadgets</v>
      </c>
    </row>
    <row r="1908" spans="1:25" ht="64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42.76</v>
      </c>
      <c r="P1908" s="6">
        <f t="shared" si="177"/>
        <v>215.95959595959596</v>
      </c>
      <c r="Q1908" t="s">
        <v>8319</v>
      </c>
      <c r="R1908" t="s">
        <v>8348</v>
      </c>
      <c r="S1908" s="10">
        <f t="shared" si="180"/>
        <v>42514.671099537038</v>
      </c>
      <c r="T1908" s="10">
        <f t="shared" si="181"/>
        <v>42544.671099537038</v>
      </c>
      <c r="V1908" s="21"/>
      <c r="W1908" t="s">
        <v>8294</v>
      </c>
      <c r="X1908" t="str">
        <f t="shared" si="178"/>
        <v>technology</v>
      </c>
      <c r="Y1908" t="str">
        <f t="shared" si="179"/>
        <v>gadgets</v>
      </c>
    </row>
    <row r="1909" spans="1:25" ht="64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0.28333333333333333</v>
      </c>
      <c r="P1909" s="6">
        <f t="shared" si="177"/>
        <v>21.25</v>
      </c>
      <c r="Q1909" t="s">
        <v>8319</v>
      </c>
      <c r="R1909" t="s">
        <v>8348</v>
      </c>
      <c r="S1909" s="10">
        <f t="shared" si="180"/>
        <v>41767.587094907409</v>
      </c>
      <c r="T1909" s="10">
        <f t="shared" si="181"/>
        <v>41782.587094907409</v>
      </c>
      <c r="V1909" s="21"/>
      <c r="W1909" t="s">
        <v>8294</v>
      </c>
      <c r="X1909" t="str">
        <f t="shared" si="178"/>
        <v>technology</v>
      </c>
      <c r="Y1909" t="str">
        <f t="shared" si="179"/>
        <v>gadgets</v>
      </c>
    </row>
    <row r="1910" spans="1:25" ht="64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1.7319999999999998</v>
      </c>
      <c r="P1910" s="6">
        <f t="shared" si="177"/>
        <v>108.25</v>
      </c>
      <c r="Q1910" t="s">
        <v>8319</v>
      </c>
      <c r="R1910" t="s">
        <v>8348</v>
      </c>
      <c r="S1910" s="10">
        <f t="shared" si="180"/>
        <v>42703.917824074073</v>
      </c>
      <c r="T1910" s="10">
        <f t="shared" si="181"/>
        <v>42733.917824074073</v>
      </c>
      <c r="V1910" s="21"/>
      <c r="W1910" t="s">
        <v>8294</v>
      </c>
      <c r="X1910" t="str">
        <f t="shared" si="178"/>
        <v>technology</v>
      </c>
      <c r="Y1910" t="str">
        <f t="shared" si="179"/>
        <v>gadgets</v>
      </c>
    </row>
    <row r="1911" spans="1:25" ht="64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14.111428571428572</v>
      </c>
      <c r="P1911" s="6">
        <f t="shared" si="177"/>
        <v>129.97368421052633</v>
      </c>
      <c r="Q1911" t="s">
        <v>8319</v>
      </c>
      <c r="R1911" t="s">
        <v>8348</v>
      </c>
      <c r="S1911" s="10">
        <f t="shared" si="180"/>
        <v>41905.429155092592</v>
      </c>
      <c r="T1911" s="10">
        <f t="shared" si="181"/>
        <v>41935.429155092592</v>
      </c>
      <c r="V1911" s="21"/>
      <c r="W1911" t="s">
        <v>8294</v>
      </c>
      <c r="X1911" t="str">
        <f t="shared" si="178"/>
        <v>technology</v>
      </c>
      <c r="Y1911" t="str">
        <f t="shared" si="179"/>
        <v>gadgets</v>
      </c>
    </row>
    <row r="1912" spans="1:25" ht="64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39.395294117647055</v>
      </c>
      <c r="P1912" s="6">
        <f t="shared" si="177"/>
        <v>117.49473684210527</v>
      </c>
      <c r="Q1912" t="s">
        <v>8319</v>
      </c>
      <c r="R1912" t="s">
        <v>8348</v>
      </c>
      <c r="S1912" s="10">
        <f t="shared" si="180"/>
        <v>42264.963159722218</v>
      </c>
      <c r="T1912" s="10">
        <f t="shared" si="181"/>
        <v>42308.947916666672</v>
      </c>
      <c r="V1912" s="21"/>
      <c r="W1912" t="s">
        <v>8294</v>
      </c>
      <c r="X1912" t="str">
        <f t="shared" si="178"/>
        <v>technology</v>
      </c>
      <c r="Y1912" t="str">
        <f t="shared" si="179"/>
        <v>gadgets</v>
      </c>
    </row>
    <row r="1913" spans="1:25" ht="64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2.3529411764705882E-2</v>
      </c>
      <c r="P1913" s="6">
        <f t="shared" si="177"/>
        <v>10</v>
      </c>
      <c r="Q1913" t="s">
        <v>8319</v>
      </c>
      <c r="R1913" t="s">
        <v>8348</v>
      </c>
      <c r="S1913" s="10">
        <f t="shared" si="180"/>
        <v>41830.033958333333</v>
      </c>
      <c r="T1913" s="10">
        <f t="shared" si="181"/>
        <v>41860.033958333333</v>
      </c>
      <c r="V1913" s="21"/>
      <c r="W1913" t="s">
        <v>8294</v>
      </c>
      <c r="X1913" t="str">
        <f t="shared" si="178"/>
        <v>technology</v>
      </c>
      <c r="Y1913" t="str">
        <f t="shared" si="179"/>
        <v>gadgets</v>
      </c>
    </row>
    <row r="1914" spans="1:25" ht="64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59.3</v>
      </c>
      <c r="P1914" s="6">
        <f t="shared" si="177"/>
        <v>70.595238095238102</v>
      </c>
      <c r="Q1914" t="s">
        <v>8319</v>
      </c>
      <c r="R1914" t="s">
        <v>8348</v>
      </c>
      <c r="S1914" s="10">
        <f t="shared" si="180"/>
        <v>42129.226388888885</v>
      </c>
      <c r="T1914" s="10">
        <f t="shared" si="181"/>
        <v>42159.226388888885</v>
      </c>
      <c r="V1914" s="21"/>
      <c r="W1914" t="s">
        <v>8294</v>
      </c>
      <c r="X1914" t="str">
        <f t="shared" si="178"/>
        <v>technology</v>
      </c>
      <c r="Y1914" t="str">
        <f t="shared" si="179"/>
        <v>gadgets</v>
      </c>
    </row>
    <row r="1915" spans="1:25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</v>
      </c>
      <c r="P1915" s="6">
        <f t="shared" si="177"/>
        <v>24.5</v>
      </c>
      <c r="Q1915" t="s">
        <v>8319</v>
      </c>
      <c r="R1915" t="s">
        <v>8348</v>
      </c>
      <c r="S1915" s="10">
        <f t="shared" si="180"/>
        <v>41890.511319444442</v>
      </c>
      <c r="T1915" s="10">
        <f t="shared" si="181"/>
        <v>41920.511319444442</v>
      </c>
      <c r="V1915" s="21"/>
      <c r="W1915" t="s">
        <v>8294</v>
      </c>
      <c r="X1915" t="str">
        <f t="shared" si="178"/>
        <v>technology</v>
      </c>
      <c r="Y1915" t="str">
        <f t="shared" si="179"/>
        <v>gadgets</v>
      </c>
    </row>
    <row r="1916" spans="1:25" ht="64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9.0090090090090094</v>
      </c>
      <c r="P1916" s="6">
        <f t="shared" si="177"/>
        <v>30</v>
      </c>
      <c r="Q1916" t="s">
        <v>8319</v>
      </c>
      <c r="R1916" t="s">
        <v>8348</v>
      </c>
      <c r="S1916" s="10">
        <f t="shared" si="180"/>
        <v>41929.174456018518</v>
      </c>
      <c r="T1916" s="10">
        <f t="shared" si="181"/>
        <v>41944.165972222225</v>
      </c>
      <c r="V1916" s="21"/>
      <c r="W1916" t="s">
        <v>8294</v>
      </c>
      <c r="X1916" t="str">
        <f t="shared" si="178"/>
        <v>technology</v>
      </c>
      <c r="Y1916" t="str">
        <f t="shared" si="179"/>
        <v>gadgets</v>
      </c>
    </row>
    <row r="1917" spans="1:25" ht="64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</v>
      </c>
      <c r="P1917" s="6">
        <f t="shared" si="177"/>
        <v>2</v>
      </c>
      <c r="Q1917" t="s">
        <v>8319</v>
      </c>
      <c r="R1917" t="s">
        <v>8348</v>
      </c>
      <c r="S1917" s="10">
        <f t="shared" si="180"/>
        <v>41864.04886574074</v>
      </c>
      <c r="T1917" s="10">
        <f t="shared" si="181"/>
        <v>41884.04886574074</v>
      </c>
      <c r="V1917" s="21"/>
      <c r="W1917" t="s">
        <v>8294</v>
      </c>
      <c r="X1917" t="str">
        <f t="shared" si="178"/>
        <v>technology</v>
      </c>
      <c r="Y1917" t="str">
        <f t="shared" si="179"/>
        <v>gadgets</v>
      </c>
    </row>
    <row r="1918" spans="1:25" ht="48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0.51</v>
      </c>
      <c r="P1918" s="6">
        <f t="shared" si="177"/>
        <v>17</v>
      </c>
      <c r="Q1918" t="s">
        <v>8319</v>
      </c>
      <c r="R1918" t="s">
        <v>8348</v>
      </c>
      <c r="S1918" s="10">
        <f t="shared" si="180"/>
        <v>42656.717303240745</v>
      </c>
      <c r="T1918" s="10">
        <f t="shared" si="181"/>
        <v>42681.758969907409</v>
      </c>
      <c r="V1918" s="21"/>
      <c r="W1918" t="s">
        <v>8294</v>
      </c>
      <c r="X1918" t="str">
        <f t="shared" si="178"/>
        <v>technology</v>
      </c>
      <c r="Y1918" t="str">
        <f t="shared" si="179"/>
        <v>gadgets</v>
      </c>
    </row>
    <row r="1919" spans="1:25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52.570512820512818</v>
      </c>
      <c r="P1919" s="6">
        <f t="shared" si="177"/>
        <v>2928.9285714285716</v>
      </c>
      <c r="Q1919" t="s">
        <v>8319</v>
      </c>
      <c r="R1919" t="s">
        <v>8348</v>
      </c>
      <c r="S1919" s="10">
        <f t="shared" si="180"/>
        <v>42746.270057870366</v>
      </c>
      <c r="T1919" s="10">
        <f t="shared" si="181"/>
        <v>42776.270057870366</v>
      </c>
      <c r="V1919" s="21"/>
      <c r="W1919" t="s">
        <v>8294</v>
      </c>
      <c r="X1919" t="str">
        <f t="shared" si="178"/>
        <v>technology</v>
      </c>
      <c r="Y1919" t="str">
        <f t="shared" si="179"/>
        <v>gadgets</v>
      </c>
    </row>
    <row r="1920" spans="1:25" ht="64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</v>
      </c>
      <c r="P1920" s="6">
        <f t="shared" si="177"/>
        <v>28.888888888888889</v>
      </c>
      <c r="Q1920" t="s">
        <v>8319</v>
      </c>
      <c r="R1920" t="s">
        <v>8348</v>
      </c>
      <c r="S1920" s="10">
        <f t="shared" si="180"/>
        <v>41828.789942129632</v>
      </c>
      <c r="T1920" s="10">
        <f t="shared" si="181"/>
        <v>41863.789942129632</v>
      </c>
      <c r="V1920" s="21"/>
      <c r="W1920" t="s">
        <v>8294</v>
      </c>
      <c r="X1920" t="str">
        <f t="shared" si="178"/>
        <v>technology</v>
      </c>
      <c r="Y1920" t="str">
        <f t="shared" si="179"/>
        <v>gadgets</v>
      </c>
    </row>
    <row r="1921" spans="1:25" ht="64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47.4</v>
      </c>
      <c r="P1921" s="6">
        <f t="shared" si="177"/>
        <v>29.625</v>
      </c>
      <c r="Q1921" t="s">
        <v>8319</v>
      </c>
      <c r="R1921" t="s">
        <v>8348</v>
      </c>
      <c r="S1921" s="10">
        <f t="shared" si="180"/>
        <v>42113.875567129624</v>
      </c>
      <c r="T1921" s="10">
        <f t="shared" si="181"/>
        <v>42143.875567129624</v>
      </c>
      <c r="V1921" s="21"/>
      <c r="W1921" t="s">
        <v>8294</v>
      </c>
      <c r="X1921" t="str">
        <f t="shared" si="178"/>
        <v>technology</v>
      </c>
      <c r="Y1921" t="str">
        <f t="shared" si="179"/>
        <v>gadgets</v>
      </c>
    </row>
    <row r="1922" spans="1:25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43.03</v>
      </c>
      <c r="P1922" s="6">
        <f t="shared" si="177"/>
        <v>40.980952380952381</v>
      </c>
      <c r="Q1922" t="s">
        <v>8319</v>
      </c>
      <c r="R1922" t="s">
        <v>8348</v>
      </c>
      <c r="S1922" s="10">
        <f t="shared" si="180"/>
        <v>42270.875706018516</v>
      </c>
      <c r="T1922" s="10">
        <f t="shared" si="181"/>
        <v>42298.958333333328</v>
      </c>
      <c r="V1922" s="21"/>
      <c r="W1922" t="s">
        <v>8294</v>
      </c>
      <c r="X1922" t="str">
        <f t="shared" si="178"/>
        <v>technology</v>
      </c>
      <c r="Y1922" t="str">
        <f t="shared" si="179"/>
        <v>gadgets</v>
      </c>
    </row>
    <row r="1923" spans="1:25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((E1923/D1923)*100)</f>
        <v>136.80000000000001</v>
      </c>
      <c r="P1923" s="6">
        <f t="shared" ref="P1923:P1986" si="183">IFERROR(E1923/L1923,0)</f>
        <v>54</v>
      </c>
      <c r="Q1923" t="s">
        <v>8325</v>
      </c>
      <c r="R1923" t="s">
        <v>8329</v>
      </c>
      <c r="S1923" s="10">
        <f t="shared" si="180"/>
        <v>41074.221562500003</v>
      </c>
      <c r="T1923" s="10">
        <f t="shared" si="181"/>
        <v>41104.221562500003</v>
      </c>
      <c r="V1923" s="21"/>
      <c r="W1923" t="s">
        <v>8279</v>
      </c>
      <c r="X1923" t="str">
        <f t="shared" ref="X1923:X1986" si="184">LEFT(W1923,FIND("/",W1923)-1)</f>
        <v>music</v>
      </c>
      <c r="Y1923" t="str">
        <f t="shared" ref="Y1923:Y1986" si="185">RIGHT(W1923,LEN(W1923)-FIND("/",W1923))</f>
        <v>indie rock</v>
      </c>
    </row>
    <row r="1924" spans="1:25" ht="64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115.55</v>
      </c>
      <c r="P1924" s="6">
        <f t="shared" si="183"/>
        <v>36.109375</v>
      </c>
      <c r="Q1924" t="s">
        <v>8325</v>
      </c>
      <c r="R1924" t="s">
        <v>8329</v>
      </c>
      <c r="S1924" s="10">
        <f t="shared" si="180"/>
        <v>41590.255868055552</v>
      </c>
      <c r="T1924" s="10">
        <f t="shared" si="181"/>
        <v>41620.255868055552</v>
      </c>
      <c r="V1924" s="21"/>
      <c r="W1924" t="s">
        <v>8279</v>
      </c>
      <c r="X1924" t="str">
        <f t="shared" si="184"/>
        <v>music</v>
      </c>
      <c r="Y1924" t="str">
        <f t="shared" si="185"/>
        <v>indie rock</v>
      </c>
    </row>
    <row r="1925" spans="1:25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240.79999999999998</v>
      </c>
      <c r="P1925" s="6">
        <f t="shared" si="183"/>
        <v>23.153846153846153</v>
      </c>
      <c r="Q1925" t="s">
        <v>8325</v>
      </c>
      <c r="R1925" t="s">
        <v>8329</v>
      </c>
      <c r="S1925" s="10">
        <f t="shared" si="180"/>
        <v>40772.848749999997</v>
      </c>
      <c r="T1925" s="10">
        <f t="shared" si="181"/>
        <v>40813.207638888889</v>
      </c>
      <c r="V1925" s="21"/>
      <c r="W1925" t="s">
        <v>8279</v>
      </c>
      <c r="X1925" t="str">
        <f t="shared" si="184"/>
        <v>music</v>
      </c>
      <c r="Y1925" t="str">
        <f t="shared" si="185"/>
        <v>indie rock</v>
      </c>
    </row>
    <row r="1926" spans="1:25" ht="80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114.39999999999999</v>
      </c>
      <c r="P1926" s="6">
        <f t="shared" si="183"/>
        <v>104</v>
      </c>
      <c r="Q1926" t="s">
        <v>8325</v>
      </c>
      <c r="R1926" t="s">
        <v>8329</v>
      </c>
      <c r="S1926" s="10">
        <f t="shared" si="180"/>
        <v>41626.761053240742</v>
      </c>
      <c r="T1926" s="10">
        <f t="shared" si="181"/>
        <v>41654.814583333333</v>
      </c>
      <c r="V1926" s="21"/>
      <c r="W1926" t="s">
        <v>8279</v>
      </c>
      <c r="X1926" t="str">
        <f t="shared" si="184"/>
        <v>music</v>
      </c>
      <c r="Y1926" t="str">
        <f t="shared" si="185"/>
        <v>indie rock</v>
      </c>
    </row>
    <row r="1927" spans="1:25" ht="48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110.33333333333333</v>
      </c>
      <c r="P1927" s="6">
        <f t="shared" si="183"/>
        <v>31.826923076923077</v>
      </c>
      <c r="Q1927" t="s">
        <v>8325</v>
      </c>
      <c r="R1927" t="s">
        <v>8329</v>
      </c>
      <c r="S1927" s="10">
        <f t="shared" si="180"/>
        <v>41535.90148148148</v>
      </c>
      <c r="T1927" s="10">
        <f t="shared" si="181"/>
        <v>41558</v>
      </c>
      <c r="V1927" s="21"/>
      <c r="W1927" t="s">
        <v>8279</v>
      </c>
      <c r="X1927" t="str">
        <f t="shared" si="184"/>
        <v>music</v>
      </c>
      <c r="Y1927" t="str">
        <f t="shared" si="185"/>
        <v>indie rock</v>
      </c>
    </row>
    <row r="1928" spans="1:25" ht="8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195.37933333333334</v>
      </c>
      <c r="P1928" s="6">
        <f t="shared" si="183"/>
        <v>27.3896261682243</v>
      </c>
      <c r="Q1928" t="s">
        <v>8325</v>
      </c>
      <c r="R1928" t="s">
        <v>8329</v>
      </c>
      <c r="S1928" s="10">
        <f t="shared" si="180"/>
        <v>40456.954351851848</v>
      </c>
      <c r="T1928" s="10">
        <f t="shared" si="181"/>
        <v>40484.018055555556</v>
      </c>
      <c r="V1928" s="21"/>
      <c r="W1928" t="s">
        <v>8279</v>
      </c>
      <c r="X1928" t="str">
        <f t="shared" si="184"/>
        <v>music</v>
      </c>
      <c r="Y1928" t="str">
        <f t="shared" si="185"/>
        <v>indie rock</v>
      </c>
    </row>
    <row r="1929" spans="1:25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103.33333333333334</v>
      </c>
      <c r="P1929" s="6">
        <f t="shared" si="183"/>
        <v>56.363636363636367</v>
      </c>
      <c r="Q1929" t="s">
        <v>8325</v>
      </c>
      <c r="R1929" t="s">
        <v>8329</v>
      </c>
      <c r="S1929" s="10">
        <f t="shared" si="180"/>
        <v>40960.861562500002</v>
      </c>
      <c r="T1929" s="10">
        <f t="shared" si="181"/>
        <v>40976.207638888889</v>
      </c>
      <c r="V1929" s="21"/>
      <c r="W1929" t="s">
        <v>8279</v>
      </c>
      <c r="X1929" t="str">
        <f t="shared" si="184"/>
        <v>music</v>
      </c>
      <c r="Y1929" t="str">
        <f t="shared" si="185"/>
        <v>indie rock</v>
      </c>
    </row>
    <row r="1930" spans="1:25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103.1372549019608</v>
      </c>
      <c r="P1930" s="6">
        <f t="shared" si="183"/>
        <v>77.352941176470594</v>
      </c>
      <c r="Q1930" t="s">
        <v>8325</v>
      </c>
      <c r="R1930" t="s">
        <v>8329</v>
      </c>
      <c r="S1930" s="10">
        <f t="shared" si="180"/>
        <v>41371.648078703707</v>
      </c>
      <c r="T1930" s="10">
        <f t="shared" si="181"/>
        <v>41401.648078703707</v>
      </c>
      <c r="V1930" s="21"/>
      <c r="W1930" t="s">
        <v>8279</v>
      </c>
      <c r="X1930" t="str">
        <f t="shared" si="184"/>
        <v>music</v>
      </c>
      <c r="Y1930" t="str">
        <f t="shared" si="185"/>
        <v>indie rock</v>
      </c>
    </row>
    <row r="1931" spans="1:25" ht="64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100.3125</v>
      </c>
      <c r="P1931" s="6">
        <f t="shared" si="183"/>
        <v>42.8</v>
      </c>
      <c r="Q1931" t="s">
        <v>8325</v>
      </c>
      <c r="R1931" t="s">
        <v>8329</v>
      </c>
      <c r="S1931" s="10">
        <f t="shared" si="180"/>
        <v>40687.021597222221</v>
      </c>
      <c r="T1931" s="10">
        <f t="shared" si="181"/>
        <v>40729.021597222221</v>
      </c>
      <c r="V1931" s="21"/>
      <c r="W1931" t="s">
        <v>8279</v>
      </c>
      <c r="X1931" t="str">
        <f t="shared" si="184"/>
        <v>music</v>
      </c>
      <c r="Y1931" t="str">
        <f t="shared" si="185"/>
        <v>indie rock</v>
      </c>
    </row>
    <row r="1932" spans="1:25" ht="48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127</v>
      </c>
      <c r="P1932" s="6">
        <f t="shared" si="183"/>
        <v>48.846153846153847</v>
      </c>
      <c r="Q1932" t="s">
        <v>8325</v>
      </c>
      <c r="R1932" t="s">
        <v>8329</v>
      </c>
      <c r="S1932" s="10">
        <f t="shared" si="180"/>
        <v>41402.558819444443</v>
      </c>
      <c r="T1932" s="10">
        <f t="shared" si="181"/>
        <v>41462.558819444443</v>
      </c>
      <c r="V1932" s="21"/>
      <c r="W1932" t="s">
        <v>8279</v>
      </c>
      <c r="X1932" t="str">
        <f t="shared" si="184"/>
        <v>music</v>
      </c>
      <c r="Y1932" t="str">
        <f t="shared" si="185"/>
        <v>indie rock</v>
      </c>
    </row>
    <row r="1933" spans="1:25" ht="48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120.601</v>
      </c>
      <c r="P1933" s="6">
        <f t="shared" si="183"/>
        <v>48.240400000000001</v>
      </c>
      <c r="Q1933" t="s">
        <v>8325</v>
      </c>
      <c r="R1933" t="s">
        <v>8329</v>
      </c>
      <c r="S1933" s="10">
        <f t="shared" si="180"/>
        <v>41037.892465277779</v>
      </c>
      <c r="T1933" s="10">
        <f t="shared" si="181"/>
        <v>41051.145833333336</v>
      </c>
      <c r="V1933" s="21"/>
      <c r="W1933" t="s">
        <v>8279</v>
      </c>
      <c r="X1933" t="str">
        <f t="shared" si="184"/>
        <v>music</v>
      </c>
      <c r="Y1933" t="str">
        <f t="shared" si="185"/>
        <v>indie rock</v>
      </c>
    </row>
    <row r="1934" spans="1:25" ht="64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106.99047619047619</v>
      </c>
      <c r="P1934" s="6">
        <f t="shared" si="183"/>
        <v>70.212500000000006</v>
      </c>
      <c r="Q1934" t="s">
        <v>8325</v>
      </c>
      <c r="R1934" t="s">
        <v>8329</v>
      </c>
      <c r="S1934" s="10">
        <f t="shared" si="180"/>
        <v>40911.809872685182</v>
      </c>
      <c r="T1934" s="10">
        <f t="shared" si="181"/>
        <v>40932.809872685182</v>
      </c>
      <c r="V1934" s="21"/>
      <c r="W1934" t="s">
        <v>8279</v>
      </c>
      <c r="X1934" t="str">
        <f t="shared" si="184"/>
        <v>music</v>
      </c>
      <c r="Y1934" t="str">
        <f t="shared" si="185"/>
        <v>indie rock</v>
      </c>
    </row>
    <row r="1935" spans="1:25" ht="64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172.43333333333334</v>
      </c>
      <c r="P1935" s="6">
        <f t="shared" si="183"/>
        <v>94.054545454545448</v>
      </c>
      <c r="Q1935" t="s">
        <v>8325</v>
      </c>
      <c r="R1935" t="s">
        <v>8329</v>
      </c>
      <c r="S1935" s="10">
        <f t="shared" si="180"/>
        <v>41879.130868055552</v>
      </c>
      <c r="T1935" s="10">
        <f t="shared" si="181"/>
        <v>41909.130868055552</v>
      </c>
      <c r="V1935" s="21"/>
      <c r="W1935" t="s">
        <v>8279</v>
      </c>
      <c r="X1935" t="str">
        <f t="shared" si="184"/>
        <v>music</v>
      </c>
      <c r="Y1935" t="str">
        <f t="shared" si="185"/>
        <v>indie rock</v>
      </c>
    </row>
    <row r="1936" spans="1:25" ht="64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123.61999999999999</v>
      </c>
      <c r="P1936" s="6">
        <f t="shared" si="183"/>
        <v>80.272727272727266</v>
      </c>
      <c r="Q1936" t="s">
        <v>8325</v>
      </c>
      <c r="R1936" t="s">
        <v>8329</v>
      </c>
      <c r="S1936" s="10">
        <f t="shared" si="180"/>
        <v>40865.867141203707</v>
      </c>
      <c r="T1936" s="10">
        <f t="shared" si="181"/>
        <v>40902.208333333336</v>
      </c>
      <c r="V1936" s="21"/>
      <c r="W1936" t="s">
        <v>8279</v>
      </c>
      <c r="X1936" t="str">
        <f t="shared" si="184"/>
        <v>music</v>
      </c>
      <c r="Y1936" t="str">
        <f t="shared" si="185"/>
        <v>indie rock</v>
      </c>
    </row>
    <row r="1937" spans="1:25" ht="64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108.4</v>
      </c>
      <c r="P1937" s="6">
        <f t="shared" si="183"/>
        <v>54.2</v>
      </c>
      <c r="Q1937" t="s">
        <v>8325</v>
      </c>
      <c r="R1937" t="s">
        <v>8329</v>
      </c>
      <c r="S1937" s="10">
        <f t="shared" si="180"/>
        <v>41773.932534722226</v>
      </c>
      <c r="T1937" s="10">
        <f t="shared" si="181"/>
        <v>41811.207638888889</v>
      </c>
      <c r="V1937" s="21"/>
      <c r="W1937" t="s">
        <v>8279</v>
      </c>
      <c r="X1937" t="str">
        <f t="shared" si="184"/>
        <v>music</v>
      </c>
      <c r="Y1937" t="str">
        <f t="shared" si="185"/>
        <v>indie rock</v>
      </c>
    </row>
    <row r="1938" spans="1:25" ht="64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116.52013333333333</v>
      </c>
      <c r="P1938" s="6">
        <f t="shared" si="183"/>
        <v>60.26903448275862</v>
      </c>
      <c r="Q1938" t="s">
        <v>8325</v>
      </c>
      <c r="R1938" t="s">
        <v>8329</v>
      </c>
      <c r="S1938" s="10">
        <f t="shared" si="180"/>
        <v>40852.889699074076</v>
      </c>
      <c r="T1938" s="10">
        <f t="shared" si="181"/>
        <v>40883.249305555553</v>
      </c>
      <c r="V1938" s="21"/>
      <c r="W1938" t="s">
        <v>8279</v>
      </c>
      <c r="X1938" t="str">
        <f t="shared" si="184"/>
        <v>music</v>
      </c>
      <c r="Y1938" t="str">
        <f t="shared" si="185"/>
        <v>indie rock</v>
      </c>
    </row>
    <row r="1939" spans="1:25" ht="64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187.245</v>
      </c>
      <c r="P1939" s="6">
        <f t="shared" si="183"/>
        <v>38.740344827586206</v>
      </c>
      <c r="Q1939" t="s">
        <v>8325</v>
      </c>
      <c r="R1939" t="s">
        <v>8329</v>
      </c>
      <c r="S1939" s="10">
        <f t="shared" si="180"/>
        <v>41059.118993055556</v>
      </c>
      <c r="T1939" s="10">
        <f t="shared" si="181"/>
        <v>41075.165972222225</v>
      </c>
      <c r="V1939" s="21"/>
      <c r="W1939" t="s">
        <v>8279</v>
      </c>
      <c r="X1939" t="str">
        <f t="shared" si="184"/>
        <v>music</v>
      </c>
      <c r="Y1939" t="str">
        <f t="shared" si="185"/>
        <v>indie rock</v>
      </c>
    </row>
    <row r="1940" spans="1:25" ht="64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115.93333333333334</v>
      </c>
      <c r="P1940" s="6">
        <f t="shared" si="183"/>
        <v>152.54385964912279</v>
      </c>
      <c r="Q1940" t="s">
        <v>8325</v>
      </c>
      <c r="R1940" t="s">
        <v>8329</v>
      </c>
      <c r="S1940" s="10">
        <f t="shared" si="180"/>
        <v>41426.259618055556</v>
      </c>
      <c r="T1940" s="10">
        <f t="shared" si="181"/>
        <v>41457.208333333336</v>
      </c>
      <c r="V1940" s="21"/>
      <c r="W1940" t="s">
        <v>8279</v>
      </c>
      <c r="X1940" t="str">
        <f t="shared" si="184"/>
        <v>music</v>
      </c>
      <c r="Y1940" t="str">
        <f t="shared" si="185"/>
        <v>indie rock</v>
      </c>
    </row>
    <row r="1941" spans="1:25" ht="64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110.7</v>
      </c>
      <c r="P1941" s="6">
        <f t="shared" si="183"/>
        <v>115.3125</v>
      </c>
      <c r="Q1941" t="s">
        <v>8325</v>
      </c>
      <c r="R1941" t="s">
        <v>8329</v>
      </c>
      <c r="S1941" s="10">
        <f t="shared" si="180"/>
        <v>41313.985046296293</v>
      </c>
      <c r="T1941" s="10">
        <f t="shared" si="181"/>
        <v>41343.943379629629</v>
      </c>
      <c r="V1941" s="21"/>
      <c r="W1941" t="s">
        <v>8279</v>
      </c>
      <c r="X1941" t="str">
        <f t="shared" si="184"/>
        <v>music</v>
      </c>
      <c r="Y1941" t="str">
        <f t="shared" si="185"/>
        <v>indie rock</v>
      </c>
    </row>
    <row r="1942" spans="1:25" ht="64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170.92307692307693</v>
      </c>
      <c r="P1942" s="6">
        <f t="shared" si="183"/>
        <v>35.838709677419352</v>
      </c>
      <c r="Q1942" t="s">
        <v>8325</v>
      </c>
      <c r="R1942" t="s">
        <v>8329</v>
      </c>
      <c r="S1942" s="10">
        <f t="shared" si="180"/>
        <v>40670.507326388892</v>
      </c>
      <c r="T1942" s="10">
        <f t="shared" si="181"/>
        <v>40709.165972222225</v>
      </c>
      <c r="V1942" s="21"/>
      <c r="W1942" t="s">
        <v>8279</v>
      </c>
      <c r="X1942" t="str">
        <f t="shared" si="184"/>
        <v>music</v>
      </c>
      <c r="Y1942" t="str">
        <f t="shared" si="185"/>
        <v>indie rock</v>
      </c>
    </row>
    <row r="1943" spans="1:25" ht="80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126.11835600000001</v>
      </c>
      <c r="P1943" s="6">
        <f t="shared" si="183"/>
        <v>64.570118779438872</v>
      </c>
      <c r="Q1943" t="s">
        <v>8319</v>
      </c>
      <c r="R1943" t="s">
        <v>8349</v>
      </c>
      <c r="S1943" s="10">
        <f t="shared" si="180"/>
        <v>41744.290868055556</v>
      </c>
      <c r="T1943" s="10">
        <f t="shared" si="181"/>
        <v>41774.290868055556</v>
      </c>
      <c r="V1943" s="21"/>
      <c r="W1943" t="s">
        <v>8295</v>
      </c>
      <c r="X1943" t="str">
        <f t="shared" si="184"/>
        <v>technology</v>
      </c>
      <c r="Y1943" t="str">
        <f t="shared" si="185"/>
        <v>hardware</v>
      </c>
    </row>
    <row r="1944" spans="1:25" ht="64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138.44033333333334</v>
      </c>
      <c r="P1944" s="6">
        <f t="shared" si="183"/>
        <v>87.436000000000007</v>
      </c>
      <c r="Q1944" t="s">
        <v>8319</v>
      </c>
      <c r="R1944" t="s">
        <v>8349</v>
      </c>
      <c r="S1944" s="10">
        <f t="shared" ref="S1944:S2007" si="186">(((J1944/60)/60)/24)+DATE(1970,1,1)</f>
        <v>40638.828009259261</v>
      </c>
      <c r="T1944" s="10">
        <f t="shared" ref="T1944:T2007" si="187">(((I1944/60)/60)/24)+DATE(1970,1,1)</f>
        <v>40728.828009259261</v>
      </c>
      <c r="V1944" s="21"/>
      <c r="W1944" t="s">
        <v>8295</v>
      </c>
      <c r="X1944" t="str">
        <f t="shared" si="184"/>
        <v>technology</v>
      </c>
      <c r="Y1944" t="str">
        <f t="shared" si="185"/>
        <v>hardware</v>
      </c>
    </row>
    <row r="1945" spans="1:25" ht="64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1705.2499999999998</v>
      </c>
      <c r="P1945" s="6">
        <f t="shared" si="183"/>
        <v>68.815577078288939</v>
      </c>
      <c r="Q1945" t="s">
        <v>8319</v>
      </c>
      <c r="R1945" t="s">
        <v>8349</v>
      </c>
      <c r="S1945" s="10">
        <f t="shared" si="186"/>
        <v>42548.269861111112</v>
      </c>
      <c r="T1945" s="10">
        <f t="shared" si="187"/>
        <v>42593.269861111112</v>
      </c>
      <c r="V1945" s="21"/>
      <c r="W1945" t="s">
        <v>8295</v>
      </c>
      <c r="X1945" t="str">
        <f t="shared" si="184"/>
        <v>technology</v>
      </c>
      <c r="Y1945" t="str">
        <f t="shared" si="185"/>
        <v>hardware</v>
      </c>
    </row>
    <row r="1946" spans="1:25" ht="64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788.05550000000005</v>
      </c>
      <c r="P1946" s="6">
        <f t="shared" si="183"/>
        <v>176.200223588597</v>
      </c>
      <c r="Q1946" t="s">
        <v>8319</v>
      </c>
      <c r="R1946" t="s">
        <v>8349</v>
      </c>
      <c r="S1946" s="10">
        <f t="shared" si="186"/>
        <v>41730.584374999999</v>
      </c>
      <c r="T1946" s="10">
        <f t="shared" si="187"/>
        <v>41760.584374999999</v>
      </c>
      <c r="V1946" s="21"/>
      <c r="W1946" t="s">
        <v>8295</v>
      </c>
      <c r="X1946" t="str">
        <f t="shared" si="184"/>
        <v>technology</v>
      </c>
      <c r="Y1946" t="str">
        <f t="shared" si="185"/>
        <v>hardware</v>
      </c>
    </row>
    <row r="1947" spans="1:25" ht="64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348.01799999999997</v>
      </c>
      <c r="P1947" s="6">
        <f t="shared" si="183"/>
        <v>511.79117647058825</v>
      </c>
      <c r="Q1947" t="s">
        <v>8319</v>
      </c>
      <c r="R1947" t="s">
        <v>8349</v>
      </c>
      <c r="S1947" s="10">
        <f t="shared" si="186"/>
        <v>42157.251828703709</v>
      </c>
      <c r="T1947" s="10">
        <f t="shared" si="187"/>
        <v>42197.251828703709</v>
      </c>
      <c r="V1947" s="21"/>
      <c r="W1947" t="s">
        <v>8295</v>
      </c>
      <c r="X1947" t="str">
        <f t="shared" si="184"/>
        <v>technology</v>
      </c>
      <c r="Y1947" t="str">
        <f t="shared" si="185"/>
        <v>hardware</v>
      </c>
    </row>
    <row r="1948" spans="1:25" ht="64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149.74666666666667</v>
      </c>
      <c r="P1948" s="6">
        <f t="shared" si="183"/>
        <v>160.44285714285715</v>
      </c>
      <c r="Q1948" t="s">
        <v>8319</v>
      </c>
      <c r="R1948" t="s">
        <v>8349</v>
      </c>
      <c r="S1948" s="10">
        <f t="shared" si="186"/>
        <v>41689.150011574071</v>
      </c>
      <c r="T1948" s="10">
        <f t="shared" si="187"/>
        <v>41749.108344907407</v>
      </c>
      <c r="V1948" s="21"/>
      <c r="W1948" t="s">
        <v>8295</v>
      </c>
      <c r="X1948" t="str">
        <f t="shared" si="184"/>
        <v>technology</v>
      </c>
      <c r="Y1948" t="str">
        <f t="shared" si="185"/>
        <v>hardware</v>
      </c>
    </row>
    <row r="1949" spans="1:25" ht="80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100.63375000000001</v>
      </c>
      <c r="P1949" s="6">
        <f t="shared" si="183"/>
        <v>35.003043478260871</v>
      </c>
      <c r="Q1949" t="s">
        <v>8319</v>
      </c>
      <c r="R1949" t="s">
        <v>8349</v>
      </c>
      <c r="S1949" s="10">
        <f t="shared" si="186"/>
        <v>40102.918055555558</v>
      </c>
      <c r="T1949" s="10">
        <f t="shared" si="187"/>
        <v>40140.249305555553</v>
      </c>
      <c r="V1949" s="21"/>
      <c r="W1949" t="s">
        <v>8295</v>
      </c>
      <c r="X1949" t="str">
        <f t="shared" si="184"/>
        <v>technology</v>
      </c>
      <c r="Y1949" t="str">
        <f t="shared" si="185"/>
        <v>hardware</v>
      </c>
    </row>
    <row r="1950" spans="1:25" ht="48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800.21100000000001</v>
      </c>
      <c r="P1950" s="6">
        <f t="shared" si="183"/>
        <v>188.50671378091872</v>
      </c>
      <c r="Q1950" t="s">
        <v>8319</v>
      </c>
      <c r="R1950" t="s">
        <v>8349</v>
      </c>
      <c r="S1950" s="10">
        <f t="shared" si="186"/>
        <v>42473.604270833333</v>
      </c>
      <c r="T1950" s="10">
        <f t="shared" si="187"/>
        <v>42527.709722222222</v>
      </c>
      <c r="V1950" s="21"/>
      <c r="W1950" t="s">
        <v>8295</v>
      </c>
      <c r="X1950" t="str">
        <f t="shared" si="184"/>
        <v>technology</v>
      </c>
      <c r="Y1950" t="str">
        <f t="shared" si="185"/>
        <v>hardware</v>
      </c>
    </row>
    <row r="1951" spans="1:25" ht="64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106.00260000000002</v>
      </c>
      <c r="P1951" s="6">
        <f t="shared" si="183"/>
        <v>56.204984093319197</v>
      </c>
      <c r="Q1951" t="s">
        <v>8319</v>
      </c>
      <c r="R1951" t="s">
        <v>8349</v>
      </c>
      <c r="S1951" s="10">
        <f t="shared" si="186"/>
        <v>41800.423043981478</v>
      </c>
      <c r="T1951" s="10">
        <f t="shared" si="187"/>
        <v>41830.423043981478</v>
      </c>
      <c r="V1951" s="21"/>
      <c r="W1951" t="s">
        <v>8295</v>
      </c>
      <c r="X1951" t="str">
        <f t="shared" si="184"/>
        <v>technology</v>
      </c>
      <c r="Y1951" t="str">
        <f t="shared" si="185"/>
        <v>hardware</v>
      </c>
    </row>
    <row r="1952" spans="1:25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200.51866666666669</v>
      </c>
      <c r="P1952" s="6">
        <f t="shared" si="183"/>
        <v>51.3054157782516</v>
      </c>
      <c r="Q1952" t="s">
        <v>8319</v>
      </c>
      <c r="R1952" t="s">
        <v>8349</v>
      </c>
      <c r="S1952" s="10">
        <f t="shared" si="186"/>
        <v>40624.181400462963</v>
      </c>
      <c r="T1952" s="10">
        <f t="shared" si="187"/>
        <v>40655.181400462963</v>
      </c>
      <c r="V1952" s="21"/>
      <c r="W1952" t="s">
        <v>8295</v>
      </c>
      <c r="X1952" t="str">
        <f t="shared" si="184"/>
        <v>technology</v>
      </c>
      <c r="Y1952" t="str">
        <f t="shared" si="185"/>
        <v>hardware</v>
      </c>
    </row>
    <row r="1953" spans="1:25" ht="64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212.44399999999999</v>
      </c>
      <c r="P1953" s="6">
        <f t="shared" si="183"/>
        <v>127.36450839328538</v>
      </c>
      <c r="Q1953" t="s">
        <v>8319</v>
      </c>
      <c r="R1953" t="s">
        <v>8349</v>
      </c>
      <c r="S1953" s="10">
        <f t="shared" si="186"/>
        <v>42651.420567129629</v>
      </c>
      <c r="T1953" s="10">
        <f t="shared" si="187"/>
        <v>42681.462233796294</v>
      </c>
      <c r="V1953" s="21"/>
      <c r="W1953" t="s">
        <v>8295</v>
      </c>
      <c r="X1953" t="str">
        <f t="shared" si="184"/>
        <v>technology</v>
      </c>
      <c r="Y1953" t="str">
        <f t="shared" si="185"/>
        <v>hardware</v>
      </c>
    </row>
    <row r="1954" spans="1:25" ht="64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198.47237142857145</v>
      </c>
      <c r="P1954" s="6">
        <f t="shared" si="183"/>
        <v>101.85532258064516</v>
      </c>
      <c r="Q1954" t="s">
        <v>8319</v>
      </c>
      <c r="R1954" t="s">
        <v>8349</v>
      </c>
      <c r="S1954" s="10">
        <f t="shared" si="186"/>
        <v>41526.60665509259</v>
      </c>
      <c r="T1954" s="10">
        <f t="shared" si="187"/>
        <v>41563.60665509259</v>
      </c>
      <c r="V1954" s="21"/>
      <c r="W1954" t="s">
        <v>8295</v>
      </c>
      <c r="X1954" t="str">
        <f t="shared" si="184"/>
        <v>technology</v>
      </c>
      <c r="Y1954" t="str">
        <f t="shared" si="185"/>
        <v>hardware</v>
      </c>
    </row>
    <row r="1955" spans="1:25" ht="64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225.94666666666666</v>
      </c>
      <c r="P1955" s="6">
        <f t="shared" si="183"/>
        <v>230.55782312925169</v>
      </c>
      <c r="Q1955" t="s">
        <v>8319</v>
      </c>
      <c r="R1955" t="s">
        <v>8349</v>
      </c>
      <c r="S1955" s="10">
        <f t="shared" si="186"/>
        <v>40941.199826388889</v>
      </c>
      <c r="T1955" s="10">
        <f t="shared" si="187"/>
        <v>40970.125</v>
      </c>
      <c r="V1955" s="21"/>
      <c r="W1955" t="s">
        <v>8295</v>
      </c>
      <c r="X1955" t="str">
        <f t="shared" si="184"/>
        <v>technology</v>
      </c>
      <c r="Y1955" t="str">
        <f t="shared" si="185"/>
        <v>hardware</v>
      </c>
    </row>
    <row r="1956" spans="1:25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698.94800000000009</v>
      </c>
      <c r="P1956" s="6">
        <f t="shared" si="183"/>
        <v>842.10602409638557</v>
      </c>
      <c r="Q1956" t="s">
        <v>8319</v>
      </c>
      <c r="R1956" t="s">
        <v>8349</v>
      </c>
      <c r="S1956" s="10">
        <f t="shared" si="186"/>
        <v>42394.580740740741</v>
      </c>
      <c r="T1956" s="10">
        <f t="shared" si="187"/>
        <v>42441.208333333328</v>
      </c>
      <c r="V1956" s="21"/>
      <c r="W1956" t="s">
        <v>8295</v>
      </c>
      <c r="X1956" t="str">
        <f t="shared" si="184"/>
        <v>technology</v>
      </c>
      <c r="Y1956" t="str">
        <f t="shared" si="185"/>
        <v>hardware</v>
      </c>
    </row>
    <row r="1957" spans="1:25" ht="64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398.59528571428569</v>
      </c>
      <c r="P1957" s="6">
        <f t="shared" si="183"/>
        <v>577.27593103448271</v>
      </c>
      <c r="Q1957" t="s">
        <v>8319</v>
      </c>
      <c r="R1957" t="s">
        <v>8349</v>
      </c>
      <c r="S1957" s="10">
        <f t="shared" si="186"/>
        <v>41020.271770833337</v>
      </c>
      <c r="T1957" s="10">
        <f t="shared" si="187"/>
        <v>41052.791666666664</v>
      </c>
      <c r="V1957" s="21"/>
      <c r="W1957" t="s">
        <v>8295</v>
      </c>
      <c r="X1957" t="str">
        <f t="shared" si="184"/>
        <v>technology</v>
      </c>
      <c r="Y1957" t="str">
        <f t="shared" si="185"/>
        <v>hardware</v>
      </c>
    </row>
    <row r="1958" spans="1:25" ht="64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294.0333333333333</v>
      </c>
      <c r="P1958" s="6">
        <f t="shared" si="183"/>
        <v>483.34246575342468</v>
      </c>
      <c r="Q1958" t="s">
        <v>8319</v>
      </c>
      <c r="R1958" t="s">
        <v>8349</v>
      </c>
      <c r="S1958" s="10">
        <f t="shared" si="186"/>
        <v>42067.923668981486</v>
      </c>
      <c r="T1958" s="10">
        <f t="shared" si="187"/>
        <v>42112.882002314815</v>
      </c>
      <c r="V1958" s="21"/>
      <c r="W1958" t="s">
        <v>8295</v>
      </c>
      <c r="X1958" t="str">
        <f t="shared" si="184"/>
        <v>technology</v>
      </c>
      <c r="Y1958" t="str">
        <f t="shared" si="185"/>
        <v>hardware</v>
      </c>
    </row>
    <row r="1959" spans="1:25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167.50470000000001</v>
      </c>
      <c r="P1959" s="6">
        <f t="shared" si="183"/>
        <v>76.138500000000008</v>
      </c>
      <c r="Q1959" t="s">
        <v>8319</v>
      </c>
      <c r="R1959" t="s">
        <v>8349</v>
      </c>
      <c r="S1959" s="10">
        <f t="shared" si="186"/>
        <v>41179.098530092589</v>
      </c>
      <c r="T1959" s="10">
        <f t="shared" si="187"/>
        <v>41209.098530092589</v>
      </c>
      <c r="V1959" s="21"/>
      <c r="W1959" t="s">
        <v>8295</v>
      </c>
      <c r="X1959" t="str">
        <f t="shared" si="184"/>
        <v>technology</v>
      </c>
      <c r="Y1959" t="str">
        <f t="shared" si="185"/>
        <v>hardware</v>
      </c>
    </row>
    <row r="1960" spans="1:25" ht="64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1435.5717142857143</v>
      </c>
      <c r="P1960" s="6">
        <f t="shared" si="183"/>
        <v>74.107684365781708</v>
      </c>
      <c r="Q1960" t="s">
        <v>8319</v>
      </c>
      <c r="R1960" t="s">
        <v>8349</v>
      </c>
      <c r="S1960" s="10">
        <f t="shared" si="186"/>
        <v>41326.987974537034</v>
      </c>
      <c r="T1960" s="10">
        <f t="shared" si="187"/>
        <v>41356.94630787037</v>
      </c>
      <c r="V1960" s="21"/>
      <c r="W1960" t="s">
        <v>8295</v>
      </c>
      <c r="X1960" t="str">
        <f t="shared" si="184"/>
        <v>technology</v>
      </c>
      <c r="Y1960" t="str">
        <f t="shared" si="185"/>
        <v>hardware</v>
      </c>
    </row>
    <row r="1961" spans="1:25" ht="64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156.73439999999999</v>
      </c>
      <c r="P1961" s="6">
        <f t="shared" si="183"/>
        <v>36.965660377358489</v>
      </c>
      <c r="Q1961" t="s">
        <v>8319</v>
      </c>
      <c r="R1961" t="s">
        <v>8349</v>
      </c>
      <c r="S1961" s="10">
        <f t="shared" si="186"/>
        <v>41871.845601851855</v>
      </c>
      <c r="T1961" s="10">
        <f t="shared" si="187"/>
        <v>41913</v>
      </c>
      <c r="V1961" s="21"/>
      <c r="W1961" t="s">
        <v>8295</v>
      </c>
      <c r="X1961" t="str">
        <f t="shared" si="184"/>
        <v>technology</v>
      </c>
      <c r="Y1961" t="str">
        <f t="shared" si="185"/>
        <v>hardware</v>
      </c>
    </row>
    <row r="1962" spans="1:25" ht="64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117.90285714285716</v>
      </c>
      <c r="P1962" s="6">
        <f t="shared" si="183"/>
        <v>2500.969696969697</v>
      </c>
      <c r="Q1962" t="s">
        <v>8319</v>
      </c>
      <c r="R1962" t="s">
        <v>8349</v>
      </c>
      <c r="S1962" s="10">
        <f t="shared" si="186"/>
        <v>41964.362743055557</v>
      </c>
      <c r="T1962" s="10">
        <f t="shared" si="187"/>
        <v>41994.362743055557</v>
      </c>
      <c r="V1962" s="21"/>
      <c r="W1962" t="s">
        <v>8295</v>
      </c>
      <c r="X1962" t="str">
        <f t="shared" si="184"/>
        <v>technology</v>
      </c>
      <c r="Y1962" t="str">
        <f t="shared" si="185"/>
        <v>hardware</v>
      </c>
    </row>
    <row r="1963" spans="1:25" ht="64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1105.3811999999998</v>
      </c>
      <c r="P1963" s="6">
        <f t="shared" si="183"/>
        <v>67.690214329454989</v>
      </c>
      <c r="Q1963" t="s">
        <v>8319</v>
      </c>
      <c r="R1963" t="s">
        <v>8349</v>
      </c>
      <c r="S1963" s="10">
        <f t="shared" si="186"/>
        <v>41148.194641203707</v>
      </c>
      <c r="T1963" s="10">
        <f t="shared" si="187"/>
        <v>41188.165972222225</v>
      </c>
      <c r="V1963" s="21"/>
      <c r="W1963" t="s">
        <v>8295</v>
      </c>
      <c r="X1963" t="str">
        <f t="shared" si="184"/>
        <v>technology</v>
      </c>
      <c r="Y1963" t="str">
        <f t="shared" si="185"/>
        <v>hardware</v>
      </c>
    </row>
    <row r="1964" spans="1:25" ht="80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192.92499999999998</v>
      </c>
      <c r="P1964" s="6">
        <f t="shared" si="183"/>
        <v>63.04738562091503</v>
      </c>
      <c r="Q1964" t="s">
        <v>8319</v>
      </c>
      <c r="R1964" t="s">
        <v>8349</v>
      </c>
      <c r="S1964" s="10">
        <f t="shared" si="186"/>
        <v>41742.780509259261</v>
      </c>
      <c r="T1964" s="10">
        <f t="shared" si="187"/>
        <v>41772.780509259261</v>
      </c>
      <c r="V1964" s="21"/>
      <c r="W1964" t="s">
        <v>8295</v>
      </c>
      <c r="X1964" t="str">
        <f t="shared" si="184"/>
        <v>technology</v>
      </c>
      <c r="Y1964" t="str">
        <f t="shared" si="185"/>
        <v>hardware</v>
      </c>
    </row>
    <row r="1965" spans="1:25" ht="64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126.8842105263158</v>
      </c>
      <c r="P1965" s="6">
        <f t="shared" si="183"/>
        <v>117.6</v>
      </c>
      <c r="Q1965" t="s">
        <v>8319</v>
      </c>
      <c r="R1965" t="s">
        <v>8349</v>
      </c>
      <c r="S1965" s="10">
        <f t="shared" si="186"/>
        <v>41863.429791666669</v>
      </c>
      <c r="T1965" s="10">
        <f t="shared" si="187"/>
        <v>41898.429791666669</v>
      </c>
      <c r="V1965" s="21"/>
      <c r="W1965" t="s">
        <v>8295</v>
      </c>
      <c r="X1965" t="str">
        <f t="shared" si="184"/>
        <v>technology</v>
      </c>
      <c r="Y1965" t="str">
        <f t="shared" si="185"/>
        <v>hardware</v>
      </c>
    </row>
    <row r="1966" spans="1:25" ht="64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259.57748878923763</v>
      </c>
      <c r="P1966" s="6">
        <f t="shared" si="183"/>
        <v>180.75185011709601</v>
      </c>
      <c r="Q1966" t="s">
        <v>8319</v>
      </c>
      <c r="R1966" t="s">
        <v>8349</v>
      </c>
      <c r="S1966" s="10">
        <f t="shared" si="186"/>
        <v>42452.272824074069</v>
      </c>
      <c r="T1966" s="10">
        <f t="shared" si="187"/>
        <v>42482.272824074069</v>
      </c>
      <c r="V1966" s="21"/>
      <c r="W1966" t="s">
        <v>8295</v>
      </c>
      <c r="X1966" t="str">
        <f t="shared" si="184"/>
        <v>technology</v>
      </c>
      <c r="Y1966" t="str">
        <f t="shared" si="185"/>
        <v>hardware</v>
      </c>
    </row>
    <row r="1967" spans="1:25" ht="64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262.27999999999997</v>
      </c>
      <c r="P1967" s="6">
        <f t="shared" si="183"/>
        <v>127.32038834951456</v>
      </c>
      <c r="Q1967" t="s">
        <v>8319</v>
      </c>
      <c r="R1967" t="s">
        <v>8349</v>
      </c>
      <c r="S1967" s="10">
        <f t="shared" si="186"/>
        <v>40898.089236111111</v>
      </c>
      <c r="T1967" s="10">
        <f t="shared" si="187"/>
        <v>40920.041666666664</v>
      </c>
      <c r="V1967" s="21"/>
      <c r="W1967" t="s">
        <v>8295</v>
      </c>
      <c r="X1967" t="str">
        <f t="shared" si="184"/>
        <v>technology</v>
      </c>
      <c r="Y1967" t="str">
        <f t="shared" si="185"/>
        <v>hardware</v>
      </c>
    </row>
    <row r="1968" spans="1:25" ht="64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206.74309000000002</v>
      </c>
      <c r="P1968" s="6">
        <f t="shared" si="183"/>
        <v>136.6444745538665</v>
      </c>
      <c r="Q1968" t="s">
        <v>8319</v>
      </c>
      <c r="R1968" t="s">
        <v>8349</v>
      </c>
      <c r="S1968" s="10">
        <f t="shared" si="186"/>
        <v>41835.540486111109</v>
      </c>
      <c r="T1968" s="10">
        <f t="shared" si="187"/>
        <v>41865.540486111109</v>
      </c>
      <c r="V1968" s="21"/>
      <c r="W1968" t="s">
        <v>8295</v>
      </c>
      <c r="X1968" t="str">
        <f t="shared" si="184"/>
        <v>technology</v>
      </c>
      <c r="Y1968" t="str">
        <f t="shared" si="185"/>
        <v>hardware</v>
      </c>
    </row>
    <row r="1969" spans="1:25" ht="64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370.13</v>
      </c>
      <c r="P1969" s="6">
        <f t="shared" si="183"/>
        <v>182.78024691358024</v>
      </c>
      <c r="Q1969" t="s">
        <v>8319</v>
      </c>
      <c r="R1969" t="s">
        <v>8349</v>
      </c>
      <c r="S1969" s="10">
        <f t="shared" si="186"/>
        <v>41730.663530092592</v>
      </c>
      <c r="T1969" s="10">
        <f t="shared" si="187"/>
        <v>41760.663530092592</v>
      </c>
      <c r="V1969" s="21"/>
      <c r="W1969" t="s">
        <v>8295</v>
      </c>
      <c r="X1969" t="str">
        <f t="shared" si="184"/>
        <v>technology</v>
      </c>
      <c r="Y1969" t="str">
        <f t="shared" si="185"/>
        <v>hardware</v>
      </c>
    </row>
    <row r="1970" spans="1:25" ht="48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284.96600000000001</v>
      </c>
      <c r="P1970" s="6">
        <f t="shared" si="183"/>
        <v>279.37843137254902</v>
      </c>
      <c r="Q1970" t="s">
        <v>8319</v>
      </c>
      <c r="R1970" t="s">
        <v>8349</v>
      </c>
      <c r="S1970" s="10">
        <f t="shared" si="186"/>
        <v>42676.586979166663</v>
      </c>
      <c r="T1970" s="10">
        <f t="shared" si="187"/>
        <v>42707.628645833334</v>
      </c>
      <c r="V1970" s="21"/>
      <c r="W1970" t="s">
        <v>8295</v>
      </c>
      <c r="X1970" t="str">
        <f t="shared" si="184"/>
        <v>technology</v>
      </c>
      <c r="Y1970" t="str">
        <f t="shared" si="185"/>
        <v>hardware</v>
      </c>
    </row>
    <row r="1971" spans="1:25" ht="80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579.08000000000004</v>
      </c>
      <c r="P1971" s="6">
        <f t="shared" si="183"/>
        <v>61.375728669846318</v>
      </c>
      <c r="Q1971" t="s">
        <v>8319</v>
      </c>
      <c r="R1971" t="s">
        <v>8349</v>
      </c>
      <c r="S1971" s="10">
        <f t="shared" si="186"/>
        <v>42557.792453703703</v>
      </c>
      <c r="T1971" s="10">
        <f t="shared" si="187"/>
        <v>42587.792453703703</v>
      </c>
      <c r="V1971" s="21"/>
      <c r="W1971" t="s">
        <v>8295</v>
      </c>
      <c r="X1971" t="str">
        <f t="shared" si="184"/>
        <v>technology</v>
      </c>
      <c r="Y1971" t="str">
        <f t="shared" si="185"/>
        <v>hardware</v>
      </c>
    </row>
    <row r="1972" spans="1:25" ht="64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1131.8</v>
      </c>
      <c r="P1972" s="6">
        <f t="shared" si="183"/>
        <v>80.727532097004286</v>
      </c>
      <c r="Q1972" t="s">
        <v>8319</v>
      </c>
      <c r="R1972" t="s">
        <v>8349</v>
      </c>
      <c r="S1972" s="10">
        <f t="shared" si="186"/>
        <v>41324.193298611113</v>
      </c>
      <c r="T1972" s="10">
        <f t="shared" si="187"/>
        <v>41384.151631944449</v>
      </c>
      <c r="V1972" s="21"/>
      <c r="W1972" t="s">
        <v>8295</v>
      </c>
      <c r="X1972" t="str">
        <f t="shared" si="184"/>
        <v>technology</v>
      </c>
      <c r="Y1972" t="str">
        <f t="shared" si="185"/>
        <v>hardware</v>
      </c>
    </row>
    <row r="1973" spans="1:25" ht="64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263.02771750000005</v>
      </c>
      <c r="P1973" s="6">
        <f t="shared" si="183"/>
        <v>272.35590732591254</v>
      </c>
      <c r="Q1973" t="s">
        <v>8319</v>
      </c>
      <c r="R1973" t="s">
        <v>8349</v>
      </c>
      <c r="S1973" s="10">
        <f t="shared" si="186"/>
        <v>41561.500706018516</v>
      </c>
      <c r="T1973" s="10">
        <f t="shared" si="187"/>
        <v>41593.166666666664</v>
      </c>
      <c r="V1973" s="21"/>
      <c r="W1973" t="s">
        <v>8295</v>
      </c>
      <c r="X1973" t="str">
        <f t="shared" si="184"/>
        <v>technology</v>
      </c>
      <c r="Y1973" t="str">
        <f t="shared" si="185"/>
        <v>hardware</v>
      </c>
    </row>
    <row r="1974" spans="1:25" ht="64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674.48</v>
      </c>
      <c r="P1974" s="6">
        <f t="shared" si="183"/>
        <v>70.848739495798313</v>
      </c>
      <c r="Q1974" t="s">
        <v>8319</v>
      </c>
      <c r="R1974" t="s">
        <v>8349</v>
      </c>
      <c r="S1974" s="10">
        <f t="shared" si="186"/>
        <v>41201.012083333335</v>
      </c>
      <c r="T1974" s="10">
        <f t="shared" si="187"/>
        <v>41231.053749999999</v>
      </c>
      <c r="V1974" s="21"/>
      <c r="W1974" t="s">
        <v>8295</v>
      </c>
      <c r="X1974" t="str">
        <f t="shared" si="184"/>
        <v>technology</v>
      </c>
      <c r="Y1974" t="str">
        <f t="shared" si="185"/>
        <v>hardware</v>
      </c>
    </row>
    <row r="1975" spans="1:25" ht="64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256.83081313131316</v>
      </c>
      <c r="P1975" s="6">
        <f t="shared" si="183"/>
        <v>247.94003412969283</v>
      </c>
      <c r="Q1975" t="s">
        <v>8319</v>
      </c>
      <c r="R1975" t="s">
        <v>8349</v>
      </c>
      <c r="S1975" s="10">
        <f t="shared" si="186"/>
        <v>42549.722962962958</v>
      </c>
      <c r="T1975" s="10">
        <f t="shared" si="187"/>
        <v>42588.291666666672</v>
      </c>
      <c r="V1975" s="21"/>
      <c r="W1975" t="s">
        <v>8295</v>
      </c>
      <c r="X1975" t="str">
        <f t="shared" si="184"/>
        <v>technology</v>
      </c>
      <c r="Y1975" t="str">
        <f t="shared" si="185"/>
        <v>hardware</v>
      </c>
    </row>
    <row r="1976" spans="1:25" ht="64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375.49599999999998</v>
      </c>
      <c r="P1976" s="6">
        <f t="shared" si="183"/>
        <v>186.81393034825871</v>
      </c>
      <c r="Q1976" t="s">
        <v>8319</v>
      </c>
      <c r="R1976" t="s">
        <v>8349</v>
      </c>
      <c r="S1976" s="10">
        <f t="shared" si="186"/>
        <v>41445.334131944444</v>
      </c>
      <c r="T1976" s="10">
        <f t="shared" si="187"/>
        <v>41505.334131944444</v>
      </c>
      <c r="V1976" s="21"/>
      <c r="W1976" t="s">
        <v>8295</v>
      </c>
      <c r="X1976" t="str">
        <f t="shared" si="184"/>
        <v>technology</v>
      </c>
      <c r="Y1976" t="str">
        <f t="shared" si="185"/>
        <v>hardware</v>
      </c>
    </row>
    <row r="1977" spans="1:25" ht="48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208.70837499999996</v>
      </c>
      <c r="P1977" s="6">
        <f t="shared" si="183"/>
        <v>131.98948616600788</v>
      </c>
      <c r="Q1977" t="s">
        <v>8319</v>
      </c>
      <c r="R1977" t="s">
        <v>8349</v>
      </c>
      <c r="S1977" s="10">
        <f t="shared" si="186"/>
        <v>41313.755219907405</v>
      </c>
      <c r="T1977" s="10">
        <f t="shared" si="187"/>
        <v>41343.755219907405</v>
      </c>
      <c r="V1977" s="21"/>
      <c r="W1977" t="s">
        <v>8295</v>
      </c>
      <c r="X1977" t="str">
        <f t="shared" si="184"/>
        <v>technology</v>
      </c>
      <c r="Y1977" t="str">
        <f t="shared" si="185"/>
        <v>hardware</v>
      </c>
    </row>
    <row r="1978" spans="1:25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346.6</v>
      </c>
      <c r="P1978" s="6">
        <f t="shared" si="183"/>
        <v>29.310782241014799</v>
      </c>
      <c r="Q1978" t="s">
        <v>8319</v>
      </c>
      <c r="R1978" t="s">
        <v>8349</v>
      </c>
      <c r="S1978" s="10">
        <f t="shared" si="186"/>
        <v>41438.899594907409</v>
      </c>
      <c r="T1978" s="10">
        <f t="shared" si="187"/>
        <v>41468.899594907409</v>
      </c>
      <c r="V1978" s="21"/>
      <c r="W1978" t="s">
        <v>8295</v>
      </c>
      <c r="X1978" t="str">
        <f t="shared" si="184"/>
        <v>technology</v>
      </c>
      <c r="Y1978" t="str">
        <f t="shared" si="185"/>
        <v>hardware</v>
      </c>
    </row>
    <row r="1979" spans="1:25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402.33</v>
      </c>
      <c r="P1979" s="6">
        <f t="shared" si="183"/>
        <v>245.02436053593178</v>
      </c>
      <c r="Q1979" t="s">
        <v>8319</v>
      </c>
      <c r="R1979" t="s">
        <v>8349</v>
      </c>
      <c r="S1979" s="10">
        <f t="shared" si="186"/>
        <v>42311.216898148152</v>
      </c>
      <c r="T1979" s="10">
        <f t="shared" si="187"/>
        <v>42357.332638888889</v>
      </c>
      <c r="V1979" s="21"/>
      <c r="W1979" t="s">
        <v>8295</v>
      </c>
      <c r="X1979" t="str">
        <f t="shared" si="184"/>
        <v>technology</v>
      </c>
      <c r="Y1979" t="str">
        <f t="shared" si="185"/>
        <v>hardware</v>
      </c>
    </row>
    <row r="1980" spans="1:25" ht="64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1026.8451399999999</v>
      </c>
      <c r="P1980" s="6">
        <f t="shared" si="183"/>
        <v>1323.2540463917526</v>
      </c>
      <c r="Q1980" t="s">
        <v>8319</v>
      </c>
      <c r="R1980" t="s">
        <v>8349</v>
      </c>
      <c r="S1980" s="10">
        <f t="shared" si="186"/>
        <v>41039.225601851853</v>
      </c>
      <c r="T1980" s="10">
        <f t="shared" si="187"/>
        <v>41072.291666666664</v>
      </c>
      <c r="V1980" s="21"/>
      <c r="W1980" t="s">
        <v>8295</v>
      </c>
      <c r="X1980" t="str">
        <f t="shared" si="184"/>
        <v>technology</v>
      </c>
      <c r="Y1980" t="str">
        <f t="shared" si="185"/>
        <v>hardware</v>
      </c>
    </row>
    <row r="1981" spans="1:25" ht="48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114.901155</v>
      </c>
      <c r="P1981" s="6">
        <f t="shared" si="183"/>
        <v>282.65966789667897</v>
      </c>
      <c r="Q1981" t="s">
        <v>8319</v>
      </c>
      <c r="R1981" t="s">
        <v>8349</v>
      </c>
      <c r="S1981" s="10">
        <f t="shared" si="186"/>
        <v>42290.460023148145</v>
      </c>
      <c r="T1981" s="10">
        <f t="shared" si="187"/>
        <v>42327.207638888889</v>
      </c>
      <c r="V1981" s="21"/>
      <c r="W1981" t="s">
        <v>8295</v>
      </c>
      <c r="X1981" t="str">
        <f t="shared" si="184"/>
        <v>technology</v>
      </c>
      <c r="Y1981" t="str">
        <f t="shared" si="185"/>
        <v>hardware</v>
      </c>
    </row>
    <row r="1982" spans="1:25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354.82402000000002</v>
      </c>
      <c r="P1982" s="6">
        <f t="shared" si="183"/>
        <v>91.214401028277635</v>
      </c>
      <c r="Q1982" t="s">
        <v>8319</v>
      </c>
      <c r="R1982" t="s">
        <v>8349</v>
      </c>
      <c r="S1982" s="10">
        <f t="shared" si="186"/>
        <v>42423.542384259257</v>
      </c>
      <c r="T1982" s="10">
        <f t="shared" si="187"/>
        <v>42463.500717592593</v>
      </c>
      <c r="V1982" s="21"/>
      <c r="W1982" t="s">
        <v>8295</v>
      </c>
      <c r="X1982" t="str">
        <f t="shared" si="184"/>
        <v>technology</v>
      </c>
      <c r="Y1982" t="str">
        <f t="shared" si="185"/>
        <v>hardware</v>
      </c>
    </row>
    <row r="1983" spans="1:25" ht="64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5.08</v>
      </c>
      <c r="P1983" s="6">
        <f t="shared" si="183"/>
        <v>31.75</v>
      </c>
      <c r="Q1983" t="s">
        <v>8338</v>
      </c>
      <c r="R1983" t="s">
        <v>8350</v>
      </c>
      <c r="S1983" s="10">
        <f t="shared" si="186"/>
        <v>41799.725289351853</v>
      </c>
      <c r="T1983" s="10">
        <f t="shared" si="187"/>
        <v>41829.725289351853</v>
      </c>
      <c r="V1983" s="21"/>
      <c r="W1983" t="s">
        <v>8296</v>
      </c>
      <c r="X1983" t="str">
        <f t="shared" si="184"/>
        <v>photography</v>
      </c>
      <c r="Y1983" t="str">
        <f t="shared" si="185"/>
        <v>people</v>
      </c>
    </row>
    <row r="1984" spans="1:25" ht="64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s="6">
        <f t="shared" si="183"/>
        <v>0</v>
      </c>
      <c r="Q1984" t="s">
        <v>8338</v>
      </c>
      <c r="R1984" t="s">
        <v>8350</v>
      </c>
      <c r="S1984" s="10">
        <f t="shared" si="186"/>
        <v>42678.586655092593</v>
      </c>
      <c r="T1984" s="10">
        <f t="shared" si="187"/>
        <v>42708.628321759257</v>
      </c>
      <c r="V1984" s="21"/>
      <c r="W1984" t="s">
        <v>8296</v>
      </c>
      <c r="X1984" t="str">
        <f t="shared" si="184"/>
        <v>photography</v>
      </c>
      <c r="Y1984" t="str">
        <f t="shared" si="185"/>
        <v>people</v>
      </c>
    </row>
    <row r="1985" spans="1:25" ht="64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4.3</v>
      </c>
      <c r="P1985" s="6">
        <f t="shared" si="183"/>
        <v>88.6875</v>
      </c>
      <c r="Q1985" t="s">
        <v>8338</v>
      </c>
      <c r="R1985" t="s">
        <v>8350</v>
      </c>
      <c r="S1985" s="10">
        <f t="shared" si="186"/>
        <v>42593.011782407411</v>
      </c>
      <c r="T1985" s="10">
        <f t="shared" si="187"/>
        <v>42615.291666666672</v>
      </c>
      <c r="V1985" s="21"/>
      <c r="W1985" t="s">
        <v>8296</v>
      </c>
      <c r="X1985" t="str">
        <f t="shared" si="184"/>
        <v>photography</v>
      </c>
      <c r="Y1985" t="str">
        <f t="shared" si="185"/>
        <v>people</v>
      </c>
    </row>
    <row r="1986" spans="1:25" ht="8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21.146666666666665</v>
      </c>
      <c r="P1986" s="6">
        <f t="shared" si="183"/>
        <v>453.14285714285717</v>
      </c>
      <c r="Q1986" t="s">
        <v>8338</v>
      </c>
      <c r="R1986" t="s">
        <v>8350</v>
      </c>
      <c r="S1986" s="10">
        <f t="shared" si="186"/>
        <v>41913.790289351848</v>
      </c>
      <c r="T1986" s="10">
        <f t="shared" si="187"/>
        <v>41973.831956018519</v>
      </c>
      <c r="V1986" s="21"/>
      <c r="W1986" t="s">
        <v>8296</v>
      </c>
      <c r="X1986" t="str">
        <f t="shared" si="184"/>
        <v>photography</v>
      </c>
      <c r="Y1986" t="str">
        <f t="shared" si="185"/>
        <v>people</v>
      </c>
    </row>
    <row r="1987" spans="1:25" ht="64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((E1987/D1987)*100)</f>
        <v>3.1875</v>
      </c>
      <c r="P1987" s="6">
        <f t="shared" ref="P1987:P2050" si="189">IFERROR(E1987/L1987,0)</f>
        <v>12.75</v>
      </c>
      <c r="Q1987" t="s">
        <v>8338</v>
      </c>
      <c r="R1987" t="s">
        <v>8350</v>
      </c>
      <c r="S1987" s="10">
        <f t="shared" si="186"/>
        <v>42555.698738425926</v>
      </c>
      <c r="T1987" s="10">
        <f t="shared" si="187"/>
        <v>42584.958333333328</v>
      </c>
      <c r="V1987" s="21"/>
      <c r="W1987" t="s">
        <v>8296</v>
      </c>
      <c r="X1987" t="str">
        <f t="shared" ref="X1987:X2050" si="190">LEFT(W1987,FIND("/",W1987)-1)</f>
        <v>photography</v>
      </c>
      <c r="Y1987" t="str">
        <f t="shared" ref="Y1987:Y2050" si="191">RIGHT(W1987,LEN(W1987)-FIND("/",W1987))</f>
        <v>people</v>
      </c>
    </row>
    <row r="1988" spans="1:25" ht="64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0.05</v>
      </c>
      <c r="P1988" s="6">
        <f t="shared" si="189"/>
        <v>1</v>
      </c>
      <c r="Q1988" t="s">
        <v>8338</v>
      </c>
      <c r="R1988" t="s">
        <v>8350</v>
      </c>
      <c r="S1988" s="10">
        <f t="shared" si="186"/>
        <v>42413.433831018512</v>
      </c>
      <c r="T1988" s="10">
        <f t="shared" si="187"/>
        <v>42443.392164351855</v>
      </c>
      <c r="V1988" s="21"/>
      <c r="W1988" t="s">
        <v>8296</v>
      </c>
      <c r="X1988" t="str">
        <f t="shared" si="190"/>
        <v>photography</v>
      </c>
      <c r="Y1988" t="str">
        <f t="shared" si="191"/>
        <v>people</v>
      </c>
    </row>
    <row r="1989" spans="1:25" ht="48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42.472727272727276</v>
      </c>
      <c r="P1989" s="6">
        <f t="shared" si="189"/>
        <v>83.428571428571431</v>
      </c>
      <c r="Q1989" t="s">
        <v>8338</v>
      </c>
      <c r="R1989" t="s">
        <v>8350</v>
      </c>
      <c r="S1989" s="10">
        <f t="shared" si="186"/>
        <v>42034.639768518522</v>
      </c>
      <c r="T1989" s="10">
        <f t="shared" si="187"/>
        <v>42064.639768518522</v>
      </c>
      <c r="V1989" s="21"/>
      <c r="W1989" t="s">
        <v>8296</v>
      </c>
      <c r="X1989" t="str">
        <f t="shared" si="190"/>
        <v>photography</v>
      </c>
      <c r="Y1989" t="str">
        <f t="shared" si="191"/>
        <v>people</v>
      </c>
    </row>
    <row r="1990" spans="1:25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0.41666666666666669</v>
      </c>
      <c r="P1990" s="6">
        <f t="shared" si="189"/>
        <v>25</v>
      </c>
      <c r="Q1990" t="s">
        <v>8338</v>
      </c>
      <c r="R1990" t="s">
        <v>8350</v>
      </c>
      <c r="S1990" s="10">
        <f t="shared" si="186"/>
        <v>42206.763217592597</v>
      </c>
      <c r="T1990" s="10">
        <f t="shared" si="187"/>
        <v>42236.763217592597</v>
      </c>
      <c r="V1990" s="21"/>
      <c r="W1990" t="s">
        <v>8296</v>
      </c>
      <c r="X1990" t="str">
        <f t="shared" si="190"/>
        <v>photography</v>
      </c>
      <c r="Y1990" t="str">
        <f t="shared" si="191"/>
        <v>people</v>
      </c>
    </row>
    <row r="1991" spans="1:25" ht="64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1</v>
      </c>
      <c r="P1991" s="6">
        <f t="shared" si="189"/>
        <v>50</v>
      </c>
      <c r="Q1991" t="s">
        <v>8338</v>
      </c>
      <c r="R1991" t="s">
        <v>8350</v>
      </c>
      <c r="S1991" s="10">
        <f t="shared" si="186"/>
        <v>42685.680648148147</v>
      </c>
      <c r="T1991" s="10">
        <f t="shared" si="187"/>
        <v>42715.680648148147</v>
      </c>
      <c r="V1991" s="21"/>
      <c r="W1991" t="s">
        <v>8296</v>
      </c>
      <c r="X1991" t="str">
        <f t="shared" si="190"/>
        <v>photography</v>
      </c>
      <c r="Y1991" t="str">
        <f t="shared" si="191"/>
        <v>people</v>
      </c>
    </row>
    <row r="1992" spans="1:25" ht="64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16.966666666666665</v>
      </c>
      <c r="P1992" s="6">
        <f t="shared" si="189"/>
        <v>101.8</v>
      </c>
      <c r="Q1992" t="s">
        <v>8338</v>
      </c>
      <c r="R1992" t="s">
        <v>8350</v>
      </c>
      <c r="S1992" s="10">
        <f t="shared" si="186"/>
        <v>42398.195972222224</v>
      </c>
      <c r="T1992" s="10">
        <f t="shared" si="187"/>
        <v>42413.195972222224</v>
      </c>
      <c r="V1992" s="21"/>
      <c r="W1992" t="s">
        <v>8296</v>
      </c>
      <c r="X1992" t="str">
        <f t="shared" si="190"/>
        <v>photography</v>
      </c>
      <c r="Y1992" t="str">
        <f t="shared" si="191"/>
        <v>people</v>
      </c>
    </row>
    <row r="1993" spans="1:25" ht="48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7.0000000000000009</v>
      </c>
      <c r="P1993" s="6">
        <f t="shared" si="189"/>
        <v>46.666666666666664</v>
      </c>
      <c r="Q1993" t="s">
        <v>8338</v>
      </c>
      <c r="R1993" t="s">
        <v>8350</v>
      </c>
      <c r="S1993" s="10">
        <f t="shared" si="186"/>
        <v>42167.89335648148</v>
      </c>
      <c r="T1993" s="10">
        <f t="shared" si="187"/>
        <v>42188.89335648148</v>
      </c>
      <c r="V1993" s="21"/>
      <c r="W1993" t="s">
        <v>8296</v>
      </c>
      <c r="X1993" t="str">
        <f t="shared" si="190"/>
        <v>photography</v>
      </c>
      <c r="Y1993" t="str">
        <f t="shared" si="191"/>
        <v>people</v>
      </c>
    </row>
    <row r="1994" spans="1:25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0.13333333333333333</v>
      </c>
      <c r="P1994" s="6">
        <f t="shared" si="189"/>
        <v>1</v>
      </c>
      <c r="Q1994" t="s">
        <v>8338</v>
      </c>
      <c r="R1994" t="s">
        <v>8350</v>
      </c>
      <c r="S1994" s="10">
        <f t="shared" si="186"/>
        <v>42023.143414351856</v>
      </c>
      <c r="T1994" s="10">
        <f t="shared" si="187"/>
        <v>42053.143414351856</v>
      </c>
      <c r="V1994" s="21"/>
      <c r="W1994" t="s">
        <v>8296</v>
      </c>
      <c r="X1994" t="str">
        <f t="shared" si="190"/>
        <v>photography</v>
      </c>
      <c r="Y1994" t="str">
        <f t="shared" si="191"/>
        <v>people</v>
      </c>
    </row>
    <row r="1995" spans="1:25" ht="64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s="6">
        <f t="shared" si="189"/>
        <v>0</v>
      </c>
      <c r="Q1995" t="s">
        <v>8338</v>
      </c>
      <c r="R1995" t="s">
        <v>8350</v>
      </c>
      <c r="S1995" s="10">
        <f t="shared" si="186"/>
        <v>42329.58839120371</v>
      </c>
      <c r="T1995" s="10">
        <f t="shared" si="187"/>
        <v>42359.58839120371</v>
      </c>
      <c r="V1995" s="21"/>
      <c r="W1995" t="s">
        <v>8296</v>
      </c>
      <c r="X1995" t="str">
        <f t="shared" si="190"/>
        <v>photography</v>
      </c>
      <c r="Y1995" t="str">
        <f t="shared" si="191"/>
        <v>people</v>
      </c>
    </row>
    <row r="1996" spans="1:25" ht="64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s="6">
        <f t="shared" si="189"/>
        <v>0</v>
      </c>
      <c r="Q1996" t="s">
        <v>8338</v>
      </c>
      <c r="R1996" t="s">
        <v>8350</v>
      </c>
      <c r="S1996" s="10">
        <f t="shared" si="186"/>
        <v>42651.006273148145</v>
      </c>
      <c r="T1996" s="10">
        <f t="shared" si="187"/>
        <v>42711.047939814816</v>
      </c>
      <c r="V1996" s="21"/>
      <c r="W1996" t="s">
        <v>8296</v>
      </c>
      <c r="X1996" t="str">
        <f t="shared" si="190"/>
        <v>photography</v>
      </c>
      <c r="Y1996" t="str">
        <f t="shared" si="191"/>
        <v>people</v>
      </c>
    </row>
    <row r="1997" spans="1:25" ht="64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</v>
      </c>
      <c r="P1997" s="6">
        <f t="shared" si="189"/>
        <v>26</v>
      </c>
      <c r="Q1997" t="s">
        <v>8338</v>
      </c>
      <c r="R1997" t="s">
        <v>8350</v>
      </c>
      <c r="S1997" s="10">
        <f t="shared" si="186"/>
        <v>42181.902037037042</v>
      </c>
      <c r="T1997" s="10">
        <f t="shared" si="187"/>
        <v>42201.902037037042</v>
      </c>
      <c r="V1997" s="21"/>
      <c r="W1997" t="s">
        <v>8296</v>
      </c>
      <c r="X1997" t="str">
        <f t="shared" si="190"/>
        <v>photography</v>
      </c>
      <c r="Y1997" t="str">
        <f t="shared" si="191"/>
        <v>people</v>
      </c>
    </row>
    <row r="1998" spans="1:25" ht="64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s="6">
        <f t="shared" si="189"/>
        <v>0</v>
      </c>
      <c r="Q1998" t="s">
        <v>8338</v>
      </c>
      <c r="R1998" t="s">
        <v>8350</v>
      </c>
      <c r="S1998" s="10">
        <f t="shared" si="186"/>
        <v>41800.819571759261</v>
      </c>
      <c r="T1998" s="10">
        <f t="shared" si="187"/>
        <v>41830.819571759261</v>
      </c>
      <c r="V1998" s="21"/>
      <c r="W1998" t="s">
        <v>8296</v>
      </c>
      <c r="X1998" t="str">
        <f t="shared" si="190"/>
        <v>photography</v>
      </c>
      <c r="Y1998" t="str">
        <f t="shared" si="191"/>
        <v>people</v>
      </c>
    </row>
    <row r="1999" spans="1:25" ht="64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s="6">
        <f t="shared" si="189"/>
        <v>0</v>
      </c>
      <c r="Q1999" t="s">
        <v>8338</v>
      </c>
      <c r="R1999" t="s">
        <v>8350</v>
      </c>
      <c r="S1999" s="10">
        <f t="shared" si="186"/>
        <v>41847.930694444447</v>
      </c>
      <c r="T1999" s="10">
        <f t="shared" si="187"/>
        <v>41877.930694444447</v>
      </c>
      <c r="V1999" s="21"/>
      <c r="W1999" t="s">
        <v>8296</v>
      </c>
      <c r="X1999" t="str">
        <f t="shared" si="190"/>
        <v>photography</v>
      </c>
      <c r="Y1999" t="str">
        <f t="shared" si="191"/>
        <v>people</v>
      </c>
    </row>
    <row r="2000" spans="1:25" ht="64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26.200000000000003</v>
      </c>
      <c r="P2000" s="6">
        <f t="shared" si="189"/>
        <v>218.33333333333334</v>
      </c>
      <c r="Q2000" t="s">
        <v>8338</v>
      </c>
      <c r="R2000" t="s">
        <v>8350</v>
      </c>
      <c r="S2000" s="10">
        <f t="shared" si="186"/>
        <v>41807.118495370371</v>
      </c>
      <c r="T2000" s="10">
        <f t="shared" si="187"/>
        <v>41852.118495370371</v>
      </c>
      <c r="V2000" s="21"/>
      <c r="W2000" t="s">
        <v>8296</v>
      </c>
      <c r="X2000" t="str">
        <f t="shared" si="190"/>
        <v>photography</v>
      </c>
      <c r="Y2000" t="str">
        <f t="shared" si="191"/>
        <v>people</v>
      </c>
    </row>
    <row r="2001" spans="1:25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0.76129032258064511</v>
      </c>
      <c r="P2001" s="6">
        <f t="shared" si="189"/>
        <v>33.714285714285715</v>
      </c>
      <c r="Q2001" t="s">
        <v>8338</v>
      </c>
      <c r="R2001" t="s">
        <v>8350</v>
      </c>
      <c r="S2001" s="10">
        <f t="shared" si="186"/>
        <v>41926.482731481483</v>
      </c>
      <c r="T2001" s="10">
        <f t="shared" si="187"/>
        <v>41956.524398148147</v>
      </c>
      <c r="V2001" s="21"/>
      <c r="W2001" t="s">
        <v>8296</v>
      </c>
      <c r="X2001" t="str">
        <f t="shared" si="190"/>
        <v>photography</v>
      </c>
      <c r="Y2001" t="str">
        <f t="shared" si="191"/>
        <v>people</v>
      </c>
    </row>
    <row r="2002" spans="1:25" ht="64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12.5</v>
      </c>
      <c r="P2002" s="6">
        <f t="shared" si="189"/>
        <v>25</v>
      </c>
      <c r="Q2002" t="s">
        <v>8338</v>
      </c>
      <c r="R2002" t="s">
        <v>8350</v>
      </c>
      <c r="S2002" s="10">
        <f t="shared" si="186"/>
        <v>42345.951539351852</v>
      </c>
      <c r="T2002" s="10">
        <f t="shared" si="187"/>
        <v>42375.951539351852</v>
      </c>
      <c r="V2002" s="21"/>
      <c r="W2002" t="s">
        <v>8296</v>
      </c>
      <c r="X2002" t="str">
        <f t="shared" si="190"/>
        <v>photography</v>
      </c>
      <c r="Y2002" t="str">
        <f t="shared" si="191"/>
        <v>people</v>
      </c>
    </row>
    <row r="2003" spans="1:25" ht="48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382.12909090909091</v>
      </c>
      <c r="P2003" s="6">
        <f t="shared" si="189"/>
        <v>128.38790470372632</v>
      </c>
      <c r="Q2003" t="s">
        <v>8319</v>
      </c>
      <c r="R2003" t="s">
        <v>8349</v>
      </c>
      <c r="S2003" s="10">
        <f t="shared" si="186"/>
        <v>42136.209675925929</v>
      </c>
      <c r="T2003" s="10">
        <f t="shared" si="187"/>
        <v>42167.833333333328</v>
      </c>
      <c r="V2003" s="21"/>
      <c r="W2003" t="s">
        <v>8295</v>
      </c>
      <c r="X2003" t="str">
        <f t="shared" si="190"/>
        <v>technology</v>
      </c>
      <c r="Y2003" t="str">
        <f t="shared" si="191"/>
        <v>hardware</v>
      </c>
    </row>
    <row r="2004" spans="1:25" ht="64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216.79422000000002</v>
      </c>
      <c r="P2004" s="6">
        <f t="shared" si="189"/>
        <v>78.834261818181815</v>
      </c>
      <c r="Q2004" t="s">
        <v>8319</v>
      </c>
      <c r="R2004" t="s">
        <v>8349</v>
      </c>
      <c r="S2004" s="10">
        <f t="shared" si="186"/>
        <v>42728.71230324074</v>
      </c>
      <c r="T2004" s="10">
        <f t="shared" si="187"/>
        <v>42758.71230324074</v>
      </c>
      <c r="V2004" s="21"/>
      <c r="W2004" t="s">
        <v>8295</v>
      </c>
      <c r="X2004" t="str">
        <f t="shared" si="190"/>
        <v>technology</v>
      </c>
      <c r="Y2004" t="str">
        <f t="shared" si="191"/>
        <v>hardware</v>
      </c>
    </row>
    <row r="2005" spans="1:25" ht="8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312</v>
      </c>
      <c r="P2005" s="6">
        <f t="shared" si="189"/>
        <v>91.764705882352942</v>
      </c>
      <c r="Q2005" t="s">
        <v>8319</v>
      </c>
      <c r="R2005" t="s">
        <v>8349</v>
      </c>
      <c r="S2005" s="10">
        <f t="shared" si="186"/>
        <v>40347.125601851854</v>
      </c>
      <c r="T2005" s="10">
        <f t="shared" si="187"/>
        <v>40361.958333333336</v>
      </c>
      <c r="V2005" s="21"/>
      <c r="W2005" t="s">
        <v>8295</v>
      </c>
      <c r="X2005" t="str">
        <f t="shared" si="190"/>
        <v>technology</v>
      </c>
      <c r="Y2005" t="str">
        <f t="shared" si="191"/>
        <v>hardware</v>
      </c>
    </row>
    <row r="2006" spans="1:25" ht="64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234.42048</v>
      </c>
      <c r="P2006" s="6">
        <f t="shared" si="189"/>
        <v>331.10237288135596</v>
      </c>
      <c r="Q2006" t="s">
        <v>8319</v>
      </c>
      <c r="R2006" t="s">
        <v>8349</v>
      </c>
      <c r="S2006" s="10">
        <f t="shared" si="186"/>
        <v>41800.604895833334</v>
      </c>
      <c r="T2006" s="10">
        <f t="shared" si="187"/>
        <v>41830.604895833334</v>
      </c>
      <c r="V2006" s="21"/>
      <c r="W2006" t="s">
        <v>8295</v>
      </c>
      <c r="X2006" t="str">
        <f t="shared" si="190"/>
        <v>technology</v>
      </c>
      <c r="Y2006" t="str">
        <f t="shared" si="191"/>
        <v>hardware</v>
      </c>
    </row>
    <row r="2007" spans="1:25" ht="64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123.68010000000001</v>
      </c>
      <c r="P2007" s="6">
        <f t="shared" si="189"/>
        <v>194.26193717277485</v>
      </c>
      <c r="Q2007" t="s">
        <v>8319</v>
      </c>
      <c r="R2007" t="s">
        <v>8349</v>
      </c>
      <c r="S2007" s="10">
        <f t="shared" si="186"/>
        <v>41535.812708333331</v>
      </c>
      <c r="T2007" s="10">
        <f t="shared" si="187"/>
        <v>41563.165972222225</v>
      </c>
      <c r="V2007" s="21"/>
      <c r="W2007" t="s">
        <v>8295</v>
      </c>
      <c r="X2007" t="str">
        <f t="shared" si="190"/>
        <v>technology</v>
      </c>
      <c r="Y2007" t="str">
        <f t="shared" si="191"/>
        <v>hardware</v>
      </c>
    </row>
    <row r="2008" spans="1:25" ht="64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247.84</v>
      </c>
      <c r="P2008" s="6">
        <f t="shared" si="189"/>
        <v>408.97689768976898</v>
      </c>
      <c r="Q2008" t="s">
        <v>8319</v>
      </c>
      <c r="R2008" t="s">
        <v>8349</v>
      </c>
      <c r="S2008" s="10">
        <f t="shared" ref="S2008:S2071" si="192">(((J2008/60)/60)/24)+DATE(1970,1,1)</f>
        <v>41941.500520833331</v>
      </c>
      <c r="T2008" s="10">
        <f t="shared" ref="T2008:T2071" si="193">(((I2008/60)/60)/24)+DATE(1970,1,1)</f>
        <v>41976.542187500003</v>
      </c>
      <c r="V2008" s="21"/>
      <c r="W2008" t="s">
        <v>8295</v>
      </c>
      <c r="X2008" t="str">
        <f t="shared" si="190"/>
        <v>technology</v>
      </c>
      <c r="Y2008" t="str">
        <f t="shared" si="191"/>
        <v>hardware</v>
      </c>
    </row>
    <row r="2009" spans="1:25" ht="80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115.7092</v>
      </c>
      <c r="P2009" s="6">
        <f t="shared" si="189"/>
        <v>84.459270072992695</v>
      </c>
      <c r="Q2009" t="s">
        <v>8319</v>
      </c>
      <c r="R2009" t="s">
        <v>8349</v>
      </c>
      <c r="S2009" s="10">
        <f t="shared" si="192"/>
        <v>40347.837800925925</v>
      </c>
      <c r="T2009" s="10">
        <f t="shared" si="193"/>
        <v>40414.166666666664</v>
      </c>
      <c r="V2009" s="21"/>
      <c r="W2009" t="s">
        <v>8295</v>
      </c>
      <c r="X2009" t="str">
        <f t="shared" si="190"/>
        <v>technology</v>
      </c>
      <c r="Y2009" t="str">
        <f t="shared" si="191"/>
        <v>hardware</v>
      </c>
    </row>
    <row r="2010" spans="1:25" ht="64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117.07484768810599</v>
      </c>
      <c r="P2010" s="6">
        <f t="shared" si="189"/>
        <v>44.853658536585364</v>
      </c>
      <c r="Q2010" t="s">
        <v>8319</v>
      </c>
      <c r="R2010" t="s">
        <v>8349</v>
      </c>
      <c r="S2010" s="10">
        <f t="shared" si="192"/>
        <v>40761.604421296295</v>
      </c>
      <c r="T2010" s="10">
        <f t="shared" si="193"/>
        <v>40805.604421296295</v>
      </c>
      <c r="V2010" s="21"/>
      <c r="W2010" t="s">
        <v>8295</v>
      </c>
      <c r="X2010" t="str">
        <f t="shared" si="190"/>
        <v>technology</v>
      </c>
      <c r="Y2010" t="str">
        <f t="shared" si="191"/>
        <v>hardware</v>
      </c>
    </row>
    <row r="2011" spans="1:25" ht="64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305.15800000000002</v>
      </c>
      <c r="P2011" s="6">
        <f t="shared" si="189"/>
        <v>383.3643216080402</v>
      </c>
      <c r="Q2011" t="s">
        <v>8319</v>
      </c>
      <c r="R2011" t="s">
        <v>8349</v>
      </c>
      <c r="S2011" s="10">
        <f t="shared" si="192"/>
        <v>42661.323414351849</v>
      </c>
      <c r="T2011" s="10">
        <f t="shared" si="193"/>
        <v>42697.365081018521</v>
      </c>
      <c r="V2011" s="21"/>
      <c r="W2011" t="s">
        <v>8295</v>
      </c>
      <c r="X2011" t="str">
        <f t="shared" si="190"/>
        <v>technology</v>
      </c>
      <c r="Y2011" t="str">
        <f t="shared" si="191"/>
        <v>hardware</v>
      </c>
    </row>
    <row r="2012" spans="1:25" ht="48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320.05299999999994</v>
      </c>
      <c r="P2012" s="6">
        <f t="shared" si="189"/>
        <v>55.276856649395505</v>
      </c>
      <c r="Q2012" t="s">
        <v>8319</v>
      </c>
      <c r="R2012" t="s">
        <v>8349</v>
      </c>
      <c r="S2012" s="10">
        <f t="shared" si="192"/>
        <v>42570.996423611112</v>
      </c>
      <c r="T2012" s="10">
        <f t="shared" si="193"/>
        <v>42600.996423611112</v>
      </c>
      <c r="V2012" s="21"/>
      <c r="W2012" t="s">
        <v>8295</v>
      </c>
      <c r="X2012" t="str">
        <f t="shared" si="190"/>
        <v>technology</v>
      </c>
      <c r="Y2012" t="str">
        <f t="shared" si="191"/>
        <v>hardware</v>
      </c>
    </row>
    <row r="2013" spans="1:25" ht="64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819.56399999999996</v>
      </c>
      <c r="P2013" s="6">
        <f t="shared" si="189"/>
        <v>422.02059732234807</v>
      </c>
      <c r="Q2013" t="s">
        <v>8319</v>
      </c>
      <c r="R2013" t="s">
        <v>8349</v>
      </c>
      <c r="S2013" s="10">
        <f t="shared" si="192"/>
        <v>42347.358483796299</v>
      </c>
      <c r="T2013" s="10">
        <f t="shared" si="193"/>
        <v>42380.958333333328</v>
      </c>
      <c r="V2013" s="21"/>
      <c r="W2013" t="s">
        <v>8295</v>
      </c>
      <c r="X2013" t="str">
        <f t="shared" si="190"/>
        <v>technology</v>
      </c>
      <c r="Y2013" t="str">
        <f t="shared" si="191"/>
        <v>hardware</v>
      </c>
    </row>
    <row r="2014" spans="1:25" ht="64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234.90000000000003</v>
      </c>
      <c r="P2014" s="6">
        <f t="shared" si="189"/>
        <v>64.180327868852459</v>
      </c>
      <c r="Q2014" t="s">
        <v>8319</v>
      </c>
      <c r="R2014" t="s">
        <v>8349</v>
      </c>
      <c r="S2014" s="10">
        <f t="shared" si="192"/>
        <v>42010.822233796294</v>
      </c>
      <c r="T2014" s="10">
        <f t="shared" si="193"/>
        <v>42040.822233796294</v>
      </c>
      <c r="V2014" s="21"/>
      <c r="W2014" t="s">
        <v>8295</v>
      </c>
      <c r="X2014" t="str">
        <f t="shared" si="190"/>
        <v>technology</v>
      </c>
      <c r="Y2014" t="str">
        <f t="shared" si="191"/>
        <v>hardware</v>
      </c>
    </row>
    <row r="2015" spans="1:25" ht="64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494.91374999999999</v>
      </c>
      <c r="P2015" s="6">
        <f t="shared" si="189"/>
        <v>173.57781674704077</v>
      </c>
      <c r="Q2015" t="s">
        <v>8319</v>
      </c>
      <c r="R2015" t="s">
        <v>8349</v>
      </c>
      <c r="S2015" s="10">
        <f t="shared" si="192"/>
        <v>42499.960810185185</v>
      </c>
      <c r="T2015" s="10">
        <f t="shared" si="193"/>
        <v>42559.960810185185</v>
      </c>
      <c r="V2015" s="21"/>
      <c r="W2015" t="s">
        <v>8295</v>
      </c>
      <c r="X2015" t="str">
        <f t="shared" si="190"/>
        <v>technology</v>
      </c>
      <c r="Y2015" t="str">
        <f t="shared" si="191"/>
        <v>hardware</v>
      </c>
    </row>
    <row r="2016" spans="1:25" ht="64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7813.7822333333334</v>
      </c>
      <c r="P2016" s="6">
        <f t="shared" si="189"/>
        <v>88.601680840609291</v>
      </c>
      <c r="Q2016" t="s">
        <v>8319</v>
      </c>
      <c r="R2016" t="s">
        <v>8349</v>
      </c>
      <c r="S2016" s="10">
        <f t="shared" si="192"/>
        <v>41324.214571759258</v>
      </c>
      <c r="T2016" s="10">
        <f t="shared" si="193"/>
        <v>41358.172905092593</v>
      </c>
      <c r="V2016" s="21"/>
      <c r="W2016" t="s">
        <v>8295</v>
      </c>
      <c r="X2016" t="str">
        <f t="shared" si="190"/>
        <v>technology</v>
      </c>
      <c r="Y2016" t="str">
        <f t="shared" si="191"/>
        <v>hardware</v>
      </c>
    </row>
    <row r="2017" spans="1:25" ht="64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113.00013888888888</v>
      </c>
      <c r="P2017" s="6">
        <f t="shared" si="189"/>
        <v>50.222283950617282</v>
      </c>
      <c r="Q2017" t="s">
        <v>8319</v>
      </c>
      <c r="R2017" t="s">
        <v>8349</v>
      </c>
      <c r="S2017" s="10">
        <f t="shared" si="192"/>
        <v>40765.876886574071</v>
      </c>
      <c r="T2017" s="10">
        <f t="shared" si="193"/>
        <v>40795.876886574071</v>
      </c>
      <c r="V2017" s="21"/>
      <c r="W2017" t="s">
        <v>8295</v>
      </c>
      <c r="X2017" t="str">
        <f t="shared" si="190"/>
        <v>technology</v>
      </c>
      <c r="Y2017" t="str">
        <f t="shared" si="191"/>
        <v>hardware</v>
      </c>
    </row>
    <row r="2018" spans="1:25" ht="48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921.54219999999998</v>
      </c>
      <c r="P2018" s="6">
        <f t="shared" si="189"/>
        <v>192.38876826722338</v>
      </c>
      <c r="Q2018" t="s">
        <v>8319</v>
      </c>
      <c r="R2018" t="s">
        <v>8349</v>
      </c>
      <c r="S2018" s="10">
        <f t="shared" si="192"/>
        <v>41312.88077546296</v>
      </c>
      <c r="T2018" s="10">
        <f t="shared" si="193"/>
        <v>41342.88077546296</v>
      </c>
      <c r="V2018" s="21"/>
      <c r="W2018" t="s">
        <v>8295</v>
      </c>
      <c r="X2018" t="str">
        <f t="shared" si="190"/>
        <v>technology</v>
      </c>
      <c r="Y2018" t="str">
        <f t="shared" si="191"/>
        <v>hardware</v>
      </c>
    </row>
    <row r="2019" spans="1:25" ht="64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125.10239999999999</v>
      </c>
      <c r="P2019" s="6">
        <f t="shared" si="189"/>
        <v>73.416901408450698</v>
      </c>
      <c r="Q2019" t="s">
        <v>8319</v>
      </c>
      <c r="R2019" t="s">
        <v>8349</v>
      </c>
      <c r="S2019" s="10">
        <f t="shared" si="192"/>
        <v>40961.057349537034</v>
      </c>
      <c r="T2019" s="10">
        <f t="shared" si="193"/>
        <v>40992.166666666664</v>
      </c>
      <c r="V2019" s="21"/>
      <c r="W2019" t="s">
        <v>8295</v>
      </c>
      <c r="X2019" t="str">
        <f t="shared" si="190"/>
        <v>technology</v>
      </c>
      <c r="Y2019" t="str">
        <f t="shared" si="191"/>
        <v>hardware</v>
      </c>
    </row>
    <row r="2020" spans="1:25" ht="64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102.24343076923077</v>
      </c>
      <c r="P2020" s="6">
        <f t="shared" si="189"/>
        <v>147.68495555555555</v>
      </c>
      <c r="Q2020" t="s">
        <v>8319</v>
      </c>
      <c r="R2020" t="s">
        <v>8349</v>
      </c>
      <c r="S2020" s="10">
        <f t="shared" si="192"/>
        <v>42199.365844907406</v>
      </c>
      <c r="T2020" s="10">
        <f t="shared" si="193"/>
        <v>42229.365844907406</v>
      </c>
      <c r="V2020" s="21"/>
      <c r="W2020" t="s">
        <v>8295</v>
      </c>
      <c r="X2020" t="str">
        <f t="shared" si="190"/>
        <v>technology</v>
      </c>
      <c r="Y2020" t="str">
        <f t="shared" si="191"/>
        <v>hardware</v>
      </c>
    </row>
    <row r="2021" spans="1:25" ht="64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484.90975000000003</v>
      </c>
      <c r="P2021" s="6">
        <f t="shared" si="189"/>
        <v>108.96848314606741</v>
      </c>
      <c r="Q2021" t="s">
        <v>8319</v>
      </c>
      <c r="R2021" t="s">
        <v>8349</v>
      </c>
      <c r="S2021" s="10">
        <f t="shared" si="192"/>
        <v>42605.70857638889</v>
      </c>
      <c r="T2021" s="10">
        <f t="shared" si="193"/>
        <v>42635.70857638889</v>
      </c>
      <c r="V2021" s="21"/>
      <c r="W2021" t="s">
        <v>8295</v>
      </c>
      <c r="X2021" t="str">
        <f t="shared" si="190"/>
        <v>technology</v>
      </c>
      <c r="Y2021" t="str">
        <f t="shared" si="191"/>
        <v>hardware</v>
      </c>
    </row>
    <row r="2022" spans="1:25" ht="64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192.33333333333334</v>
      </c>
      <c r="P2022" s="6">
        <f t="shared" si="189"/>
        <v>23.647540983606557</v>
      </c>
      <c r="Q2022" t="s">
        <v>8319</v>
      </c>
      <c r="R2022" t="s">
        <v>8349</v>
      </c>
      <c r="S2022" s="10">
        <f t="shared" si="192"/>
        <v>41737.097499999996</v>
      </c>
      <c r="T2022" s="10">
        <f t="shared" si="193"/>
        <v>41773.961111111108</v>
      </c>
      <c r="V2022" s="21"/>
      <c r="W2022" t="s">
        <v>8295</v>
      </c>
      <c r="X2022" t="str">
        <f t="shared" si="190"/>
        <v>technology</v>
      </c>
      <c r="Y2022" t="str">
        <f t="shared" si="191"/>
        <v>hardware</v>
      </c>
    </row>
    <row r="2023" spans="1:25" ht="64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281.10000000000002</v>
      </c>
      <c r="P2023" s="6">
        <f t="shared" si="189"/>
        <v>147.94736842105263</v>
      </c>
      <c r="Q2023" t="s">
        <v>8319</v>
      </c>
      <c r="R2023" t="s">
        <v>8349</v>
      </c>
      <c r="S2023" s="10">
        <f t="shared" si="192"/>
        <v>41861.070567129631</v>
      </c>
      <c r="T2023" s="10">
        <f t="shared" si="193"/>
        <v>41906.070567129631</v>
      </c>
      <c r="V2023" s="21"/>
      <c r="W2023" t="s">
        <v>8295</v>
      </c>
      <c r="X2023" t="str">
        <f t="shared" si="190"/>
        <v>technology</v>
      </c>
      <c r="Y2023" t="str">
        <f t="shared" si="191"/>
        <v>hardware</v>
      </c>
    </row>
    <row r="2024" spans="1:25" ht="64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125.13700000000001</v>
      </c>
      <c r="P2024" s="6">
        <f t="shared" si="189"/>
        <v>385.03692307692307</v>
      </c>
      <c r="Q2024" t="s">
        <v>8319</v>
      </c>
      <c r="R2024" t="s">
        <v>8349</v>
      </c>
      <c r="S2024" s="10">
        <f t="shared" si="192"/>
        <v>42502.569120370375</v>
      </c>
      <c r="T2024" s="10">
        <f t="shared" si="193"/>
        <v>42532.569120370375</v>
      </c>
      <c r="V2024" s="21"/>
      <c r="W2024" t="s">
        <v>8295</v>
      </c>
      <c r="X2024" t="str">
        <f t="shared" si="190"/>
        <v>technology</v>
      </c>
      <c r="Y2024" t="str">
        <f t="shared" si="191"/>
        <v>hardware</v>
      </c>
    </row>
    <row r="2025" spans="1:25" ht="80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161.459</v>
      </c>
      <c r="P2025" s="6">
        <f t="shared" si="189"/>
        <v>457.39093484419266</v>
      </c>
      <c r="Q2025" t="s">
        <v>8319</v>
      </c>
      <c r="R2025" t="s">
        <v>8349</v>
      </c>
      <c r="S2025" s="10">
        <f t="shared" si="192"/>
        <v>42136.420752314814</v>
      </c>
      <c r="T2025" s="10">
        <f t="shared" si="193"/>
        <v>42166.420752314814</v>
      </c>
      <c r="V2025" s="21"/>
      <c r="W2025" t="s">
        <v>8295</v>
      </c>
      <c r="X2025" t="str">
        <f t="shared" si="190"/>
        <v>technology</v>
      </c>
      <c r="Y2025" t="str">
        <f t="shared" si="191"/>
        <v>hardware</v>
      </c>
    </row>
    <row r="2026" spans="1:25" ht="64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585.35</v>
      </c>
      <c r="P2026" s="6">
        <f t="shared" si="189"/>
        <v>222.99047619047619</v>
      </c>
      <c r="Q2026" t="s">
        <v>8319</v>
      </c>
      <c r="R2026" t="s">
        <v>8349</v>
      </c>
      <c r="S2026" s="10">
        <f t="shared" si="192"/>
        <v>41099.966944444444</v>
      </c>
      <c r="T2026" s="10">
        <f t="shared" si="193"/>
        <v>41134.125</v>
      </c>
      <c r="V2026" s="21"/>
      <c r="W2026" t="s">
        <v>8295</v>
      </c>
      <c r="X2026" t="str">
        <f t="shared" si="190"/>
        <v>technology</v>
      </c>
      <c r="Y2026" t="str">
        <f t="shared" si="191"/>
        <v>hardware</v>
      </c>
    </row>
    <row r="2027" spans="1:25" ht="64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201.14999999999998</v>
      </c>
      <c r="P2027" s="6">
        <f t="shared" si="189"/>
        <v>220.74074074074073</v>
      </c>
      <c r="Q2027" t="s">
        <v>8319</v>
      </c>
      <c r="R2027" t="s">
        <v>8349</v>
      </c>
      <c r="S2027" s="10">
        <f t="shared" si="192"/>
        <v>42136.184560185182</v>
      </c>
      <c r="T2027" s="10">
        <f t="shared" si="193"/>
        <v>42166.184560185182</v>
      </c>
      <c r="V2027" s="21"/>
      <c r="W2027" t="s">
        <v>8295</v>
      </c>
      <c r="X2027" t="str">
        <f t="shared" si="190"/>
        <v>technology</v>
      </c>
      <c r="Y2027" t="str">
        <f t="shared" si="191"/>
        <v>hardware</v>
      </c>
    </row>
    <row r="2028" spans="1:25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133.48307999999997</v>
      </c>
      <c r="P2028" s="6">
        <f t="shared" si="189"/>
        <v>73.503898678414089</v>
      </c>
      <c r="Q2028" t="s">
        <v>8319</v>
      </c>
      <c r="R2028" t="s">
        <v>8349</v>
      </c>
      <c r="S2028" s="10">
        <f t="shared" si="192"/>
        <v>41704.735937500001</v>
      </c>
      <c r="T2028" s="10">
        <f t="shared" si="193"/>
        <v>41750.165972222225</v>
      </c>
      <c r="V2028" s="21"/>
      <c r="W2028" t="s">
        <v>8295</v>
      </c>
      <c r="X2028" t="str">
        <f t="shared" si="190"/>
        <v>technology</v>
      </c>
      <c r="Y2028" t="str">
        <f t="shared" si="191"/>
        <v>hardware</v>
      </c>
    </row>
    <row r="2029" spans="1:25" ht="64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120.24900000000001</v>
      </c>
      <c r="P2029" s="6">
        <f t="shared" si="189"/>
        <v>223.09647495361781</v>
      </c>
      <c r="Q2029" t="s">
        <v>8319</v>
      </c>
      <c r="R2029" t="s">
        <v>8349</v>
      </c>
      <c r="S2029" s="10">
        <f t="shared" si="192"/>
        <v>42048.813877314817</v>
      </c>
      <c r="T2029" s="10">
        <f t="shared" si="193"/>
        <v>42093.772210648152</v>
      </c>
      <c r="V2029" s="21"/>
      <c r="W2029" t="s">
        <v>8295</v>
      </c>
      <c r="X2029" t="str">
        <f t="shared" si="190"/>
        <v>technology</v>
      </c>
      <c r="Y2029" t="str">
        <f t="shared" si="191"/>
        <v>hardware</v>
      </c>
    </row>
    <row r="2030" spans="1:25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126.16666666666667</v>
      </c>
      <c r="P2030" s="6">
        <f t="shared" si="189"/>
        <v>47.911392405063289</v>
      </c>
      <c r="Q2030" t="s">
        <v>8319</v>
      </c>
      <c r="R2030" t="s">
        <v>8349</v>
      </c>
      <c r="S2030" s="10">
        <f t="shared" si="192"/>
        <v>40215.919050925928</v>
      </c>
      <c r="T2030" s="10">
        <f t="shared" si="193"/>
        <v>40252.913194444445</v>
      </c>
      <c r="V2030" s="21"/>
      <c r="W2030" t="s">
        <v>8295</v>
      </c>
      <c r="X2030" t="str">
        <f t="shared" si="190"/>
        <v>technology</v>
      </c>
      <c r="Y2030" t="str">
        <f t="shared" si="191"/>
        <v>hardware</v>
      </c>
    </row>
    <row r="2031" spans="1:25" ht="48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361.2</v>
      </c>
      <c r="P2031" s="6">
        <f t="shared" si="189"/>
        <v>96.063829787234042</v>
      </c>
      <c r="Q2031" t="s">
        <v>8319</v>
      </c>
      <c r="R2031" t="s">
        <v>8349</v>
      </c>
      <c r="S2031" s="10">
        <f t="shared" si="192"/>
        <v>41848.021770833337</v>
      </c>
      <c r="T2031" s="10">
        <f t="shared" si="193"/>
        <v>41878.021770833337</v>
      </c>
      <c r="V2031" s="21"/>
      <c r="W2031" t="s">
        <v>8295</v>
      </c>
      <c r="X2031" t="str">
        <f t="shared" si="190"/>
        <v>technology</v>
      </c>
      <c r="Y2031" t="str">
        <f t="shared" si="191"/>
        <v>hardware</v>
      </c>
    </row>
    <row r="2032" spans="1:25" ht="64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226.239013671875</v>
      </c>
      <c r="P2032" s="6">
        <f t="shared" si="189"/>
        <v>118.6144</v>
      </c>
      <c r="Q2032" t="s">
        <v>8319</v>
      </c>
      <c r="R2032" t="s">
        <v>8349</v>
      </c>
      <c r="S2032" s="10">
        <f t="shared" si="192"/>
        <v>41212.996481481481</v>
      </c>
      <c r="T2032" s="10">
        <f t="shared" si="193"/>
        <v>41242.996481481481</v>
      </c>
      <c r="V2032" s="21"/>
      <c r="W2032" t="s">
        <v>8295</v>
      </c>
      <c r="X2032" t="str">
        <f t="shared" si="190"/>
        <v>technology</v>
      </c>
      <c r="Y2032" t="str">
        <f t="shared" si="191"/>
        <v>hardware</v>
      </c>
    </row>
    <row r="2033" spans="1:25" ht="48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120.35</v>
      </c>
      <c r="P2033" s="6">
        <f t="shared" si="189"/>
        <v>118.45472440944881</v>
      </c>
      <c r="Q2033" t="s">
        <v>8319</v>
      </c>
      <c r="R2033" t="s">
        <v>8349</v>
      </c>
      <c r="S2033" s="10">
        <f t="shared" si="192"/>
        <v>41975.329317129625</v>
      </c>
      <c r="T2033" s="10">
        <f t="shared" si="193"/>
        <v>42013.041666666672</v>
      </c>
      <c r="V2033" s="21"/>
      <c r="W2033" t="s">
        <v>8295</v>
      </c>
      <c r="X2033" t="str">
        <f t="shared" si="190"/>
        <v>technology</v>
      </c>
      <c r="Y2033" t="str">
        <f t="shared" si="191"/>
        <v>hardware</v>
      </c>
    </row>
    <row r="2034" spans="1:25" ht="64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304.18799999999999</v>
      </c>
      <c r="P2034" s="6">
        <f t="shared" si="189"/>
        <v>143.21468926553672</v>
      </c>
      <c r="Q2034" t="s">
        <v>8319</v>
      </c>
      <c r="R2034" t="s">
        <v>8349</v>
      </c>
      <c r="S2034" s="10">
        <f t="shared" si="192"/>
        <v>42689.565671296295</v>
      </c>
      <c r="T2034" s="10">
        <f t="shared" si="193"/>
        <v>42719.208333333328</v>
      </c>
      <c r="V2034" s="21"/>
      <c r="W2034" t="s">
        <v>8295</v>
      </c>
      <c r="X2034" t="str">
        <f t="shared" si="190"/>
        <v>technology</v>
      </c>
      <c r="Y2034" t="str">
        <f t="shared" si="191"/>
        <v>hardware</v>
      </c>
    </row>
    <row r="2035" spans="1:25" ht="64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178.67599999999999</v>
      </c>
      <c r="P2035" s="6">
        <f t="shared" si="189"/>
        <v>282.71518987341773</v>
      </c>
      <c r="Q2035" t="s">
        <v>8319</v>
      </c>
      <c r="R2035" t="s">
        <v>8349</v>
      </c>
      <c r="S2035" s="10">
        <f t="shared" si="192"/>
        <v>41725.082384259258</v>
      </c>
      <c r="T2035" s="10">
        <f t="shared" si="193"/>
        <v>41755.082384259258</v>
      </c>
      <c r="V2035" s="21"/>
      <c r="W2035" t="s">
        <v>8295</v>
      </c>
      <c r="X2035" t="str">
        <f t="shared" si="190"/>
        <v>technology</v>
      </c>
      <c r="Y2035" t="str">
        <f t="shared" si="191"/>
        <v>hardware</v>
      </c>
    </row>
    <row r="2036" spans="1:25" ht="64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386.81998717948721</v>
      </c>
      <c r="P2036" s="6">
        <f t="shared" si="189"/>
        <v>593.93620078740162</v>
      </c>
      <c r="Q2036" t="s">
        <v>8319</v>
      </c>
      <c r="R2036" t="s">
        <v>8349</v>
      </c>
      <c r="S2036" s="10">
        <f t="shared" si="192"/>
        <v>42076.130011574074</v>
      </c>
      <c r="T2036" s="10">
        <f t="shared" si="193"/>
        <v>42131.290277777778</v>
      </c>
      <c r="V2036" s="21"/>
      <c r="W2036" t="s">
        <v>8295</v>
      </c>
      <c r="X2036" t="str">
        <f t="shared" si="190"/>
        <v>technology</v>
      </c>
      <c r="Y2036" t="str">
        <f t="shared" si="191"/>
        <v>hardware</v>
      </c>
    </row>
    <row r="2037" spans="1:25" ht="64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211.03642500000004</v>
      </c>
      <c r="P2037" s="6">
        <f t="shared" si="189"/>
        <v>262.15704968944101</v>
      </c>
      <c r="Q2037" t="s">
        <v>8319</v>
      </c>
      <c r="R2037" t="s">
        <v>8349</v>
      </c>
      <c r="S2037" s="10">
        <f t="shared" si="192"/>
        <v>42311.625081018516</v>
      </c>
      <c r="T2037" s="10">
        <f t="shared" si="193"/>
        <v>42357.041666666672</v>
      </c>
      <c r="V2037" s="21"/>
      <c r="W2037" t="s">
        <v>8295</v>
      </c>
      <c r="X2037" t="str">
        <f t="shared" si="190"/>
        <v>technology</v>
      </c>
      <c r="Y2037" t="str">
        <f t="shared" si="191"/>
        <v>hardware</v>
      </c>
    </row>
    <row r="2038" spans="1:25" ht="64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131.66833333333335</v>
      </c>
      <c r="P2038" s="6">
        <f t="shared" si="189"/>
        <v>46.580778301886795</v>
      </c>
      <c r="Q2038" t="s">
        <v>8319</v>
      </c>
      <c r="R2038" t="s">
        <v>8349</v>
      </c>
      <c r="S2038" s="10">
        <f t="shared" si="192"/>
        <v>41738.864803240744</v>
      </c>
      <c r="T2038" s="10">
        <f t="shared" si="193"/>
        <v>41768.864803240744</v>
      </c>
      <c r="V2038" s="21"/>
      <c r="W2038" t="s">
        <v>8295</v>
      </c>
      <c r="X2038" t="str">
        <f t="shared" si="190"/>
        <v>technology</v>
      </c>
      <c r="Y2038" t="str">
        <f t="shared" si="191"/>
        <v>hardware</v>
      </c>
    </row>
    <row r="2039" spans="1:25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300.47639999999996</v>
      </c>
      <c r="P2039" s="6">
        <f t="shared" si="189"/>
        <v>70.041118881118877</v>
      </c>
      <c r="Q2039" t="s">
        <v>8319</v>
      </c>
      <c r="R2039" t="s">
        <v>8349</v>
      </c>
      <c r="S2039" s="10">
        <f t="shared" si="192"/>
        <v>41578.210104166668</v>
      </c>
      <c r="T2039" s="10">
        <f t="shared" si="193"/>
        <v>41638.251770833333</v>
      </c>
      <c r="V2039" s="21"/>
      <c r="W2039" t="s">
        <v>8295</v>
      </c>
      <c r="X2039" t="str">
        <f t="shared" si="190"/>
        <v>technology</v>
      </c>
      <c r="Y2039" t="str">
        <f t="shared" si="191"/>
        <v>hardware</v>
      </c>
    </row>
    <row r="2040" spans="1:25" ht="64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420.51249999999999</v>
      </c>
      <c r="P2040" s="6">
        <f t="shared" si="189"/>
        <v>164.90686274509804</v>
      </c>
      <c r="Q2040" t="s">
        <v>8319</v>
      </c>
      <c r="R2040" t="s">
        <v>8349</v>
      </c>
      <c r="S2040" s="10">
        <f t="shared" si="192"/>
        <v>41424.27107638889</v>
      </c>
      <c r="T2040" s="10">
        <f t="shared" si="193"/>
        <v>41456.75</v>
      </c>
      <c r="V2040" s="21"/>
      <c r="W2040" t="s">
        <v>8295</v>
      </c>
      <c r="X2040" t="str">
        <f t="shared" si="190"/>
        <v>technology</v>
      </c>
      <c r="Y2040" t="str">
        <f t="shared" si="191"/>
        <v>hardware</v>
      </c>
    </row>
    <row r="2041" spans="1:25" ht="48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136.21680000000001</v>
      </c>
      <c r="P2041" s="6">
        <f t="shared" si="189"/>
        <v>449.26385224274406</v>
      </c>
      <c r="Q2041" t="s">
        <v>8319</v>
      </c>
      <c r="R2041" t="s">
        <v>8349</v>
      </c>
      <c r="S2041" s="10">
        <f t="shared" si="192"/>
        <v>42675.438946759255</v>
      </c>
      <c r="T2041" s="10">
        <f t="shared" si="193"/>
        <v>42705.207638888889</v>
      </c>
      <c r="V2041" s="21"/>
      <c r="W2041" t="s">
        <v>8295</v>
      </c>
      <c r="X2041" t="str">
        <f t="shared" si="190"/>
        <v>technology</v>
      </c>
      <c r="Y2041" t="str">
        <f t="shared" si="191"/>
        <v>hardware</v>
      </c>
    </row>
    <row r="2042" spans="1:25" ht="48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248.17133333333334</v>
      </c>
      <c r="P2042" s="6">
        <f t="shared" si="189"/>
        <v>27.472841328413285</v>
      </c>
      <c r="Q2042" t="s">
        <v>8319</v>
      </c>
      <c r="R2042" t="s">
        <v>8349</v>
      </c>
      <c r="S2042" s="10">
        <f t="shared" si="192"/>
        <v>41578.927118055559</v>
      </c>
      <c r="T2042" s="10">
        <f t="shared" si="193"/>
        <v>41593.968784722223</v>
      </c>
      <c r="V2042" s="21"/>
      <c r="W2042" t="s">
        <v>8295</v>
      </c>
      <c r="X2042" t="str">
        <f t="shared" si="190"/>
        <v>technology</v>
      </c>
      <c r="Y2042" t="str">
        <f t="shared" si="191"/>
        <v>hardware</v>
      </c>
    </row>
    <row r="2043" spans="1:25" ht="64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181.86315789473684</v>
      </c>
      <c r="P2043" s="6">
        <f t="shared" si="189"/>
        <v>143.97499999999999</v>
      </c>
      <c r="Q2043" t="s">
        <v>8319</v>
      </c>
      <c r="R2043" t="s">
        <v>8349</v>
      </c>
      <c r="S2043" s="10">
        <f t="shared" si="192"/>
        <v>42654.525775462964</v>
      </c>
      <c r="T2043" s="10">
        <f t="shared" si="193"/>
        <v>42684.567442129628</v>
      </c>
      <c r="V2043" s="21"/>
      <c r="W2043" t="s">
        <v>8295</v>
      </c>
      <c r="X2043" t="str">
        <f t="shared" si="190"/>
        <v>technology</v>
      </c>
      <c r="Y2043" t="str">
        <f t="shared" si="191"/>
        <v>hardware</v>
      </c>
    </row>
    <row r="2044" spans="1:25" ht="64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123.53</v>
      </c>
      <c r="P2044" s="6">
        <f t="shared" si="189"/>
        <v>88.23571428571428</v>
      </c>
      <c r="Q2044" t="s">
        <v>8319</v>
      </c>
      <c r="R2044" t="s">
        <v>8349</v>
      </c>
      <c r="S2044" s="10">
        <f t="shared" si="192"/>
        <v>42331.708032407405</v>
      </c>
      <c r="T2044" s="10">
        <f t="shared" si="193"/>
        <v>42391.708032407405</v>
      </c>
      <c r="V2044" s="21"/>
      <c r="W2044" t="s">
        <v>8295</v>
      </c>
      <c r="X2044" t="str">
        <f t="shared" si="190"/>
        <v>technology</v>
      </c>
      <c r="Y2044" t="str">
        <f t="shared" si="191"/>
        <v>hardware</v>
      </c>
    </row>
    <row r="2045" spans="1:25" ht="64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506.20938628158842</v>
      </c>
      <c r="P2045" s="6">
        <f t="shared" si="189"/>
        <v>36.326424870466319</v>
      </c>
      <c r="Q2045" t="s">
        <v>8319</v>
      </c>
      <c r="R2045" t="s">
        <v>8349</v>
      </c>
      <c r="S2045" s="10">
        <f t="shared" si="192"/>
        <v>42661.176817129628</v>
      </c>
      <c r="T2045" s="10">
        <f t="shared" si="193"/>
        <v>42715.207638888889</v>
      </c>
      <c r="V2045" s="21"/>
      <c r="W2045" t="s">
        <v>8295</v>
      </c>
      <c r="X2045" t="str">
        <f t="shared" si="190"/>
        <v>technology</v>
      </c>
      <c r="Y2045" t="str">
        <f t="shared" si="191"/>
        <v>hardware</v>
      </c>
    </row>
    <row r="2046" spans="1:25" ht="64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108.21333333333334</v>
      </c>
      <c r="P2046" s="6">
        <f t="shared" si="189"/>
        <v>90.177777777777777</v>
      </c>
      <c r="Q2046" t="s">
        <v>8319</v>
      </c>
      <c r="R2046" t="s">
        <v>8349</v>
      </c>
      <c r="S2046" s="10">
        <f t="shared" si="192"/>
        <v>42138.684189814812</v>
      </c>
      <c r="T2046" s="10">
        <f t="shared" si="193"/>
        <v>42168.684189814812</v>
      </c>
      <c r="V2046" s="21"/>
      <c r="W2046" t="s">
        <v>8295</v>
      </c>
      <c r="X2046" t="str">
        <f t="shared" si="190"/>
        <v>technology</v>
      </c>
      <c r="Y2046" t="str">
        <f t="shared" si="191"/>
        <v>hardware</v>
      </c>
    </row>
    <row r="2047" spans="1:25" ht="64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819.18387755102037</v>
      </c>
      <c r="P2047" s="6">
        <f t="shared" si="189"/>
        <v>152.62361216730039</v>
      </c>
      <c r="Q2047" t="s">
        <v>8319</v>
      </c>
      <c r="R2047" t="s">
        <v>8349</v>
      </c>
      <c r="S2047" s="10">
        <f t="shared" si="192"/>
        <v>41069.088506944441</v>
      </c>
      <c r="T2047" s="10">
        <f t="shared" si="193"/>
        <v>41099.088506944441</v>
      </c>
      <c r="V2047" s="21"/>
      <c r="W2047" t="s">
        <v>8295</v>
      </c>
      <c r="X2047" t="str">
        <f t="shared" si="190"/>
        <v>technology</v>
      </c>
      <c r="Y2047" t="str">
        <f t="shared" si="191"/>
        <v>hardware</v>
      </c>
    </row>
    <row r="2048" spans="1:25" ht="64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121.10000000000001</v>
      </c>
      <c r="P2048" s="6">
        <f t="shared" si="189"/>
        <v>55.806451612903224</v>
      </c>
      <c r="Q2048" t="s">
        <v>8319</v>
      </c>
      <c r="R2048" t="s">
        <v>8349</v>
      </c>
      <c r="S2048" s="10">
        <f t="shared" si="192"/>
        <v>41387.171805555554</v>
      </c>
      <c r="T2048" s="10">
        <f t="shared" si="193"/>
        <v>41417.171805555554</v>
      </c>
      <c r="V2048" s="21"/>
      <c r="W2048" t="s">
        <v>8295</v>
      </c>
      <c r="X2048" t="str">
        <f t="shared" si="190"/>
        <v>technology</v>
      </c>
      <c r="Y2048" t="str">
        <f t="shared" si="191"/>
        <v>hardware</v>
      </c>
    </row>
    <row r="2049" spans="1:25" ht="64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102.99897959183673</v>
      </c>
      <c r="P2049" s="6">
        <f t="shared" si="189"/>
        <v>227.85327313769753</v>
      </c>
      <c r="Q2049" t="s">
        <v>8319</v>
      </c>
      <c r="R2049" t="s">
        <v>8349</v>
      </c>
      <c r="S2049" s="10">
        <f t="shared" si="192"/>
        <v>42081.903587962966</v>
      </c>
      <c r="T2049" s="10">
        <f t="shared" si="193"/>
        <v>42111</v>
      </c>
      <c r="V2049" s="21"/>
      <c r="W2049" t="s">
        <v>8295</v>
      </c>
      <c r="X2049" t="str">
        <f t="shared" si="190"/>
        <v>technology</v>
      </c>
      <c r="Y2049" t="str">
        <f t="shared" si="191"/>
        <v>hardware</v>
      </c>
    </row>
    <row r="2050" spans="1:25" ht="64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148.33229411764705</v>
      </c>
      <c r="P2050" s="6">
        <f t="shared" si="189"/>
        <v>91.82989803350327</v>
      </c>
      <c r="Q2050" t="s">
        <v>8319</v>
      </c>
      <c r="R2050" t="s">
        <v>8349</v>
      </c>
      <c r="S2050" s="10">
        <f t="shared" si="192"/>
        <v>41387.651516203703</v>
      </c>
      <c r="T2050" s="10">
        <f t="shared" si="193"/>
        <v>41417.651516203703</v>
      </c>
      <c r="V2050" s="21"/>
      <c r="W2050" t="s">
        <v>8295</v>
      </c>
      <c r="X2050" t="str">
        <f t="shared" si="190"/>
        <v>technology</v>
      </c>
      <c r="Y2050" t="str">
        <f t="shared" si="191"/>
        <v>hardware</v>
      </c>
    </row>
    <row r="2051" spans="1:25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((E2051/D2051)*100)</f>
        <v>120.19070000000001</v>
      </c>
      <c r="P2051" s="6">
        <f t="shared" ref="P2051:P2114" si="195">IFERROR(E2051/L2051,0)</f>
        <v>80.991037735849048</v>
      </c>
      <c r="Q2051" t="s">
        <v>8319</v>
      </c>
      <c r="R2051" t="s">
        <v>8349</v>
      </c>
      <c r="S2051" s="10">
        <f t="shared" si="192"/>
        <v>41575.527349537035</v>
      </c>
      <c r="T2051" s="10">
        <f t="shared" si="193"/>
        <v>41610.957638888889</v>
      </c>
      <c r="V2051" s="21"/>
      <c r="W2051" t="s">
        <v>8295</v>
      </c>
      <c r="X2051" t="str">
        <f t="shared" ref="X2051:X2114" si="196">LEFT(W2051,FIND("/",W2051)-1)</f>
        <v>technology</v>
      </c>
      <c r="Y2051" t="str">
        <f t="shared" ref="Y2051:Y2114" si="197">RIGHT(W2051,LEN(W2051)-FIND("/",W2051))</f>
        <v>hardware</v>
      </c>
    </row>
    <row r="2052" spans="1:25" ht="64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473.27000000000004</v>
      </c>
      <c r="P2052" s="6">
        <f t="shared" si="195"/>
        <v>278.39411764705881</v>
      </c>
      <c r="Q2052" t="s">
        <v>8319</v>
      </c>
      <c r="R2052" t="s">
        <v>8349</v>
      </c>
      <c r="S2052" s="10">
        <f t="shared" si="192"/>
        <v>42115.071504629625</v>
      </c>
      <c r="T2052" s="10">
        <f t="shared" si="193"/>
        <v>42155.071504629625</v>
      </c>
      <c r="V2052" s="21"/>
      <c r="W2052" t="s">
        <v>8295</v>
      </c>
      <c r="X2052" t="str">
        <f t="shared" si="196"/>
        <v>technology</v>
      </c>
      <c r="Y2052" t="str">
        <f t="shared" si="197"/>
        <v>hardware</v>
      </c>
    </row>
    <row r="2053" spans="1:25" ht="64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130.36250000000001</v>
      </c>
      <c r="P2053" s="6">
        <f t="shared" si="195"/>
        <v>43.095041322314053</v>
      </c>
      <c r="Q2053" t="s">
        <v>8319</v>
      </c>
      <c r="R2053" t="s">
        <v>8349</v>
      </c>
      <c r="S2053" s="10">
        <f t="shared" si="192"/>
        <v>41604.022418981483</v>
      </c>
      <c r="T2053" s="10">
        <f t="shared" si="193"/>
        <v>41634.022418981483</v>
      </c>
      <c r="V2053" s="21"/>
      <c r="W2053" t="s">
        <v>8295</v>
      </c>
      <c r="X2053" t="str">
        <f t="shared" si="196"/>
        <v>technology</v>
      </c>
      <c r="Y2053" t="str">
        <f t="shared" si="197"/>
        <v>hardware</v>
      </c>
    </row>
    <row r="2054" spans="1:25" ht="64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353.048</v>
      </c>
      <c r="P2054" s="6">
        <f t="shared" si="195"/>
        <v>326.29205175600737</v>
      </c>
      <c r="Q2054" t="s">
        <v>8319</v>
      </c>
      <c r="R2054" t="s">
        <v>8349</v>
      </c>
      <c r="S2054" s="10">
        <f t="shared" si="192"/>
        <v>42375.08394675926</v>
      </c>
      <c r="T2054" s="10">
        <f t="shared" si="193"/>
        <v>42420.08394675926</v>
      </c>
      <c r="V2054" s="21"/>
      <c r="W2054" t="s">
        <v>8295</v>
      </c>
      <c r="X2054" t="str">
        <f t="shared" si="196"/>
        <v>technology</v>
      </c>
      <c r="Y2054" t="str">
        <f t="shared" si="197"/>
        <v>hardware</v>
      </c>
    </row>
    <row r="2055" spans="1:25" ht="64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101.02</v>
      </c>
      <c r="P2055" s="6">
        <f t="shared" si="195"/>
        <v>41.743801652892564</v>
      </c>
      <c r="Q2055" t="s">
        <v>8319</v>
      </c>
      <c r="R2055" t="s">
        <v>8349</v>
      </c>
      <c r="S2055" s="10">
        <f t="shared" si="192"/>
        <v>42303.617488425924</v>
      </c>
      <c r="T2055" s="10">
        <f t="shared" si="193"/>
        <v>42333.659155092595</v>
      </c>
      <c r="V2055" s="21"/>
      <c r="W2055" t="s">
        <v>8295</v>
      </c>
      <c r="X2055" t="str">
        <f t="shared" si="196"/>
        <v>technology</v>
      </c>
      <c r="Y2055" t="str">
        <f t="shared" si="197"/>
        <v>hardware</v>
      </c>
    </row>
    <row r="2056" spans="1:25" ht="64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113.59142857142857</v>
      </c>
      <c r="P2056" s="6">
        <f t="shared" si="195"/>
        <v>64.020933977455712</v>
      </c>
      <c r="Q2056" t="s">
        <v>8319</v>
      </c>
      <c r="R2056" t="s">
        <v>8349</v>
      </c>
      <c r="S2056" s="10">
        <f t="shared" si="192"/>
        <v>41731.520949074074</v>
      </c>
      <c r="T2056" s="10">
        <f t="shared" si="193"/>
        <v>41761.520949074074</v>
      </c>
      <c r="V2056" s="21"/>
      <c r="W2056" t="s">
        <v>8295</v>
      </c>
      <c r="X2056" t="str">
        <f t="shared" si="196"/>
        <v>technology</v>
      </c>
      <c r="Y2056" t="str">
        <f t="shared" si="197"/>
        <v>hardware</v>
      </c>
    </row>
    <row r="2057" spans="1:25" ht="64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167.41666666666666</v>
      </c>
      <c r="P2057" s="6">
        <f t="shared" si="195"/>
        <v>99.455445544554451</v>
      </c>
      <c r="Q2057" t="s">
        <v>8319</v>
      </c>
      <c r="R2057" t="s">
        <v>8349</v>
      </c>
      <c r="S2057" s="10">
        <f t="shared" si="192"/>
        <v>41946.674108796295</v>
      </c>
      <c r="T2057" s="10">
        <f t="shared" si="193"/>
        <v>41976.166666666672</v>
      </c>
      <c r="V2057" s="21"/>
      <c r="W2057" t="s">
        <v>8295</v>
      </c>
      <c r="X2057" t="str">
        <f t="shared" si="196"/>
        <v>technology</v>
      </c>
      <c r="Y2057" t="str">
        <f t="shared" si="197"/>
        <v>hardware</v>
      </c>
    </row>
    <row r="2058" spans="1:25" ht="64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153.452</v>
      </c>
      <c r="P2058" s="6">
        <f t="shared" si="195"/>
        <v>138.49458483754512</v>
      </c>
      <c r="Q2058" t="s">
        <v>8319</v>
      </c>
      <c r="R2058" t="s">
        <v>8349</v>
      </c>
      <c r="S2058" s="10">
        <f t="shared" si="192"/>
        <v>41351.76090277778</v>
      </c>
      <c r="T2058" s="10">
        <f t="shared" si="193"/>
        <v>41381.76090277778</v>
      </c>
      <c r="V2058" s="21"/>
      <c r="W2058" t="s">
        <v>8295</v>
      </c>
      <c r="X2058" t="str">
        <f t="shared" si="196"/>
        <v>technology</v>
      </c>
      <c r="Y2058" t="str">
        <f t="shared" si="197"/>
        <v>hardware</v>
      </c>
    </row>
    <row r="2059" spans="1:25" ht="64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202.23220000000001</v>
      </c>
      <c r="P2059" s="6">
        <f t="shared" si="195"/>
        <v>45.547792792792798</v>
      </c>
      <c r="Q2059" t="s">
        <v>8319</v>
      </c>
      <c r="R2059" t="s">
        <v>8349</v>
      </c>
      <c r="S2059" s="10">
        <f t="shared" si="192"/>
        <v>42396.494583333333</v>
      </c>
      <c r="T2059" s="10">
        <f t="shared" si="193"/>
        <v>42426.494583333333</v>
      </c>
      <c r="V2059" s="21"/>
      <c r="W2059" t="s">
        <v>8295</v>
      </c>
      <c r="X2059" t="str">
        <f t="shared" si="196"/>
        <v>technology</v>
      </c>
      <c r="Y2059" t="str">
        <f t="shared" si="197"/>
        <v>hardware</v>
      </c>
    </row>
    <row r="2060" spans="1:25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168.28125</v>
      </c>
      <c r="P2060" s="6">
        <f t="shared" si="195"/>
        <v>10.507317073170732</v>
      </c>
      <c r="Q2060" t="s">
        <v>8319</v>
      </c>
      <c r="R2060" t="s">
        <v>8349</v>
      </c>
      <c r="S2060" s="10">
        <f t="shared" si="192"/>
        <v>42026.370717592596</v>
      </c>
      <c r="T2060" s="10">
        <f t="shared" si="193"/>
        <v>42065.833333333328</v>
      </c>
      <c r="V2060" s="21"/>
      <c r="W2060" t="s">
        <v>8295</v>
      </c>
      <c r="X2060" t="str">
        <f t="shared" si="196"/>
        <v>technology</v>
      </c>
      <c r="Y2060" t="str">
        <f t="shared" si="197"/>
        <v>hardware</v>
      </c>
    </row>
    <row r="2061" spans="1:25" ht="80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143.45666666666668</v>
      </c>
      <c r="P2061" s="6">
        <f t="shared" si="195"/>
        <v>114.76533333333333</v>
      </c>
      <c r="Q2061" t="s">
        <v>8319</v>
      </c>
      <c r="R2061" t="s">
        <v>8349</v>
      </c>
      <c r="S2061" s="10">
        <f t="shared" si="192"/>
        <v>42361.602476851855</v>
      </c>
      <c r="T2061" s="10">
        <f t="shared" si="193"/>
        <v>42400.915972222225</v>
      </c>
      <c r="V2061" s="21"/>
      <c r="W2061" t="s">
        <v>8295</v>
      </c>
      <c r="X2061" t="str">
        <f t="shared" si="196"/>
        <v>technology</v>
      </c>
      <c r="Y2061" t="str">
        <f t="shared" si="197"/>
        <v>hardware</v>
      </c>
    </row>
    <row r="2062" spans="1:25" ht="64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196.4</v>
      </c>
      <c r="P2062" s="6">
        <f t="shared" si="195"/>
        <v>35.997067448680355</v>
      </c>
      <c r="Q2062" t="s">
        <v>8319</v>
      </c>
      <c r="R2062" t="s">
        <v>8349</v>
      </c>
      <c r="S2062" s="10">
        <f t="shared" si="192"/>
        <v>41783.642939814818</v>
      </c>
      <c r="T2062" s="10">
        <f t="shared" si="193"/>
        <v>41843.642939814818</v>
      </c>
      <c r="V2062" s="21"/>
      <c r="W2062" t="s">
        <v>8295</v>
      </c>
      <c r="X2062" t="str">
        <f t="shared" si="196"/>
        <v>technology</v>
      </c>
      <c r="Y2062" t="str">
        <f t="shared" si="197"/>
        <v>hardware</v>
      </c>
    </row>
    <row r="2063" spans="1:25" ht="64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107.91999999999999</v>
      </c>
      <c r="P2063" s="6">
        <f t="shared" si="195"/>
        <v>154.17142857142858</v>
      </c>
      <c r="Q2063" t="s">
        <v>8319</v>
      </c>
      <c r="R2063" t="s">
        <v>8349</v>
      </c>
      <c r="S2063" s="10">
        <f t="shared" si="192"/>
        <v>42705.764513888891</v>
      </c>
      <c r="T2063" s="10">
        <f t="shared" si="193"/>
        <v>42735.764513888891</v>
      </c>
      <c r="V2063" s="21"/>
      <c r="W2063" t="s">
        <v>8295</v>
      </c>
      <c r="X2063" t="str">
        <f t="shared" si="196"/>
        <v>technology</v>
      </c>
      <c r="Y2063" t="str">
        <f t="shared" si="197"/>
        <v>hardware</v>
      </c>
    </row>
    <row r="2064" spans="1:25" ht="64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114.97699999999999</v>
      </c>
      <c r="P2064" s="6">
        <f t="shared" si="195"/>
        <v>566.38916256157631</v>
      </c>
      <c r="Q2064" t="s">
        <v>8319</v>
      </c>
      <c r="R2064" t="s">
        <v>8349</v>
      </c>
      <c r="S2064" s="10">
        <f t="shared" si="192"/>
        <v>42423.3830787037</v>
      </c>
      <c r="T2064" s="10">
        <f t="shared" si="193"/>
        <v>42453.341412037036</v>
      </c>
      <c r="V2064" s="21"/>
      <c r="W2064" t="s">
        <v>8295</v>
      </c>
      <c r="X2064" t="str">
        <f t="shared" si="196"/>
        <v>technology</v>
      </c>
      <c r="Y2064" t="str">
        <f t="shared" si="197"/>
        <v>hardware</v>
      </c>
    </row>
    <row r="2065" spans="1:25" ht="48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148.04999999999998</v>
      </c>
      <c r="P2065" s="6">
        <f t="shared" si="195"/>
        <v>120.85714285714286</v>
      </c>
      <c r="Q2065" t="s">
        <v>8319</v>
      </c>
      <c r="R2065" t="s">
        <v>8349</v>
      </c>
      <c r="S2065" s="10">
        <f t="shared" si="192"/>
        <v>42472.73265046296</v>
      </c>
      <c r="T2065" s="10">
        <f t="shared" si="193"/>
        <v>42505.73265046296</v>
      </c>
      <c r="V2065" s="21"/>
      <c r="W2065" t="s">
        <v>8295</v>
      </c>
      <c r="X2065" t="str">
        <f t="shared" si="196"/>
        <v>technology</v>
      </c>
      <c r="Y2065" t="str">
        <f t="shared" si="197"/>
        <v>hardware</v>
      </c>
    </row>
    <row r="2066" spans="1:25" ht="64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191.16676082790633</v>
      </c>
      <c r="P2066" s="6">
        <f t="shared" si="195"/>
        <v>86.163845492085343</v>
      </c>
      <c r="Q2066" t="s">
        <v>8319</v>
      </c>
      <c r="R2066" t="s">
        <v>8349</v>
      </c>
      <c r="S2066" s="10">
        <f t="shared" si="192"/>
        <v>41389.364849537036</v>
      </c>
      <c r="T2066" s="10">
        <f t="shared" si="193"/>
        <v>41425.5</v>
      </c>
      <c r="V2066" s="21"/>
      <c r="W2066" t="s">
        <v>8295</v>
      </c>
      <c r="X2066" t="str">
        <f t="shared" si="196"/>
        <v>technology</v>
      </c>
      <c r="Y2066" t="str">
        <f t="shared" si="197"/>
        <v>hardware</v>
      </c>
    </row>
    <row r="2067" spans="1:25" ht="64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199.215125</v>
      </c>
      <c r="P2067" s="6">
        <f t="shared" si="195"/>
        <v>51.212114395886893</v>
      </c>
      <c r="Q2067" t="s">
        <v>8319</v>
      </c>
      <c r="R2067" t="s">
        <v>8349</v>
      </c>
      <c r="S2067" s="10">
        <f t="shared" si="192"/>
        <v>41603.333668981482</v>
      </c>
      <c r="T2067" s="10">
        <f t="shared" si="193"/>
        <v>41633.333668981482</v>
      </c>
      <c r="V2067" s="21"/>
      <c r="W2067" t="s">
        <v>8295</v>
      </c>
      <c r="X2067" t="str">
        <f t="shared" si="196"/>
        <v>technology</v>
      </c>
      <c r="Y2067" t="str">
        <f t="shared" si="197"/>
        <v>hardware</v>
      </c>
    </row>
    <row r="2068" spans="1:25" ht="64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218.6</v>
      </c>
      <c r="P2068" s="6">
        <f t="shared" si="195"/>
        <v>67.261538461538464</v>
      </c>
      <c r="Q2068" t="s">
        <v>8319</v>
      </c>
      <c r="R2068" t="s">
        <v>8349</v>
      </c>
      <c r="S2068" s="10">
        <f t="shared" si="192"/>
        <v>41844.771793981483</v>
      </c>
      <c r="T2068" s="10">
        <f t="shared" si="193"/>
        <v>41874.771793981483</v>
      </c>
      <c r="V2068" s="21"/>
      <c r="W2068" t="s">
        <v>8295</v>
      </c>
      <c r="X2068" t="str">
        <f t="shared" si="196"/>
        <v>technology</v>
      </c>
      <c r="Y2068" t="str">
        <f t="shared" si="197"/>
        <v>hardware</v>
      </c>
    </row>
    <row r="2069" spans="1:25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126.86868686868686</v>
      </c>
      <c r="P2069" s="6">
        <f t="shared" si="195"/>
        <v>62.8</v>
      </c>
      <c r="Q2069" t="s">
        <v>8319</v>
      </c>
      <c r="R2069" t="s">
        <v>8349</v>
      </c>
      <c r="S2069" s="10">
        <f t="shared" si="192"/>
        <v>42115.853888888887</v>
      </c>
      <c r="T2069" s="10">
        <f t="shared" si="193"/>
        <v>42148.853888888887</v>
      </c>
      <c r="V2069" s="21"/>
      <c r="W2069" t="s">
        <v>8295</v>
      </c>
      <c r="X2069" t="str">
        <f t="shared" si="196"/>
        <v>technology</v>
      </c>
      <c r="Y2069" t="str">
        <f t="shared" si="197"/>
        <v>hardware</v>
      </c>
    </row>
    <row r="2070" spans="1:25" ht="64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105.22388000000001</v>
      </c>
      <c r="P2070" s="6">
        <f t="shared" si="195"/>
        <v>346.13118421052633</v>
      </c>
      <c r="Q2070" t="s">
        <v>8319</v>
      </c>
      <c r="R2070" t="s">
        <v>8349</v>
      </c>
      <c r="S2070" s="10">
        <f t="shared" si="192"/>
        <v>42633.841608796298</v>
      </c>
      <c r="T2070" s="10">
        <f t="shared" si="193"/>
        <v>42663.841608796298</v>
      </c>
      <c r="V2070" s="21"/>
      <c r="W2070" t="s">
        <v>8295</v>
      </c>
      <c r="X2070" t="str">
        <f t="shared" si="196"/>
        <v>technology</v>
      </c>
      <c r="Y2070" t="str">
        <f t="shared" si="197"/>
        <v>hardware</v>
      </c>
    </row>
    <row r="2071" spans="1:25" ht="64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128.40666000000002</v>
      </c>
      <c r="P2071" s="6">
        <f t="shared" si="195"/>
        <v>244.11912547528519</v>
      </c>
      <c r="Q2071" t="s">
        <v>8319</v>
      </c>
      <c r="R2071" t="s">
        <v>8349</v>
      </c>
      <c r="S2071" s="10">
        <f t="shared" si="192"/>
        <v>42340.972118055557</v>
      </c>
      <c r="T2071" s="10">
        <f t="shared" si="193"/>
        <v>42371.972118055557</v>
      </c>
      <c r="V2071" s="21"/>
      <c r="W2071" t="s">
        <v>8295</v>
      </c>
      <c r="X2071" t="str">
        <f t="shared" si="196"/>
        <v>technology</v>
      </c>
      <c r="Y2071" t="str">
        <f t="shared" si="197"/>
        <v>hardware</v>
      </c>
    </row>
    <row r="2072" spans="1:25" ht="64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317.3272</v>
      </c>
      <c r="P2072" s="6">
        <f t="shared" si="195"/>
        <v>259.25424836601309</v>
      </c>
      <c r="Q2072" t="s">
        <v>8319</v>
      </c>
      <c r="R2072" t="s">
        <v>8349</v>
      </c>
      <c r="S2072" s="10">
        <f t="shared" ref="S2072:S2135" si="198">(((J2072/60)/60)/24)+DATE(1970,1,1)</f>
        <v>42519.6565162037</v>
      </c>
      <c r="T2072" s="10">
        <f t="shared" ref="T2072:T2135" si="199">(((I2072/60)/60)/24)+DATE(1970,1,1)</f>
        <v>42549.6565162037</v>
      </c>
      <c r="V2072" s="21"/>
      <c r="W2072" t="s">
        <v>8295</v>
      </c>
      <c r="X2072" t="str">
        <f t="shared" si="196"/>
        <v>technology</v>
      </c>
      <c r="Y2072" t="str">
        <f t="shared" si="197"/>
        <v>hardware</v>
      </c>
    </row>
    <row r="2073" spans="1:25" ht="64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280.73</v>
      </c>
      <c r="P2073" s="6">
        <f t="shared" si="195"/>
        <v>201.96402877697841</v>
      </c>
      <c r="Q2073" t="s">
        <v>8319</v>
      </c>
      <c r="R2073" t="s">
        <v>8349</v>
      </c>
      <c r="S2073" s="10">
        <f t="shared" si="198"/>
        <v>42600.278749999998</v>
      </c>
      <c r="T2073" s="10">
        <f t="shared" si="199"/>
        <v>42645.278749999998</v>
      </c>
      <c r="V2073" s="21"/>
      <c r="W2073" t="s">
        <v>8295</v>
      </c>
      <c r="X2073" t="str">
        <f t="shared" si="196"/>
        <v>technology</v>
      </c>
      <c r="Y2073" t="str">
        <f t="shared" si="197"/>
        <v>hardware</v>
      </c>
    </row>
    <row r="2074" spans="1:25" ht="80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110.73146853146854</v>
      </c>
      <c r="P2074" s="6">
        <f t="shared" si="195"/>
        <v>226.20857142857142</v>
      </c>
      <c r="Q2074" t="s">
        <v>8319</v>
      </c>
      <c r="R2074" t="s">
        <v>8349</v>
      </c>
      <c r="S2074" s="10">
        <f t="shared" si="198"/>
        <v>42467.581388888888</v>
      </c>
      <c r="T2074" s="10">
        <f t="shared" si="199"/>
        <v>42497.581388888888</v>
      </c>
      <c r="V2074" s="21"/>
      <c r="W2074" t="s">
        <v>8295</v>
      </c>
      <c r="X2074" t="str">
        <f t="shared" si="196"/>
        <v>technology</v>
      </c>
      <c r="Y2074" t="str">
        <f t="shared" si="197"/>
        <v>hardware</v>
      </c>
    </row>
    <row r="2075" spans="1:25" ht="64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152.60429999999999</v>
      </c>
      <c r="P2075" s="6">
        <f t="shared" si="195"/>
        <v>324.69</v>
      </c>
      <c r="Q2075" t="s">
        <v>8319</v>
      </c>
      <c r="R2075" t="s">
        <v>8349</v>
      </c>
      <c r="S2075" s="10">
        <f t="shared" si="198"/>
        <v>42087.668032407411</v>
      </c>
      <c r="T2075" s="10">
        <f t="shared" si="199"/>
        <v>42132.668032407411</v>
      </c>
      <c r="V2075" s="21"/>
      <c r="W2075" t="s">
        <v>8295</v>
      </c>
      <c r="X2075" t="str">
        <f t="shared" si="196"/>
        <v>technology</v>
      </c>
      <c r="Y2075" t="str">
        <f t="shared" si="197"/>
        <v>hardware</v>
      </c>
    </row>
    <row r="2076" spans="1:25" ht="48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102.49999999999999</v>
      </c>
      <c r="P2076" s="6">
        <f t="shared" si="195"/>
        <v>205</v>
      </c>
      <c r="Q2076" t="s">
        <v>8319</v>
      </c>
      <c r="R2076" t="s">
        <v>8349</v>
      </c>
      <c r="S2076" s="10">
        <f t="shared" si="198"/>
        <v>42466.826180555552</v>
      </c>
      <c r="T2076" s="10">
        <f t="shared" si="199"/>
        <v>42496.826180555552</v>
      </c>
      <c r="V2076" s="21"/>
      <c r="W2076" t="s">
        <v>8295</v>
      </c>
      <c r="X2076" t="str">
        <f t="shared" si="196"/>
        <v>technology</v>
      </c>
      <c r="Y2076" t="str">
        <f t="shared" si="197"/>
        <v>hardware</v>
      </c>
    </row>
    <row r="2077" spans="1:25" ht="64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1678.3738373837384</v>
      </c>
      <c r="P2077" s="6">
        <f t="shared" si="195"/>
        <v>20.465926829268295</v>
      </c>
      <c r="Q2077" t="s">
        <v>8319</v>
      </c>
      <c r="R2077" t="s">
        <v>8349</v>
      </c>
      <c r="S2077" s="10">
        <f t="shared" si="198"/>
        <v>41450.681574074071</v>
      </c>
      <c r="T2077" s="10">
        <f t="shared" si="199"/>
        <v>41480.681574074071</v>
      </c>
      <c r="V2077" s="21"/>
      <c r="W2077" t="s">
        <v>8295</v>
      </c>
      <c r="X2077" t="str">
        <f t="shared" si="196"/>
        <v>technology</v>
      </c>
      <c r="Y2077" t="str">
        <f t="shared" si="197"/>
        <v>hardware</v>
      </c>
    </row>
    <row r="2078" spans="1:25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543.349156424581</v>
      </c>
      <c r="P2078" s="6">
        <f t="shared" si="195"/>
        <v>116.35303146309367</v>
      </c>
      <c r="Q2078" t="s">
        <v>8319</v>
      </c>
      <c r="R2078" t="s">
        <v>8349</v>
      </c>
      <c r="S2078" s="10">
        <f t="shared" si="198"/>
        <v>41803.880659722221</v>
      </c>
      <c r="T2078" s="10">
        <f t="shared" si="199"/>
        <v>41843.880659722221</v>
      </c>
      <c r="V2078" s="21"/>
      <c r="W2078" t="s">
        <v>8295</v>
      </c>
      <c r="X2078" t="str">
        <f t="shared" si="196"/>
        <v>technology</v>
      </c>
      <c r="Y2078" t="str">
        <f t="shared" si="197"/>
        <v>hardware</v>
      </c>
    </row>
    <row r="2079" spans="1:25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115.50800000000001</v>
      </c>
      <c r="P2079" s="6">
        <f t="shared" si="195"/>
        <v>307.20212765957444</v>
      </c>
      <c r="Q2079" t="s">
        <v>8319</v>
      </c>
      <c r="R2079" t="s">
        <v>8349</v>
      </c>
      <c r="S2079" s="10">
        <f t="shared" si="198"/>
        <v>42103.042546296296</v>
      </c>
      <c r="T2079" s="10">
        <f t="shared" si="199"/>
        <v>42160.875</v>
      </c>
      <c r="V2079" s="21"/>
      <c r="W2079" t="s">
        <v>8295</v>
      </c>
      <c r="X2079" t="str">
        <f t="shared" si="196"/>
        <v>technology</v>
      </c>
      <c r="Y2079" t="str">
        <f t="shared" si="197"/>
        <v>hardware</v>
      </c>
    </row>
    <row r="2080" spans="1:25" ht="64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131.20499999999998</v>
      </c>
      <c r="P2080" s="6">
        <f t="shared" si="195"/>
        <v>546.6875</v>
      </c>
      <c r="Q2080" t="s">
        <v>8319</v>
      </c>
      <c r="R2080" t="s">
        <v>8349</v>
      </c>
      <c r="S2080" s="10">
        <f t="shared" si="198"/>
        <v>42692.771493055552</v>
      </c>
      <c r="T2080" s="10">
        <f t="shared" si="199"/>
        <v>42722.771493055552</v>
      </c>
      <c r="V2080" s="21"/>
      <c r="W2080" t="s">
        <v>8295</v>
      </c>
      <c r="X2080" t="str">
        <f t="shared" si="196"/>
        <v>technology</v>
      </c>
      <c r="Y2080" t="str">
        <f t="shared" si="197"/>
        <v>hardware</v>
      </c>
    </row>
    <row r="2081" spans="1:25" ht="64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288.17</v>
      </c>
      <c r="P2081" s="6">
        <f t="shared" si="195"/>
        <v>47.474464579901152</v>
      </c>
      <c r="Q2081" t="s">
        <v>8319</v>
      </c>
      <c r="R2081" t="s">
        <v>8349</v>
      </c>
      <c r="S2081" s="10">
        <f t="shared" si="198"/>
        <v>42150.71056712963</v>
      </c>
      <c r="T2081" s="10">
        <f t="shared" si="199"/>
        <v>42180.791666666672</v>
      </c>
      <c r="V2081" s="21"/>
      <c r="W2081" t="s">
        <v>8295</v>
      </c>
      <c r="X2081" t="str">
        <f t="shared" si="196"/>
        <v>technology</v>
      </c>
      <c r="Y2081" t="str">
        <f t="shared" si="197"/>
        <v>hardware</v>
      </c>
    </row>
    <row r="2082" spans="1:25" ht="64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507.8</v>
      </c>
      <c r="P2082" s="6">
        <f t="shared" si="195"/>
        <v>101.56</v>
      </c>
      <c r="Q2082" t="s">
        <v>8319</v>
      </c>
      <c r="R2082" t="s">
        <v>8349</v>
      </c>
      <c r="S2082" s="10">
        <f t="shared" si="198"/>
        <v>42289.957175925927</v>
      </c>
      <c r="T2082" s="10">
        <f t="shared" si="199"/>
        <v>42319.998842592591</v>
      </c>
      <c r="V2082" s="21"/>
      <c r="W2082" t="s">
        <v>8295</v>
      </c>
      <c r="X2082" t="str">
        <f t="shared" si="196"/>
        <v>technology</v>
      </c>
      <c r="Y2082" t="str">
        <f t="shared" si="197"/>
        <v>hardware</v>
      </c>
    </row>
    <row r="2083" spans="1:25" ht="64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114.57142857142857</v>
      </c>
      <c r="P2083" s="6">
        <f t="shared" si="195"/>
        <v>72.909090909090907</v>
      </c>
      <c r="Q2083" t="s">
        <v>8325</v>
      </c>
      <c r="R2083" t="s">
        <v>8329</v>
      </c>
      <c r="S2083" s="10">
        <f t="shared" si="198"/>
        <v>41004.156886574077</v>
      </c>
      <c r="T2083" s="10">
        <f t="shared" si="199"/>
        <v>41045.207638888889</v>
      </c>
      <c r="V2083" s="21"/>
      <c r="W2083" t="s">
        <v>8279</v>
      </c>
      <c r="X2083" t="str">
        <f t="shared" si="196"/>
        <v>music</v>
      </c>
      <c r="Y2083" t="str">
        <f t="shared" si="197"/>
        <v>indie rock</v>
      </c>
    </row>
    <row r="2084" spans="1:25" ht="64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110.73333333333333</v>
      </c>
      <c r="P2084" s="6">
        <f t="shared" si="195"/>
        <v>43.710526315789473</v>
      </c>
      <c r="Q2084" t="s">
        <v>8325</v>
      </c>
      <c r="R2084" t="s">
        <v>8329</v>
      </c>
      <c r="S2084" s="10">
        <f t="shared" si="198"/>
        <v>40811.120324074072</v>
      </c>
      <c r="T2084" s="10">
        <f t="shared" si="199"/>
        <v>40871.161990740737</v>
      </c>
      <c r="V2084" s="21"/>
      <c r="W2084" t="s">
        <v>8279</v>
      </c>
      <c r="X2084" t="str">
        <f t="shared" si="196"/>
        <v>music</v>
      </c>
      <c r="Y2084" t="str">
        <f t="shared" si="197"/>
        <v>indie rock</v>
      </c>
    </row>
    <row r="2085" spans="1:25" ht="64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113.33333333333333</v>
      </c>
      <c r="P2085" s="6">
        <f t="shared" si="195"/>
        <v>34</v>
      </c>
      <c r="Q2085" t="s">
        <v>8325</v>
      </c>
      <c r="R2085" t="s">
        <v>8329</v>
      </c>
      <c r="S2085" s="10">
        <f t="shared" si="198"/>
        <v>41034.72216435185</v>
      </c>
      <c r="T2085" s="10">
        <f t="shared" si="199"/>
        <v>41064.72216435185</v>
      </c>
      <c r="V2085" s="21"/>
      <c r="W2085" t="s">
        <v>8279</v>
      </c>
      <c r="X2085" t="str">
        <f t="shared" si="196"/>
        <v>music</v>
      </c>
      <c r="Y2085" t="str">
        <f t="shared" si="197"/>
        <v>indie rock</v>
      </c>
    </row>
    <row r="2086" spans="1:25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108.33333333333333</v>
      </c>
      <c r="P2086" s="6">
        <f t="shared" si="195"/>
        <v>70.652173913043484</v>
      </c>
      <c r="Q2086" t="s">
        <v>8325</v>
      </c>
      <c r="R2086" t="s">
        <v>8329</v>
      </c>
      <c r="S2086" s="10">
        <f t="shared" si="198"/>
        <v>41731.833124999997</v>
      </c>
      <c r="T2086" s="10">
        <f t="shared" si="199"/>
        <v>41763.290972222225</v>
      </c>
      <c r="V2086" s="21"/>
      <c r="W2086" t="s">
        <v>8279</v>
      </c>
      <c r="X2086" t="str">
        <f t="shared" si="196"/>
        <v>music</v>
      </c>
      <c r="Y2086" t="str">
        <f t="shared" si="197"/>
        <v>indie rock</v>
      </c>
    </row>
    <row r="2087" spans="1:25" ht="64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123.53333333333335</v>
      </c>
      <c r="P2087" s="6">
        <f t="shared" si="195"/>
        <v>89.301204819277103</v>
      </c>
      <c r="Q2087" t="s">
        <v>8325</v>
      </c>
      <c r="R2087" t="s">
        <v>8329</v>
      </c>
      <c r="S2087" s="10">
        <f t="shared" si="198"/>
        <v>41075.835497685184</v>
      </c>
      <c r="T2087" s="10">
        <f t="shared" si="199"/>
        <v>41105.835497685184</v>
      </c>
      <c r="V2087" s="21"/>
      <c r="W2087" t="s">
        <v>8279</v>
      </c>
      <c r="X2087" t="str">
        <f t="shared" si="196"/>
        <v>music</v>
      </c>
      <c r="Y2087" t="str">
        <f t="shared" si="197"/>
        <v>indie rock</v>
      </c>
    </row>
    <row r="2088" spans="1:25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100.69999999999999</v>
      </c>
      <c r="P2088" s="6">
        <f t="shared" si="195"/>
        <v>115.08571428571429</v>
      </c>
      <c r="Q2088" t="s">
        <v>8325</v>
      </c>
      <c r="R2088" t="s">
        <v>8329</v>
      </c>
      <c r="S2088" s="10">
        <f t="shared" si="198"/>
        <v>40860.67050925926</v>
      </c>
      <c r="T2088" s="10">
        <f t="shared" si="199"/>
        <v>40891.207638888889</v>
      </c>
      <c r="V2088" s="21"/>
      <c r="W2088" t="s">
        <v>8279</v>
      </c>
      <c r="X2088" t="str">
        <f t="shared" si="196"/>
        <v>music</v>
      </c>
      <c r="Y2088" t="str">
        <f t="shared" si="197"/>
        <v>indie rock</v>
      </c>
    </row>
    <row r="2089" spans="1:25" ht="64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103.53333333333335</v>
      </c>
      <c r="P2089" s="6">
        <f t="shared" si="195"/>
        <v>62.12</v>
      </c>
      <c r="Q2089" t="s">
        <v>8325</v>
      </c>
      <c r="R2089" t="s">
        <v>8329</v>
      </c>
      <c r="S2089" s="10">
        <f t="shared" si="198"/>
        <v>40764.204375000001</v>
      </c>
      <c r="T2089" s="10">
        <f t="shared" si="199"/>
        <v>40794.204375000001</v>
      </c>
      <c r="V2089" s="21"/>
      <c r="W2089" t="s">
        <v>8279</v>
      </c>
      <c r="X2089" t="str">
        <f t="shared" si="196"/>
        <v>music</v>
      </c>
      <c r="Y2089" t="str">
        <f t="shared" si="197"/>
        <v>indie rock</v>
      </c>
    </row>
    <row r="2090" spans="1:25" ht="64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115.51066666666668</v>
      </c>
      <c r="P2090" s="6">
        <f t="shared" si="195"/>
        <v>46.204266666666669</v>
      </c>
      <c r="Q2090" t="s">
        <v>8325</v>
      </c>
      <c r="R2090" t="s">
        <v>8329</v>
      </c>
      <c r="S2090" s="10">
        <f t="shared" si="198"/>
        <v>40395.714722222219</v>
      </c>
      <c r="T2090" s="10">
        <f t="shared" si="199"/>
        <v>40432.165972222225</v>
      </c>
      <c r="V2090" s="21"/>
      <c r="W2090" t="s">
        <v>8279</v>
      </c>
      <c r="X2090" t="str">
        <f t="shared" si="196"/>
        <v>music</v>
      </c>
      <c r="Y2090" t="str">
        <f t="shared" si="197"/>
        <v>indie rock</v>
      </c>
    </row>
    <row r="2091" spans="1:25" ht="48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120.4004</v>
      </c>
      <c r="P2091" s="6">
        <f t="shared" si="195"/>
        <v>48.54854838709678</v>
      </c>
      <c r="Q2091" t="s">
        <v>8325</v>
      </c>
      <c r="R2091" t="s">
        <v>8329</v>
      </c>
      <c r="S2091" s="10">
        <f t="shared" si="198"/>
        <v>41453.076319444444</v>
      </c>
      <c r="T2091" s="10">
        <f t="shared" si="199"/>
        <v>41488.076319444444</v>
      </c>
      <c r="V2091" s="21"/>
      <c r="W2091" t="s">
        <v>8279</v>
      </c>
      <c r="X2091" t="str">
        <f t="shared" si="196"/>
        <v>music</v>
      </c>
      <c r="Y2091" t="str">
        <f t="shared" si="197"/>
        <v>indie rock</v>
      </c>
    </row>
    <row r="2092" spans="1:25" ht="64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115.040375</v>
      </c>
      <c r="P2092" s="6">
        <f t="shared" si="195"/>
        <v>57.520187499999999</v>
      </c>
      <c r="Q2092" t="s">
        <v>8325</v>
      </c>
      <c r="R2092" t="s">
        <v>8329</v>
      </c>
      <c r="S2092" s="10">
        <f t="shared" si="198"/>
        <v>41299.381423611114</v>
      </c>
      <c r="T2092" s="10">
        <f t="shared" si="199"/>
        <v>41329.381423611114</v>
      </c>
      <c r="V2092" s="21"/>
      <c r="W2092" t="s">
        <v>8279</v>
      </c>
      <c r="X2092" t="str">
        <f t="shared" si="196"/>
        <v>music</v>
      </c>
      <c r="Y2092" t="str">
        <f t="shared" si="197"/>
        <v>indie rock</v>
      </c>
    </row>
    <row r="2093" spans="1:25" ht="64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120.46777777777777</v>
      </c>
      <c r="P2093" s="6">
        <f t="shared" si="195"/>
        <v>88.147154471544724</v>
      </c>
      <c r="Q2093" t="s">
        <v>8325</v>
      </c>
      <c r="R2093" t="s">
        <v>8329</v>
      </c>
      <c r="S2093" s="10">
        <f t="shared" si="198"/>
        <v>40555.322662037033</v>
      </c>
      <c r="T2093" s="10">
        <f t="shared" si="199"/>
        <v>40603.833333333336</v>
      </c>
      <c r="V2093" s="21"/>
      <c r="W2093" t="s">
        <v>8279</v>
      </c>
      <c r="X2093" t="str">
        <f t="shared" si="196"/>
        <v>music</v>
      </c>
      <c r="Y2093" t="str">
        <f t="shared" si="197"/>
        <v>indie rock</v>
      </c>
    </row>
    <row r="2094" spans="1:25" ht="64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101.28333333333333</v>
      </c>
      <c r="P2094" s="6">
        <f t="shared" si="195"/>
        <v>110.49090909090908</v>
      </c>
      <c r="Q2094" t="s">
        <v>8325</v>
      </c>
      <c r="R2094" t="s">
        <v>8329</v>
      </c>
      <c r="S2094" s="10">
        <f t="shared" si="198"/>
        <v>40763.707546296297</v>
      </c>
      <c r="T2094" s="10">
        <f t="shared" si="199"/>
        <v>40823.707546296297</v>
      </c>
      <c r="V2094" s="21"/>
      <c r="W2094" t="s">
        <v>8279</v>
      </c>
      <c r="X2094" t="str">
        <f t="shared" si="196"/>
        <v>music</v>
      </c>
      <c r="Y2094" t="str">
        <f t="shared" si="197"/>
        <v>indie rock</v>
      </c>
    </row>
    <row r="2095" spans="1:25" ht="64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102.46666666666667</v>
      </c>
      <c r="P2095" s="6">
        <f t="shared" si="195"/>
        <v>66.826086956521735</v>
      </c>
      <c r="Q2095" t="s">
        <v>8325</v>
      </c>
      <c r="R2095" t="s">
        <v>8329</v>
      </c>
      <c r="S2095" s="10">
        <f t="shared" si="198"/>
        <v>41205.854537037041</v>
      </c>
      <c r="T2095" s="10">
        <f t="shared" si="199"/>
        <v>41265.896203703705</v>
      </c>
      <c r="V2095" s="21"/>
      <c r="W2095" t="s">
        <v>8279</v>
      </c>
      <c r="X2095" t="str">
        <f t="shared" si="196"/>
        <v>music</v>
      </c>
      <c r="Y2095" t="str">
        <f t="shared" si="197"/>
        <v>indie rock</v>
      </c>
    </row>
    <row r="2096" spans="1:25" ht="80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120.54285714285714</v>
      </c>
      <c r="P2096" s="6">
        <f t="shared" si="195"/>
        <v>58.597222222222221</v>
      </c>
      <c r="Q2096" t="s">
        <v>8325</v>
      </c>
      <c r="R2096" t="s">
        <v>8329</v>
      </c>
      <c r="S2096" s="10">
        <f t="shared" si="198"/>
        <v>40939.02002314815</v>
      </c>
      <c r="T2096" s="10">
        <f t="shared" si="199"/>
        <v>40973.125</v>
      </c>
      <c r="V2096" s="21"/>
      <c r="W2096" t="s">
        <v>8279</v>
      </c>
      <c r="X2096" t="str">
        <f t="shared" si="196"/>
        <v>music</v>
      </c>
      <c r="Y2096" t="str">
        <f t="shared" si="197"/>
        <v>indie rock</v>
      </c>
    </row>
    <row r="2097" spans="1:25" ht="64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100</v>
      </c>
      <c r="P2097" s="6">
        <f t="shared" si="195"/>
        <v>113.63636363636364</v>
      </c>
      <c r="Q2097" t="s">
        <v>8325</v>
      </c>
      <c r="R2097" t="s">
        <v>8329</v>
      </c>
      <c r="S2097" s="10">
        <f t="shared" si="198"/>
        <v>40758.733483796292</v>
      </c>
      <c r="T2097" s="10">
        <f t="shared" si="199"/>
        <v>40818.733483796292</v>
      </c>
      <c r="V2097" s="21"/>
      <c r="W2097" t="s">
        <v>8279</v>
      </c>
      <c r="X2097" t="str">
        <f t="shared" si="196"/>
        <v>music</v>
      </c>
      <c r="Y2097" t="str">
        <f t="shared" si="197"/>
        <v>indie rock</v>
      </c>
    </row>
    <row r="2098" spans="1:25" ht="64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101.66666666666666</v>
      </c>
      <c r="P2098" s="6">
        <f t="shared" si="195"/>
        <v>43.571428571428569</v>
      </c>
      <c r="Q2098" t="s">
        <v>8325</v>
      </c>
      <c r="R2098" t="s">
        <v>8329</v>
      </c>
      <c r="S2098" s="10">
        <f t="shared" si="198"/>
        <v>41192.758506944447</v>
      </c>
      <c r="T2098" s="10">
        <f t="shared" si="199"/>
        <v>41208.165972222225</v>
      </c>
      <c r="V2098" s="21"/>
      <c r="W2098" t="s">
        <v>8279</v>
      </c>
      <c r="X2098" t="str">
        <f t="shared" si="196"/>
        <v>music</v>
      </c>
      <c r="Y2098" t="str">
        <f t="shared" si="197"/>
        <v>indie rock</v>
      </c>
    </row>
    <row r="2099" spans="1:25" ht="64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100</v>
      </c>
      <c r="P2099" s="6">
        <f t="shared" si="195"/>
        <v>78.94736842105263</v>
      </c>
      <c r="Q2099" t="s">
        <v>8325</v>
      </c>
      <c r="R2099" t="s">
        <v>8329</v>
      </c>
      <c r="S2099" s="10">
        <f t="shared" si="198"/>
        <v>40818.58489583333</v>
      </c>
      <c r="T2099" s="10">
        <f t="shared" si="199"/>
        <v>40878.626562500001</v>
      </c>
      <c r="V2099" s="21"/>
      <c r="W2099" t="s">
        <v>8279</v>
      </c>
      <c r="X2099" t="str">
        <f t="shared" si="196"/>
        <v>music</v>
      </c>
      <c r="Y2099" t="str">
        <f t="shared" si="197"/>
        <v>indie rock</v>
      </c>
    </row>
    <row r="2100" spans="1:25" ht="64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100.33333333333334</v>
      </c>
      <c r="P2100" s="6">
        <f t="shared" si="195"/>
        <v>188.125</v>
      </c>
      <c r="Q2100" t="s">
        <v>8325</v>
      </c>
      <c r="R2100" t="s">
        <v>8329</v>
      </c>
      <c r="S2100" s="10">
        <f t="shared" si="198"/>
        <v>40946.11383101852</v>
      </c>
      <c r="T2100" s="10">
        <f t="shared" si="199"/>
        <v>40976.11383101852</v>
      </c>
      <c r="V2100" s="21"/>
      <c r="W2100" t="s">
        <v>8279</v>
      </c>
      <c r="X2100" t="str">
        <f t="shared" si="196"/>
        <v>music</v>
      </c>
      <c r="Y2100" t="str">
        <f t="shared" si="197"/>
        <v>indie rock</v>
      </c>
    </row>
    <row r="2101" spans="1:25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132.36666666666667</v>
      </c>
      <c r="P2101" s="6">
        <f t="shared" si="195"/>
        <v>63.031746031746032</v>
      </c>
      <c r="Q2101" t="s">
        <v>8325</v>
      </c>
      <c r="R2101" t="s">
        <v>8329</v>
      </c>
      <c r="S2101" s="10">
        <f t="shared" si="198"/>
        <v>42173.746342592596</v>
      </c>
      <c r="T2101" s="10">
        <f t="shared" si="199"/>
        <v>42187.152777777781</v>
      </c>
      <c r="V2101" s="21"/>
      <c r="W2101" t="s">
        <v>8279</v>
      </c>
      <c r="X2101" t="str">
        <f t="shared" si="196"/>
        <v>music</v>
      </c>
      <c r="Y2101" t="str">
        <f t="shared" si="197"/>
        <v>indie rock</v>
      </c>
    </row>
    <row r="2102" spans="1:25" ht="64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136.66666666666666</v>
      </c>
      <c r="P2102" s="6">
        <f t="shared" si="195"/>
        <v>30.37037037037037</v>
      </c>
      <c r="Q2102" t="s">
        <v>8325</v>
      </c>
      <c r="R2102" t="s">
        <v>8329</v>
      </c>
      <c r="S2102" s="10">
        <f t="shared" si="198"/>
        <v>41074.834965277776</v>
      </c>
      <c r="T2102" s="10">
        <f t="shared" si="199"/>
        <v>41090.165972222225</v>
      </c>
      <c r="V2102" s="21"/>
      <c r="W2102" t="s">
        <v>8279</v>
      </c>
      <c r="X2102" t="str">
        <f t="shared" si="196"/>
        <v>music</v>
      </c>
      <c r="Y2102" t="str">
        <f t="shared" si="197"/>
        <v>indie rock</v>
      </c>
    </row>
    <row r="2103" spans="1:25" ht="64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113.25</v>
      </c>
      <c r="P2103" s="6">
        <f t="shared" si="195"/>
        <v>51.477272727272727</v>
      </c>
      <c r="Q2103" t="s">
        <v>8325</v>
      </c>
      <c r="R2103" t="s">
        <v>8329</v>
      </c>
      <c r="S2103" s="10">
        <f t="shared" si="198"/>
        <v>40892.149467592593</v>
      </c>
      <c r="T2103" s="10">
        <f t="shared" si="199"/>
        <v>40952.149467592593</v>
      </c>
      <c r="V2103" s="21"/>
      <c r="W2103" t="s">
        <v>8279</v>
      </c>
      <c r="X2103" t="str">
        <f t="shared" si="196"/>
        <v>music</v>
      </c>
      <c r="Y2103" t="str">
        <f t="shared" si="197"/>
        <v>indie rock</v>
      </c>
    </row>
    <row r="2104" spans="1:25" ht="64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136</v>
      </c>
      <c r="P2104" s="6">
        <f t="shared" si="195"/>
        <v>35.789473684210527</v>
      </c>
      <c r="Q2104" t="s">
        <v>8325</v>
      </c>
      <c r="R2104" t="s">
        <v>8329</v>
      </c>
      <c r="S2104" s="10">
        <f t="shared" si="198"/>
        <v>40638.868611111109</v>
      </c>
      <c r="T2104" s="10">
        <f t="shared" si="199"/>
        <v>40668.868611111109</v>
      </c>
      <c r="V2104" s="21"/>
      <c r="W2104" t="s">
        <v>8279</v>
      </c>
      <c r="X2104" t="str">
        <f t="shared" si="196"/>
        <v>music</v>
      </c>
      <c r="Y2104" t="str">
        <f t="shared" si="197"/>
        <v>indie rock</v>
      </c>
    </row>
    <row r="2105" spans="1:25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146.12318374694613</v>
      </c>
      <c r="P2105" s="6">
        <f t="shared" si="195"/>
        <v>98.817391304347822</v>
      </c>
      <c r="Q2105" t="s">
        <v>8325</v>
      </c>
      <c r="R2105" t="s">
        <v>8329</v>
      </c>
      <c r="S2105" s="10">
        <f t="shared" si="198"/>
        <v>41192.754942129628</v>
      </c>
      <c r="T2105" s="10">
        <f t="shared" si="199"/>
        <v>41222.7966087963</v>
      </c>
      <c r="V2105" s="21"/>
      <c r="W2105" t="s">
        <v>8279</v>
      </c>
      <c r="X2105" t="str">
        <f t="shared" si="196"/>
        <v>music</v>
      </c>
      <c r="Y2105" t="str">
        <f t="shared" si="197"/>
        <v>indie rock</v>
      </c>
    </row>
    <row r="2106" spans="1:25" ht="64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129.5</v>
      </c>
      <c r="P2106" s="6">
        <f t="shared" si="195"/>
        <v>28</v>
      </c>
      <c r="Q2106" t="s">
        <v>8325</v>
      </c>
      <c r="R2106" t="s">
        <v>8329</v>
      </c>
      <c r="S2106" s="10">
        <f t="shared" si="198"/>
        <v>41394.074467592596</v>
      </c>
      <c r="T2106" s="10">
        <f t="shared" si="199"/>
        <v>41425</v>
      </c>
      <c r="V2106" s="21"/>
      <c r="W2106" t="s">
        <v>8279</v>
      </c>
      <c r="X2106" t="str">
        <f t="shared" si="196"/>
        <v>music</v>
      </c>
      <c r="Y2106" t="str">
        <f t="shared" si="197"/>
        <v>indie rock</v>
      </c>
    </row>
    <row r="2107" spans="1:25" ht="48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254</v>
      </c>
      <c r="P2107" s="6">
        <f t="shared" si="195"/>
        <v>51.313131313131315</v>
      </c>
      <c r="Q2107" t="s">
        <v>8325</v>
      </c>
      <c r="R2107" t="s">
        <v>8329</v>
      </c>
      <c r="S2107" s="10">
        <f t="shared" si="198"/>
        <v>41951.788807870369</v>
      </c>
      <c r="T2107" s="10">
        <f t="shared" si="199"/>
        <v>41964.166666666672</v>
      </c>
      <c r="V2107" s="21"/>
      <c r="W2107" t="s">
        <v>8279</v>
      </c>
      <c r="X2107" t="str">
        <f t="shared" si="196"/>
        <v>music</v>
      </c>
      <c r="Y2107" t="str">
        <f t="shared" si="197"/>
        <v>indie rock</v>
      </c>
    </row>
    <row r="2108" spans="1:25" ht="64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107.04545454545456</v>
      </c>
      <c r="P2108" s="6">
        <f t="shared" si="195"/>
        <v>53.522727272727273</v>
      </c>
      <c r="Q2108" t="s">
        <v>8325</v>
      </c>
      <c r="R2108" t="s">
        <v>8329</v>
      </c>
      <c r="S2108" s="10">
        <f t="shared" si="198"/>
        <v>41270.21497685185</v>
      </c>
      <c r="T2108" s="10">
        <f t="shared" si="199"/>
        <v>41300.21497685185</v>
      </c>
      <c r="V2108" s="21"/>
      <c r="W2108" t="s">
        <v>8279</v>
      </c>
      <c r="X2108" t="str">
        <f t="shared" si="196"/>
        <v>music</v>
      </c>
      <c r="Y2108" t="str">
        <f t="shared" si="197"/>
        <v>indie rock</v>
      </c>
    </row>
    <row r="2109" spans="1:25" ht="64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107.73299999999999</v>
      </c>
      <c r="P2109" s="6">
        <f t="shared" si="195"/>
        <v>37.149310344827583</v>
      </c>
      <c r="Q2109" t="s">
        <v>8325</v>
      </c>
      <c r="R2109" t="s">
        <v>8329</v>
      </c>
      <c r="S2109" s="10">
        <f t="shared" si="198"/>
        <v>41934.71056712963</v>
      </c>
      <c r="T2109" s="10">
        <f t="shared" si="199"/>
        <v>41955.752233796295</v>
      </c>
      <c r="V2109" s="21"/>
      <c r="W2109" t="s">
        <v>8279</v>
      </c>
      <c r="X2109" t="str">
        <f t="shared" si="196"/>
        <v>music</v>
      </c>
      <c r="Y2109" t="str">
        <f t="shared" si="197"/>
        <v>indie rock</v>
      </c>
    </row>
    <row r="2110" spans="1:25" ht="64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107.31250000000001</v>
      </c>
      <c r="P2110" s="6">
        <f t="shared" si="195"/>
        <v>89.895287958115176</v>
      </c>
      <c r="Q2110" t="s">
        <v>8325</v>
      </c>
      <c r="R2110" t="s">
        <v>8329</v>
      </c>
      <c r="S2110" s="10">
        <f t="shared" si="198"/>
        <v>41135.175694444442</v>
      </c>
      <c r="T2110" s="10">
        <f t="shared" si="199"/>
        <v>41162.163194444445</v>
      </c>
      <c r="V2110" s="21"/>
      <c r="W2110" t="s">
        <v>8279</v>
      </c>
      <c r="X2110" t="str">
        <f t="shared" si="196"/>
        <v>music</v>
      </c>
      <c r="Y2110" t="str">
        <f t="shared" si="197"/>
        <v>indie rock</v>
      </c>
    </row>
    <row r="2111" spans="1:25" ht="48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106.52500000000001</v>
      </c>
      <c r="P2111" s="6">
        <f t="shared" si="195"/>
        <v>106.52500000000001</v>
      </c>
      <c r="Q2111" t="s">
        <v>8325</v>
      </c>
      <c r="R2111" t="s">
        <v>8329</v>
      </c>
      <c r="S2111" s="10">
        <f t="shared" si="198"/>
        <v>42160.708530092597</v>
      </c>
      <c r="T2111" s="10">
        <f t="shared" si="199"/>
        <v>42190.708530092597</v>
      </c>
      <c r="V2111" s="21"/>
      <c r="W2111" t="s">
        <v>8279</v>
      </c>
      <c r="X2111" t="str">
        <f t="shared" si="196"/>
        <v>music</v>
      </c>
      <c r="Y2111" t="str">
        <f t="shared" si="197"/>
        <v>indie rock</v>
      </c>
    </row>
    <row r="2112" spans="1:25" ht="48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100.35000000000001</v>
      </c>
      <c r="P2112" s="6">
        <f t="shared" si="195"/>
        <v>52.815789473684212</v>
      </c>
      <c r="Q2112" t="s">
        <v>8325</v>
      </c>
      <c r="R2112" t="s">
        <v>8329</v>
      </c>
      <c r="S2112" s="10">
        <f t="shared" si="198"/>
        <v>41759.670937499999</v>
      </c>
      <c r="T2112" s="10">
        <f t="shared" si="199"/>
        <v>41787.207638888889</v>
      </c>
      <c r="V2112" s="21"/>
      <c r="W2112" t="s">
        <v>8279</v>
      </c>
      <c r="X2112" t="str">
        <f t="shared" si="196"/>
        <v>music</v>
      </c>
      <c r="Y2112" t="str">
        <f t="shared" si="197"/>
        <v>indie rock</v>
      </c>
    </row>
    <row r="2113" spans="1:25" ht="64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106.5</v>
      </c>
      <c r="P2113" s="6">
        <f t="shared" si="195"/>
        <v>54.615384615384613</v>
      </c>
      <c r="Q2113" t="s">
        <v>8325</v>
      </c>
      <c r="R2113" t="s">
        <v>8329</v>
      </c>
      <c r="S2113" s="10">
        <f t="shared" si="198"/>
        <v>40703.197048611109</v>
      </c>
      <c r="T2113" s="10">
        <f t="shared" si="199"/>
        <v>40770.041666666664</v>
      </c>
      <c r="V2113" s="21"/>
      <c r="W2113" t="s">
        <v>8279</v>
      </c>
      <c r="X2113" t="str">
        <f t="shared" si="196"/>
        <v>music</v>
      </c>
      <c r="Y2113" t="str">
        <f t="shared" si="197"/>
        <v>indie rock</v>
      </c>
    </row>
    <row r="2114" spans="1:25" ht="64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100</v>
      </c>
      <c r="P2114" s="6">
        <f t="shared" si="195"/>
        <v>27.272727272727273</v>
      </c>
      <c r="Q2114" t="s">
        <v>8325</v>
      </c>
      <c r="R2114" t="s">
        <v>8329</v>
      </c>
      <c r="S2114" s="10">
        <f t="shared" si="198"/>
        <v>41365.928159722222</v>
      </c>
      <c r="T2114" s="10">
        <f t="shared" si="199"/>
        <v>41379.928159722222</v>
      </c>
      <c r="V2114" s="21"/>
      <c r="W2114" t="s">
        <v>8279</v>
      </c>
      <c r="X2114" t="str">
        <f t="shared" si="196"/>
        <v>music</v>
      </c>
      <c r="Y2114" t="str">
        <f t="shared" si="197"/>
        <v>indie rock</v>
      </c>
    </row>
    <row r="2115" spans="1:25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((E2115/D2115)*100)</f>
        <v>104.85714285714285</v>
      </c>
      <c r="P2115" s="6">
        <f t="shared" ref="P2115:P2178" si="201">IFERROR(E2115/L2115,0)</f>
        <v>68.598130841121488</v>
      </c>
      <c r="Q2115" t="s">
        <v>8325</v>
      </c>
      <c r="R2115" t="s">
        <v>8329</v>
      </c>
      <c r="S2115" s="10">
        <f t="shared" si="198"/>
        <v>41870.86546296296</v>
      </c>
      <c r="T2115" s="10">
        <f t="shared" si="199"/>
        <v>41905.86546296296</v>
      </c>
      <c r="V2115" s="21"/>
      <c r="W2115" t="s">
        <v>8279</v>
      </c>
      <c r="X2115" t="str">
        <f t="shared" ref="X2115:X2178" si="202">LEFT(W2115,FIND("/",W2115)-1)</f>
        <v>music</v>
      </c>
      <c r="Y2115" t="str">
        <f t="shared" ref="Y2115:Y2178" si="203">RIGHT(W2115,LEN(W2115)-FIND("/",W2115))</f>
        <v>indie rock</v>
      </c>
    </row>
    <row r="2116" spans="1:25" ht="64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104.69999999999999</v>
      </c>
      <c r="P2116" s="6">
        <f t="shared" si="201"/>
        <v>35.612244897959187</v>
      </c>
      <c r="Q2116" t="s">
        <v>8325</v>
      </c>
      <c r="R2116" t="s">
        <v>8329</v>
      </c>
      <c r="S2116" s="10">
        <f t="shared" si="198"/>
        <v>40458.815625000003</v>
      </c>
      <c r="T2116" s="10">
        <f t="shared" si="199"/>
        <v>40521.207638888889</v>
      </c>
      <c r="V2116" s="21"/>
      <c r="W2116" t="s">
        <v>8279</v>
      </c>
      <c r="X2116" t="str">
        <f t="shared" si="202"/>
        <v>music</v>
      </c>
      <c r="Y2116" t="str">
        <f t="shared" si="203"/>
        <v>indie rock</v>
      </c>
    </row>
    <row r="2117" spans="1:25" ht="64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225.66666666666669</v>
      </c>
      <c r="P2117" s="6">
        <f t="shared" si="201"/>
        <v>94.027777777777771</v>
      </c>
      <c r="Q2117" t="s">
        <v>8325</v>
      </c>
      <c r="R2117" t="s">
        <v>8329</v>
      </c>
      <c r="S2117" s="10">
        <f t="shared" si="198"/>
        <v>40564.081030092595</v>
      </c>
      <c r="T2117" s="10">
        <f t="shared" si="199"/>
        <v>40594.081030092595</v>
      </c>
      <c r="V2117" s="21"/>
      <c r="W2117" t="s">
        <v>8279</v>
      </c>
      <c r="X2117" t="str">
        <f t="shared" si="202"/>
        <v>music</v>
      </c>
      <c r="Y2117" t="str">
        <f t="shared" si="203"/>
        <v>indie rock</v>
      </c>
    </row>
    <row r="2118" spans="1:25" ht="64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100.90416666666667</v>
      </c>
      <c r="P2118" s="6">
        <f t="shared" si="201"/>
        <v>526.45652173913038</v>
      </c>
      <c r="Q2118" t="s">
        <v>8325</v>
      </c>
      <c r="R2118" t="s">
        <v>8329</v>
      </c>
      <c r="S2118" s="10">
        <f t="shared" si="198"/>
        <v>41136.777812500004</v>
      </c>
      <c r="T2118" s="10">
        <f t="shared" si="199"/>
        <v>41184.777812500004</v>
      </c>
      <c r="V2118" s="21"/>
      <c r="W2118" t="s">
        <v>8279</v>
      </c>
      <c r="X2118" t="str">
        <f t="shared" si="202"/>
        <v>music</v>
      </c>
      <c r="Y2118" t="str">
        <f t="shared" si="203"/>
        <v>indie rock</v>
      </c>
    </row>
    <row r="2119" spans="1:25" ht="64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147.75</v>
      </c>
      <c r="P2119" s="6">
        <f t="shared" si="201"/>
        <v>50.657142857142858</v>
      </c>
      <c r="Q2119" t="s">
        <v>8325</v>
      </c>
      <c r="R2119" t="s">
        <v>8329</v>
      </c>
      <c r="S2119" s="10">
        <f t="shared" si="198"/>
        <v>42290.059594907405</v>
      </c>
      <c r="T2119" s="10">
        <f t="shared" si="199"/>
        <v>42304.207638888889</v>
      </c>
      <c r="V2119" s="21"/>
      <c r="W2119" t="s">
        <v>8279</v>
      </c>
      <c r="X2119" t="str">
        <f t="shared" si="202"/>
        <v>music</v>
      </c>
      <c r="Y2119" t="str">
        <f t="shared" si="203"/>
        <v>indie rock</v>
      </c>
    </row>
    <row r="2120" spans="1:25" ht="48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134.61099999999999</v>
      </c>
      <c r="P2120" s="6">
        <f t="shared" si="201"/>
        <v>79.182941176470578</v>
      </c>
      <c r="Q2120" t="s">
        <v>8325</v>
      </c>
      <c r="R2120" t="s">
        <v>8329</v>
      </c>
      <c r="S2120" s="10">
        <f t="shared" si="198"/>
        <v>40718.839537037034</v>
      </c>
      <c r="T2120" s="10">
        <f t="shared" si="199"/>
        <v>40748.839537037034</v>
      </c>
      <c r="V2120" s="21"/>
      <c r="W2120" t="s">
        <v>8279</v>
      </c>
      <c r="X2120" t="str">
        <f t="shared" si="202"/>
        <v>music</v>
      </c>
      <c r="Y2120" t="str">
        <f t="shared" si="203"/>
        <v>indie rock</v>
      </c>
    </row>
    <row r="2121" spans="1:25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100.75</v>
      </c>
      <c r="P2121" s="6">
        <f t="shared" si="201"/>
        <v>91.590909090909093</v>
      </c>
      <c r="Q2121" t="s">
        <v>8325</v>
      </c>
      <c r="R2121" t="s">
        <v>8329</v>
      </c>
      <c r="S2121" s="10">
        <f t="shared" si="198"/>
        <v>41107.130150462966</v>
      </c>
      <c r="T2121" s="10">
        <f t="shared" si="199"/>
        <v>41137.130150462966</v>
      </c>
      <c r="V2121" s="21"/>
      <c r="W2121" t="s">
        <v>8279</v>
      </c>
      <c r="X2121" t="str">
        <f t="shared" si="202"/>
        <v>music</v>
      </c>
      <c r="Y2121" t="str">
        <f t="shared" si="203"/>
        <v>indie rock</v>
      </c>
    </row>
    <row r="2122" spans="1:25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100.880375</v>
      </c>
      <c r="P2122" s="6">
        <f t="shared" si="201"/>
        <v>116.96275362318841</v>
      </c>
      <c r="Q2122" t="s">
        <v>8325</v>
      </c>
      <c r="R2122" t="s">
        <v>8329</v>
      </c>
      <c r="S2122" s="10">
        <f t="shared" si="198"/>
        <v>41591.964537037034</v>
      </c>
      <c r="T2122" s="10">
        <f t="shared" si="199"/>
        <v>41640.964537037034</v>
      </c>
      <c r="V2122" s="21"/>
      <c r="W2122" t="s">
        <v>8279</v>
      </c>
      <c r="X2122" t="str">
        <f t="shared" si="202"/>
        <v>music</v>
      </c>
      <c r="Y2122" t="str">
        <f t="shared" si="203"/>
        <v>indie rock</v>
      </c>
    </row>
    <row r="2123" spans="1:25" ht="48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0.56800000000000006</v>
      </c>
      <c r="P2123" s="6">
        <f t="shared" si="201"/>
        <v>28.4</v>
      </c>
      <c r="Q2123" t="s">
        <v>8333</v>
      </c>
      <c r="R2123" t="s">
        <v>8334</v>
      </c>
      <c r="S2123" s="10">
        <f t="shared" si="198"/>
        <v>42716.7424537037</v>
      </c>
      <c r="T2123" s="10">
        <f t="shared" si="199"/>
        <v>42746.7424537037</v>
      </c>
      <c r="V2123" s="21"/>
      <c r="W2123" t="s">
        <v>8282</v>
      </c>
      <c r="X2123" t="str">
        <f t="shared" si="202"/>
        <v>games</v>
      </c>
      <c r="Y2123" t="str">
        <f t="shared" si="203"/>
        <v>video games</v>
      </c>
    </row>
    <row r="2124" spans="1:25" ht="48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0.38750000000000001</v>
      </c>
      <c r="P2124" s="6">
        <f t="shared" si="201"/>
        <v>103.33333333333333</v>
      </c>
      <c r="Q2124" t="s">
        <v>8333</v>
      </c>
      <c r="R2124" t="s">
        <v>8334</v>
      </c>
      <c r="S2124" s="10">
        <f t="shared" si="198"/>
        <v>42712.300567129627</v>
      </c>
      <c r="T2124" s="10">
        <f t="shared" si="199"/>
        <v>42742.300567129627</v>
      </c>
      <c r="V2124" s="21"/>
      <c r="W2124" t="s">
        <v>8282</v>
      </c>
      <c r="X2124" t="str">
        <f t="shared" si="202"/>
        <v>games</v>
      </c>
      <c r="Y2124" t="str">
        <f t="shared" si="203"/>
        <v>video games</v>
      </c>
    </row>
    <row r="2125" spans="1:25" ht="8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10</v>
      </c>
      <c r="P2125" s="6">
        <f t="shared" si="201"/>
        <v>10</v>
      </c>
      <c r="Q2125" t="s">
        <v>8333</v>
      </c>
      <c r="R2125" t="s">
        <v>8334</v>
      </c>
      <c r="S2125" s="10">
        <f t="shared" si="198"/>
        <v>40198.424849537041</v>
      </c>
      <c r="T2125" s="10">
        <f t="shared" si="199"/>
        <v>40252.290972222225</v>
      </c>
      <c r="V2125" s="21"/>
      <c r="W2125" t="s">
        <v>8282</v>
      </c>
      <c r="X2125" t="str">
        <f t="shared" si="202"/>
        <v>games</v>
      </c>
      <c r="Y2125" t="str">
        <f t="shared" si="203"/>
        <v>video games</v>
      </c>
    </row>
    <row r="2126" spans="1:25" ht="64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10.454545454545453</v>
      </c>
      <c r="P2126" s="6">
        <f t="shared" si="201"/>
        <v>23</v>
      </c>
      <c r="Q2126" t="s">
        <v>8333</v>
      </c>
      <c r="R2126" t="s">
        <v>8334</v>
      </c>
      <c r="S2126" s="10">
        <f t="shared" si="198"/>
        <v>40464.028182870366</v>
      </c>
      <c r="T2126" s="10">
        <f t="shared" si="199"/>
        <v>40512.208333333336</v>
      </c>
      <c r="V2126" s="21"/>
      <c r="W2126" t="s">
        <v>8282</v>
      </c>
      <c r="X2126" t="str">
        <f t="shared" si="202"/>
        <v>games</v>
      </c>
      <c r="Y2126" t="str">
        <f t="shared" si="203"/>
        <v>video games</v>
      </c>
    </row>
    <row r="2127" spans="1:25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1.4200000000000002</v>
      </c>
      <c r="P2127" s="6">
        <f t="shared" si="201"/>
        <v>31.555555555555557</v>
      </c>
      <c r="Q2127" t="s">
        <v>8333</v>
      </c>
      <c r="R2127" t="s">
        <v>8334</v>
      </c>
      <c r="S2127" s="10">
        <f t="shared" si="198"/>
        <v>42191.023530092592</v>
      </c>
      <c r="T2127" s="10">
        <f t="shared" si="199"/>
        <v>42221.023530092592</v>
      </c>
      <c r="V2127" s="21"/>
      <c r="W2127" t="s">
        <v>8282</v>
      </c>
      <c r="X2127" t="str">
        <f t="shared" si="202"/>
        <v>games</v>
      </c>
      <c r="Y2127" t="str">
        <f t="shared" si="203"/>
        <v>video games</v>
      </c>
    </row>
    <row r="2128" spans="1:25" ht="64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0.05</v>
      </c>
      <c r="P2128" s="6">
        <f t="shared" si="201"/>
        <v>5</v>
      </c>
      <c r="Q2128" t="s">
        <v>8333</v>
      </c>
      <c r="R2128" t="s">
        <v>8334</v>
      </c>
      <c r="S2128" s="10">
        <f t="shared" si="198"/>
        <v>41951.973229166666</v>
      </c>
      <c r="T2128" s="10">
        <f t="shared" si="199"/>
        <v>41981.973229166666</v>
      </c>
      <c r="V2128" s="21"/>
      <c r="W2128" t="s">
        <v>8282</v>
      </c>
      <c r="X2128" t="str">
        <f t="shared" si="202"/>
        <v>games</v>
      </c>
      <c r="Y2128" t="str">
        <f t="shared" si="203"/>
        <v>video games</v>
      </c>
    </row>
    <row r="2129" spans="1:25" ht="3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28.842857142857142</v>
      </c>
      <c r="P2129" s="6">
        <f t="shared" si="201"/>
        <v>34.220338983050844</v>
      </c>
      <c r="Q2129" t="s">
        <v>8333</v>
      </c>
      <c r="R2129" t="s">
        <v>8334</v>
      </c>
      <c r="S2129" s="10">
        <f t="shared" si="198"/>
        <v>42045.50535879629</v>
      </c>
      <c r="T2129" s="10">
        <f t="shared" si="199"/>
        <v>42075.463692129633</v>
      </c>
      <c r="V2129" s="21"/>
      <c r="W2129" t="s">
        <v>8282</v>
      </c>
      <c r="X2129" t="str">
        <f t="shared" si="202"/>
        <v>games</v>
      </c>
      <c r="Y2129" t="str">
        <f t="shared" si="203"/>
        <v>video games</v>
      </c>
    </row>
    <row r="2130" spans="1:25" ht="64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0.16666666666666669</v>
      </c>
      <c r="P2130" s="6">
        <f t="shared" si="201"/>
        <v>25</v>
      </c>
      <c r="Q2130" t="s">
        <v>8333</v>
      </c>
      <c r="R2130" t="s">
        <v>8334</v>
      </c>
      <c r="S2130" s="10">
        <f t="shared" si="198"/>
        <v>41843.772789351853</v>
      </c>
      <c r="T2130" s="10">
        <f t="shared" si="199"/>
        <v>41903.772789351853</v>
      </c>
      <c r="V2130" s="21"/>
      <c r="W2130" t="s">
        <v>8282</v>
      </c>
      <c r="X2130" t="str">
        <f t="shared" si="202"/>
        <v>games</v>
      </c>
      <c r="Y2130" t="str">
        <f t="shared" si="203"/>
        <v>video games</v>
      </c>
    </row>
    <row r="2131" spans="1:25" ht="64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11.799999999999999</v>
      </c>
      <c r="P2131" s="6">
        <f t="shared" si="201"/>
        <v>19.666666666666668</v>
      </c>
      <c r="Q2131" t="s">
        <v>8333</v>
      </c>
      <c r="R2131" t="s">
        <v>8334</v>
      </c>
      <c r="S2131" s="10">
        <f t="shared" si="198"/>
        <v>42409.024305555555</v>
      </c>
      <c r="T2131" s="10">
        <f t="shared" si="199"/>
        <v>42439.024305555555</v>
      </c>
      <c r="V2131" s="21"/>
      <c r="W2131" t="s">
        <v>8282</v>
      </c>
      <c r="X2131" t="str">
        <f t="shared" si="202"/>
        <v>games</v>
      </c>
      <c r="Y2131" t="str">
        <f t="shared" si="203"/>
        <v>video games</v>
      </c>
    </row>
    <row r="2132" spans="1:25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0.20238095238095236</v>
      </c>
      <c r="P2132" s="6">
        <f t="shared" si="201"/>
        <v>21.25</v>
      </c>
      <c r="Q2132" t="s">
        <v>8333</v>
      </c>
      <c r="R2132" t="s">
        <v>8334</v>
      </c>
      <c r="S2132" s="10">
        <f t="shared" si="198"/>
        <v>41832.086377314816</v>
      </c>
      <c r="T2132" s="10">
        <f t="shared" si="199"/>
        <v>41867.086377314816</v>
      </c>
      <c r="V2132" s="21"/>
      <c r="W2132" t="s">
        <v>8282</v>
      </c>
      <c r="X2132" t="str">
        <f t="shared" si="202"/>
        <v>games</v>
      </c>
      <c r="Y2132" t="str">
        <f t="shared" si="203"/>
        <v>video games</v>
      </c>
    </row>
    <row r="2133" spans="1:25" ht="64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5</v>
      </c>
      <c r="P2133" s="6">
        <f t="shared" si="201"/>
        <v>8.3333333333333339</v>
      </c>
      <c r="Q2133" t="s">
        <v>8333</v>
      </c>
      <c r="R2133" t="s">
        <v>8334</v>
      </c>
      <c r="S2133" s="10">
        <f t="shared" si="198"/>
        <v>42167.207071759258</v>
      </c>
      <c r="T2133" s="10">
        <f t="shared" si="199"/>
        <v>42197.207071759258</v>
      </c>
      <c r="V2133" s="21"/>
      <c r="W2133" t="s">
        <v>8282</v>
      </c>
      <c r="X2133" t="str">
        <f t="shared" si="202"/>
        <v>games</v>
      </c>
      <c r="Y2133" t="str">
        <f t="shared" si="203"/>
        <v>video games</v>
      </c>
    </row>
    <row r="2134" spans="1:25" ht="64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2.1129899999999995</v>
      </c>
      <c r="P2134" s="6">
        <f t="shared" si="201"/>
        <v>21.34333333333333</v>
      </c>
      <c r="Q2134" t="s">
        <v>8333</v>
      </c>
      <c r="R2134" t="s">
        <v>8334</v>
      </c>
      <c r="S2134" s="10">
        <f t="shared" si="198"/>
        <v>41643.487175925926</v>
      </c>
      <c r="T2134" s="10">
        <f t="shared" si="199"/>
        <v>41673.487175925926</v>
      </c>
      <c r="V2134" s="21"/>
      <c r="W2134" t="s">
        <v>8282</v>
      </c>
      <c r="X2134" t="str">
        <f t="shared" si="202"/>
        <v>games</v>
      </c>
      <c r="Y2134" t="str">
        <f t="shared" si="203"/>
        <v>video games</v>
      </c>
    </row>
    <row r="2135" spans="1:25" ht="64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</v>
      </c>
      <c r="P2135" s="6">
        <f t="shared" si="201"/>
        <v>5.333333333333333</v>
      </c>
      <c r="Q2135" t="s">
        <v>8333</v>
      </c>
      <c r="R2135" t="s">
        <v>8334</v>
      </c>
      <c r="S2135" s="10">
        <f t="shared" si="198"/>
        <v>40619.097210648149</v>
      </c>
      <c r="T2135" s="10">
        <f t="shared" si="199"/>
        <v>40657.290972222225</v>
      </c>
      <c r="V2135" s="21"/>
      <c r="W2135" t="s">
        <v>8282</v>
      </c>
      <c r="X2135" t="str">
        <f t="shared" si="202"/>
        <v>games</v>
      </c>
      <c r="Y2135" t="str">
        <f t="shared" si="203"/>
        <v>video games</v>
      </c>
    </row>
    <row r="2136" spans="1:25" ht="64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1.7333333333333332</v>
      </c>
      <c r="P2136" s="6">
        <f t="shared" si="201"/>
        <v>34.666666666666664</v>
      </c>
      <c r="Q2136" t="s">
        <v>8333</v>
      </c>
      <c r="R2136" t="s">
        <v>8334</v>
      </c>
      <c r="S2136" s="10">
        <f t="shared" ref="S2136:S2199" si="204">(((J2136/60)/60)/24)+DATE(1970,1,1)</f>
        <v>41361.886469907404</v>
      </c>
      <c r="T2136" s="10">
        <f t="shared" ref="T2136:T2199" si="205">(((I2136/60)/60)/24)+DATE(1970,1,1)</f>
        <v>41391.886469907404</v>
      </c>
      <c r="V2136" s="21"/>
      <c r="W2136" t="s">
        <v>8282</v>
      </c>
      <c r="X2136" t="str">
        <f t="shared" si="202"/>
        <v>games</v>
      </c>
      <c r="Y2136" t="str">
        <f t="shared" si="203"/>
        <v>video games</v>
      </c>
    </row>
    <row r="2137" spans="1:25" ht="64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</v>
      </c>
      <c r="P2137" s="6">
        <f t="shared" si="201"/>
        <v>21.727272727272727</v>
      </c>
      <c r="Q2137" t="s">
        <v>8333</v>
      </c>
      <c r="R2137" t="s">
        <v>8334</v>
      </c>
      <c r="S2137" s="10">
        <f t="shared" si="204"/>
        <v>41156.963344907403</v>
      </c>
      <c r="T2137" s="10">
        <f t="shared" si="205"/>
        <v>41186.963344907403</v>
      </c>
      <c r="V2137" s="21"/>
      <c r="W2137" t="s">
        <v>8282</v>
      </c>
      <c r="X2137" t="str">
        <f t="shared" si="202"/>
        <v>games</v>
      </c>
      <c r="Y2137" t="str">
        <f t="shared" si="203"/>
        <v>video games</v>
      </c>
    </row>
    <row r="2138" spans="1:25" ht="64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5.9612499999999999E-2</v>
      </c>
      <c r="P2138" s="6">
        <f t="shared" si="201"/>
        <v>11.922499999999999</v>
      </c>
      <c r="Q2138" t="s">
        <v>8333</v>
      </c>
      <c r="R2138" t="s">
        <v>8334</v>
      </c>
      <c r="S2138" s="10">
        <f t="shared" si="204"/>
        <v>41536.509097222224</v>
      </c>
      <c r="T2138" s="10">
        <f t="shared" si="205"/>
        <v>41566.509097222224</v>
      </c>
      <c r="V2138" s="21"/>
      <c r="W2138" t="s">
        <v>8282</v>
      </c>
      <c r="X2138" t="str">
        <f t="shared" si="202"/>
        <v>games</v>
      </c>
      <c r="Y2138" t="str">
        <f t="shared" si="203"/>
        <v>video games</v>
      </c>
    </row>
    <row r="2139" spans="1:25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28.405999999999999</v>
      </c>
      <c r="P2139" s="6">
        <f t="shared" si="201"/>
        <v>26.59737827715356</v>
      </c>
      <c r="Q2139" t="s">
        <v>8333</v>
      </c>
      <c r="R2139" t="s">
        <v>8334</v>
      </c>
      <c r="S2139" s="10">
        <f t="shared" si="204"/>
        <v>41948.771168981482</v>
      </c>
      <c r="T2139" s="10">
        <f t="shared" si="205"/>
        <v>41978.771168981482</v>
      </c>
      <c r="V2139" s="21"/>
      <c r="W2139" t="s">
        <v>8282</v>
      </c>
      <c r="X2139" t="str">
        <f t="shared" si="202"/>
        <v>games</v>
      </c>
      <c r="Y2139" t="str">
        <f t="shared" si="203"/>
        <v>video games</v>
      </c>
    </row>
    <row r="2140" spans="1:25" ht="48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12.8</v>
      </c>
      <c r="P2140" s="6">
        <f t="shared" si="201"/>
        <v>10.666666666666666</v>
      </c>
      <c r="Q2140" t="s">
        <v>8333</v>
      </c>
      <c r="R2140" t="s">
        <v>8334</v>
      </c>
      <c r="S2140" s="10">
        <f t="shared" si="204"/>
        <v>41557.013182870374</v>
      </c>
      <c r="T2140" s="10">
        <f t="shared" si="205"/>
        <v>41587.054849537039</v>
      </c>
      <c r="V2140" s="21"/>
      <c r="W2140" t="s">
        <v>8282</v>
      </c>
      <c r="X2140" t="str">
        <f t="shared" si="202"/>
        <v>games</v>
      </c>
      <c r="Y2140" t="str">
        <f t="shared" si="203"/>
        <v>video games</v>
      </c>
    </row>
    <row r="2141" spans="1:25" ht="80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5.42</v>
      </c>
      <c r="P2141" s="6">
        <f t="shared" si="201"/>
        <v>29.035714285714285</v>
      </c>
      <c r="Q2141" t="s">
        <v>8333</v>
      </c>
      <c r="R2141" t="s">
        <v>8334</v>
      </c>
      <c r="S2141" s="10">
        <f t="shared" si="204"/>
        <v>42647.750092592592</v>
      </c>
      <c r="T2141" s="10">
        <f t="shared" si="205"/>
        <v>42677.750092592592</v>
      </c>
      <c r="V2141" s="21"/>
      <c r="W2141" t="s">
        <v>8282</v>
      </c>
      <c r="X2141" t="str">
        <f t="shared" si="202"/>
        <v>games</v>
      </c>
      <c r="Y2141" t="str">
        <f t="shared" si="203"/>
        <v>video games</v>
      </c>
    </row>
    <row r="2142" spans="1:25" ht="64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0.11199999999999999</v>
      </c>
      <c r="P2142" s="6">
        <f t="shared" si="201"/>
        <v>50.909090909090907</v>
      </c>
      <c r="Q2142" t="s">
        <v>8333</v>
      </c>
      <c r="R2142" t="s">
        <v>8334</v>
      </c>
      <c r="S2142" s="10">
        <f t="shared" si="204"/>
        <v>41255.833611111113</v>
      </c>
      <c r="T2142" s="10">
        <f t="shared" si="205"/>
        <v>41285.833611111113</v>
      </c>
      <c r="V2142" s="21"/>
      <c r="W2142" t="s">
        <v>8282</v>
      </c>
      <c r="X2142" t="str">
        <f t="shared" si="202"/>
        <v>games</v>
      </c>
      <c r="Y2142" t="str">
        <f t="shared" si="203"/>
        <v>video games</v>
      </c>
    </row>
    <row r="2143" spans="1:25" ht="64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s="6">
        <f t="shared" si="201"/>
        <v>0</v>
      </c>
      <c r="Q2143" t="s">
        <v>8333</v>
      </c>
      <c r="R2143" t="s">
        <v>8334</v>
      </c>
      <c r="S2143" s="10">
        <f t="shared" si="204"/>
        <v>41927.235636574071</v>
      </c>
      <c r="T2143" s="10">
        <f t="shared" si="205"/>
        <v>41957.277303240742</v>
      </c>
      <c r="V2143" s="21"/>
      <c r="W2143" t="s">
        <v>8282</v>
      </c>
      <c r="X2143" t="str">
        <f t="shared" si="202"/>
        <v>games</v>
      </c>
      <c r="Y2143" t="str">
        <f t="shared" si="203"/>
        <v>video games</v>
      </c>
    </row>
    <row r="2144" spans="1:25" ht="64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5.7238095238095239</v>
      </c>
      <c r="P2144" s="6">
        <f t="shared" si="201"/>
        <v>50.083333333333336</v>
      </c>
      <c r="Q2144" t="s">
        <v>8333</v>
      </c>
      <c r="R2144" t="s">
        <v>8334</v>
      </c>
      <c r="S2144" s="10">
        <f t="shared" si="204"/>
        <v>42340.701504629629</v>
      </c>
      <c r="T2144" s="10">
        <f t="shared" si="205"/>
        <v>42368.701504629629</v>
      </c>
      <c r="V2144" s="21"/>
      <c r="W2144" t="s">
        <v>8282</v>
      </c>
      <c r="X2144" t="str">
        <f t="shared" si="202"/>
        <v>games</v>
      </c>
      <c r="Y2144" t="str">
        <f t="shared" si="203"/>
        <v>video games</v>
      </c>
    </row>
    <row r="2145" spans="1:25" ht="64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11.25</v>
      </c>
      <c r="P2145" s="6">
        <f t="shared" si="201"/>
        <v>45</v>
      </c>
      <c r="Q2145" t="s">
        <v>8333</v>
      </c>
      <c r="R2145" t="s">
        <v>8334</v>
      </c>
      <c r="S2145" s="10">
        <f t="shared" si="204"/>
        <v>40332.886712962965</v>
      </c>
      <c r="T2145" s="10">
        <f t="shared" si="205"/>
        <v>40380.791666666664</v>
      </c>
      <c r="V2145" s="21"/>
      <c r="W2145" t="s">
        <v>8282</v>
      </c>
      <c r="X2145" t="str">
        <f t="shared" si="202"/>
        <v>games</v>
      </c>
      <c r="Y2145" t="str">
        <f t="shared" si="203"/>
        <v>video games</v>
      </c>
    </row>
    <row r="2146" spans="1:25" ht="48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1.7098591549295776</v>
      </c>
      <c r="P2146" s="6">
        <f t="shared" si="201"/>
        <v>25.291666666666668</v>
      </c>
      <c r="Q2146" t="s">
        <v>8333</v>
      </c>
      <c r="R2146" t="s">
        <v>8334</v>
      </c>
      <c r="S2146" s="10">
        <f t="shared" si="204"/>
        <v>41499.546759259261</v>
      </c>
      <c r="T2146" s="10">
        <f t="shared" si="205"/>
        <v>41531.546759259261</v>
      </c>
      <c r="V2146" s="21"/>
      <c r="W2146" t="s">
        <v>8282</v>
      </c>
      <c r="X2146" t="str">
        <f t="shared" si="202"/>
        <v>games</v>
      </c>
      <c r="Y2146" t="str">
        <f t="shared" si="203"/>
        <v>video games</v>
      </c>
    </row>
    <row r="2147" spans="1:25" ht="64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30.433333333333334</v>
      </c>
      <c r="P2147" s="6">
        <f t="shared" si="201"/>
        <v>51.292134831460672</v>
      </c>
      <c r="Q2147" t="s">
        <v>8333</v>
      </c>
      <c r="R2147" t="s">
        <v>8334</v>
      </c>
      <c r="S2147" s="10">
        <f t="shared" si="204"/>
        <v>41575.237430555557</v>
      </c>
      <c r="T2147" s="10">
        <f t="shared" si="205"/>
        <v>41605.279097222221</v>
      </c>
      <c r="V2147" s="21"/>
      <c r="W2147" t="s">
        <v>8282</v>
      </c>
      <c r="X2147" t="str">
        <f t="shared" si="202"/>
        <v>games</v>
      </c>
      <c r="Y2147" t="str">
        <f t="shared" si="203"/>
        <v>video games</v>
      </c>
    </row>
    <row r="2148" spans="1:25" ht="80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0.02</v>
      </c>
      <c r="P2148" s="6">
        <f t="shared" si="201"/>
        <v>1</v>
      </c>
      <c r="Q2148" t="s">
        <v>8333</v>
      </c>
      <c r="R2148" t="s">
        <v>8334</v>
      </c>
      <c r="S2148" s="10">
        <f t="shared" si="204"/>
        <v>42397.679513888885</v>
      </c>
      <c r="T2148" s="10">
        <f t="shared" si="205"/>
        <v>42411.679513888885</v>
      </c>
      <c r="V2148" s="21"/>
      <c r="W2148" t="s">
        <v>8282</v>
      </c>
      <c r="X2148" t="str">
        <f t="shared" si="202"/>
        <v>games</v>
      </c>
      <c r="Y2148" t="str">
        <f t="shared" si="203"/>
        <v>video games</v>
      </c>
    </row>
    <row r="2149" spans="1:25" ht="3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0.69641025641025645</v>
      </c>
      <c r="P2149" s="6">
        <f t="shared" si="201"/>
        <v>49.381818181818183</v>
      </c>
      <c r="Q2149" t="s">
        <v>8333</v>
      </c>
      <c r="R2149" t="s">
        <v>8334</v>
      </c>
      <c r="S2149" s="10">
        <f t="shared" si="204"/>
        <v>41927.295694444445</v>
      </c>
      <c r="T2149" s="10">
        <f t="shared" si="205"/>
        <v>41959.337361111116</v>
      </c>
      <c r="V2149" s="21"/>
      <c r="W2149" t="s">
        <v>8282</v>
      </c>
      <c r="X2149" t="str">
        <f t="shared" si="202"/>
        <v>games</v>
      </c>
      <c r="Y2149" t="str">
        <f t="shared" si="203"/>
        <v>video games</v>
      </c>
    </row>
    <row r="2150" spans="1:25" ht="64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2</v>
      </c>
      <c r="P2150" s="6">
        <f t="shared" si="201"/>
        <v>1</v>
      </c>
      <c r="Q2150" t="s">
        <v>8333</v>
      </c>
      <c r="R2150" t="s">
        <v>8334</v>
      </c>
      <c r="S2150" s="10">
        <f t="shared" si="204"/>
        <v>42066.733587962968</v>
      </c>
      <c r="T2150" s="10">
        <f t="shared" si="205"/>
        <v>42096.691921296297</v>
      </c>
      <c r="V2150" s="21"/>
      <c r="W2150" t="s">
        <v>8282</v>
      </c>
      <c r="X2150" t="str">
        <f t="shared" si="202"/>
        <v>games</v>
      </c>
      <c r="Y2150" t="str">
        <f t="shared" si="203"/>
        <v>video games</v>
      </c>
    </row>
    <row r="2151" spans="1:25" ht="64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s="6">
        <f t="shared" si="201"/>
        <v>0</v>
      </c>
      <c r="Q2151" t="s">
        <v>8333</v>
      </c>
      <c r="R2151" t="s">
        <v>8334</v>
      </c>
      <c r="S2151" s="10">
        <f t="shared" si="204"/>
        <v>40355.024953703702</v>
      </c>
      <c r="T2151" s="10">
        <f t="shared" si="205"/>
        <v>40390</v>
      </c>
      <c r="V2151" s="21"/>
      <c r="W2151" t="s">
        <v>8282</v>
      </c>
      <c r="X2151" t="str">
        <f t="shared" si="202"/>
        <v>games</v>
      </c>
      <c r="Y2151" t="str">
        <f t="shared" si="203"/>
        <v>video games</v>
      </c>
    </row>
    <row r="2152" spans="1:25" ht="3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0.80999999999999994</v>
      </c>
      <c r="P2152" s="6">
        <f t="shared" si="201"/>
        <v>101.25</v>
      </c>
      <c r="Q2152" t="s">
        <v>8333</v>
      </c>
      <c r="R2152" t="s">
        <v>8334</v>
      </c>
      <c r="S2152" s="10">
        <f t="shared" si="204"/>
        <v>42534.284710648149</v>
      </c>
      <c r="T2152" s="10">
        <f t="shared" si="205"/>
        <v>42564.284710648149</v>
      </c>
      <c r="V2152" s="21"/>
      <c r="W2152" t="s">
        <v>8282</v>
      </c>
      <c r="X2152" t="str">
        <f t="shared" si="202"/>
        <v>games</v>
      </c>
      <c r="Y2152" t="str">
        <f t="shared" si="203"/>
        <v>video games</v>
      </c>
    </row>
    <row r="2153" spans="1:25" ht="64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0.26222222222222225</v>
      </c>
      <c r="P2153" s="6">
        <f t="shared" si="201"/>
        <v>19.666666666666668</v>
      </c>
      <c r="Q2153" t="s">
        <v>8333</v>
      </c>
      <c r="R2153" t="s">
        <v>8334</v>
      </c>
      <c r="S2153" s="10">
        <f t="shared" si="204"/>
        <v>42520.847384259265</v>
      </c>
      <c r="T2153" s="10">
        <f t="shared" si="205"/>
        <v>42550.847384259265</v>
      </c>
      <c r="V2153" s="21"/>
      <c r="W2153" t="s">
        <v>8282</v>
      </c>
      <c r="X2153" t="str">
        <f t="shared" si="202"/>
        <v>games</v>
      </c>
      <c r="Y2153" t="str">
        <f t="shared" si="203"/>
        <v>video games</v>
      </c>
    </row>
    <row r="2154" spans="1:25" ht="64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0.16666666666666669</v>
      </c>
      <c r="P2154" s="6">
        <f t="shared" si="201"/>
        <v>12.5</v>
      </c>
      <c r="Q2154" t="s">
        <v>8333</v>
      </c>
      <c r="R2154" t="s">
        <v>8334</v>
      </c>
      <c r="S2154" s="10">
        <f t="shared" si="204"/>
        <v>41683.832280092596</v>
      </c>
      <c r="T2154" s="10">
        <f t="shared" si="205"/>
        <v>41713.790613425925</v>
      </c>
      <c r="V2154" s="21"/>
      <c r="W2154" t="s">
        <v>8282</v>
      </c>
      <c r="X2154" t="str">
        <f t="shared" si="202"/>
        <v>games</v>
      </c>
      <c r="Y2154" t="str">
        <f t="shared" si="203"/>
        <v>video games</v>
      </c>
    </row>
    <row r="2155" spans="1:25" ht="64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9.124454880912446E-3</v>
      </c>
      <c r="P2155" s="6">
        <f t="shared" si="201"/>
        <v>8.5</v>
      </c>
      <c r="Q2155" t="s">
        <v>8333</v>
      </c>
      <c r="R2155" t="s">
        <v>8334</v>
      </c>
      <c r="S2155" s="10">
        <f t="shared" si="204"/>
        <v>41974.911087962959</v>
      </c>
      <c r="T2155" s="10">
        <f t="shared" si="205"/>
        <v>42014.332638888889</v>
      </c>
      <c r="V2155" s="21"/>
      <c r="W2155" t="s">
        <v>8282</v>
      </c>
      <c r="X2155" t="str">
        <f t="shared" si="202"/>
        <v>games</v>
      </c>
      <c r="Y2155" t="str">
        <f t="shared" si="203"/>
        <v>video games</v>
      </c>
    </row>
    <row r="2156" spans="1:25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0.8</v>
      </c>
      <c r="P2156" s="6">
        <f t="shared" si="201"/>
        <v>1</v>
      </c>
      <c r="Q2156" t="s">
        <v>8333</v>
      </c>
      <c r="R2156" t="s">
        <v>8334</v>
      </c>
      <c r="S2156" s="10">
        <f t="shared" si="204"/>
        <v>41647.632256944446</v>
      </c>
      <c r="T2156" s="10">
        <f t="shared" si="205"/>
        <v>41667.632256944446</v>
      </c>
      <c r="V2156" s="21"/>
      <c r="W2156" t="s">
        <v>8282</v>
      </c>
      <c r="X2156" t="str">
        <f t="shared" si="202"/>
        <v>games</v>
      </c>
      <c r="Y2156" t="str">
        <f t="shared" si="203"/>
        <v>video games</v>
      </c>
    </row>
    <row r="2157" spans="1:25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2.2999999999999998</v>
      </c>
      <c r="P2157" s="6">
        <f t="shared" si="201"/>
        <v>23</v>
      </c>
      <c r="Q2157" t="s">
        <v>8333</v>
      </c>
      <c r="R2157" t="s">
        <v>8334</v>
      </c>
      <c r="S2157" s="10">
        <f t="shared" si="204"/>
        <v>42430.747511574074</v>
      </c>
      <c r="T2157" s="10">
        <f t="shared" si="205"/>
        <v>42460.70584490741</v>
      </c>
      <c r="V2157" s="21"/>
      <c r="W2157" t="s">
        <v>8282</v>
      </c>
      <c r="X2157" t="str">
        <f t="shared" si="202"/>
        <v>games</v>
      </c>
      <c r="Y2157" t="str">
        <f t="shared" si="203"/>
        <v>video games</v>
      </c>
    </row>
    <row r="2158" spans="1:25" ht="48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2.6660714285714282</v>
      </c>
      <c r="P2158" s="6">
        <f t="shared" si="201"/>
        <v>17.987951807228917</v>
      </c>
      <c r="Q2158" t="s">
        <v>8333</v>
      </c>
      <c r="R2158" t="s">
        <v>8334</v>
      </c>
      <c r="S2158" s="10">
        <f t="shared" si="204"/>
        <v>41488.85423611111</v>
      </c>
      <c r="T2158" s="10">
        <f t="shared" si="205"/>
        <v>41533.85423611111</v>
      </c>
      <c r="V2158" s="21"/>
      <c r="W2158" t="s">
        <v>8282</v>
      </c>
      <c r="X2158" t="str">
        <f t="shared" si="202"/>
        <v>games</v>
      </c>
      <c r="Y2158" t="str">
        <f t="shared" si="203"/>
        <v>video games</v>
      </c>
    </row>
    <row r="2159" spans="1:25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28.192</v>
      </c>
      <c r="P2159" s="6">
        <f t="shared" si="201"/>
        <v>370.94736842105266</v>
      </c>
      <c r="Q2159" t="s">
        <v>8333</v>
      </c>
      <c r="R2159" t="s">
        <v>8334</v>
      </c>
      <c r="S2159" s="10">
        <f t="shared" si="204"/>
        <v>42694.98128472222</v>
      </c>
      <c r="T2159" s="10">
        <f t="shared" si="205"/>
        <v>42727.332638888889</v>
      </c>
      <c r="V2159" s="21"/>
      <c r="W2159" t="s">
        <v>8282</v>
      </c>
      <c r="X2159" t="str">
        <f t="shared" si="202"/>
        <v>games</v>
      </c>
      <c r="Y2159" t="str">
        <f t="shared" si="203"/>
        <v>video games</v>
      </c>
    </row>
    <row r="2160" spans="1:25" ht="64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6.5900366666666672</v>
      </c>
      <c r="P2160" s="6">
        <f t="shared" si="201"/>
        <v>63.569485530546629</v>
      </c>
      <c r="Q2160" t="s">
        <v>8333</v>
      </c>
      <c r="R2160" t="s">
        <v>8334</v>
      </c>
      <c r="S2160" s="10">
        <f t="shared" si="204"/>
        <v>41264.853865740741</v>
      </c>
      <c r="T2160" s="10">
        <f t="shared" si="205"/>
        <v>41309.853865740741</v>
      </c>
      <c r="V2160" s="21"/>
      <c r="W2160" t="s">
        <v>8282</v>
      </c>
      <c r="X2160" t="str">
        <f t="shared" si="202"/>
        <v>games</v>
      </c>
      <c r="Y2160" t="str">
        <f t="shared" si="203"/>
        <v>video games</v>
      </c>
    </row>
    <row r="2161" spans="1:25" ht="8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0.72222222222222221</v>
      </c>
      <c r="P2161" s="6">
        <f t="shared" si="201"/>
        <v>13</v>
      </c>
      <c r="Q2161" t="s">
        <v>8333</v>
      </c>
      <c r="R2161" t="s">
        <v>8334</v>
      </c>
      <c r="S2161" s="10">
        <f t="shared" si="204"/>
        <v>40710.731180555551</v>
      </c>
      <c r="T2161" s="10">
        <f t="shared" si="205"/>
        <v>40740.731180555551</v>
      </c>
      <c r="V2161" s="21"/>
      <c r="W2161" t="s">
        <v>8282</v>
      </c>
      <c r="X2161" t="str">
        <f t="shared" si="202"/>
        <v>games</v>
      </c>
      <c r="Y2161" t="str">
        <f t="shared" si="203"/>
        <v>video games</v>
      </c>
    </row>
    <row r="2162" spans="1:25" ht="64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0.85000000000000009</v>
      </c>
      <c r="P2162" s="6">
        <f t="shared" si="201"/>
        <v>5.3125</v>
      </c>
      <c r="Q2162" t="s">
        <v>8333</v>
      </c>
      <c r="R2162" t="s">
        <v>8334</v>
      </c>
      <c r="S2162" s="10">
        <f t="shared" si="204"/>
        <v>41018.711863425924</v>
      </c>
      <c r="T2162" s="10">
        <f t="shared" si="205"/>
        <v>41048.711863425924</v>
      </c>
      <c r="V2162" s="21"/>
      <c r="W2162" t="s">
        <v>8282</v>
      </c>
      <c r="X2162" t="str">
        <f t="shared" si="202"/>
        <v>games</v>
      </c>
      <c r="Y2162" t="str">
        <f t="shared" si="203"/>
        <v>video games</v>
      </c>
    </row>
    <row r="2163" spans="1:25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115.75</v>
      </c>
      <c r="P2163" s="6">
        <f t="shared" si="201"/>
        <v>35.615384615384613</v>
      </c>
      <c r="Q2163" t="s">
        <v>8325</v>
      </c>
      <c r="R2163" t="s">
        <v>8326</v>
      </c>
      <c r="S2163" s="10">
        <f t="shared" si="204"/>
        <v>42240.852534722217</v>
      </c>
      <c r="T2163" s="10">
        <f t="shared" si="205"/>
        <v>42270.852534722217</v>
      </c>
      <c r="V2163" s="21"/>
      <c r="W2163" t="s">
        <v>8276</v>
      </c>
      <c r="X2163" t="str">
        <f t="shared" si="202"/>
        <v>music</v>
      </c>
      <c r="Y2163" t="str">
        <f t="shared" si="203"/>
        <v>rock</v>
      </c>
    </row>
    <row r="2164" spans="1:25" ht="64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112.26666666666667</v>
      </c>
      <c r="P2164" s="6">
        <f t="shared" si="201"/>
        <v>87.103448275862064</v>
      </c>
      <c r="Q2164" t="s">
        <v>8325</v>
      </c>
      <c r="R2164" t="s">
        <v>8326</v>
      </c>
      <c r="S2164" s="10">
        <f t="shared" si="204"/>
        <v>41813.766099537039</v>
      </c>
      <c r="T2164" s="10">
        <f t="shared" si="205"/>
        <v>41844.766099537039</v>
      </c>
      <c r="V2164" s="21"/>
      <c r="W2164" t="s">
        <v>8276</v>
      </c>
      <c r="X2164" t="str">
        <f t="shared" si="202"/>
        <v>music</v>
      </c>
      <c r="Y2164" t="str">
        <f t="shared" si="203"/>
        <v>rock</v>
      </c>
    </row>
    <row r="2165" spans="1:25" ht="64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132.20000000000002</v>
      </c>
      <c r="P2165" s="6">
        <f t="shared" si="201"/>
        <v>75.11363636363636</v>
      </c>
      <c r="Q2165" t="s">
        <v>8325</v>
      </c>
      <c r="R2165" t="s">
        <v>8326</v>
      </c>
      <c r="S2165" s="10">
        <f t="shared" si="204"/>
        <v>42111.899537037039</v>
      </c>
      <c r="T2165" s="10">
        <f t="shared" si="205"/>
        <v>42163.159722222219</v>
      </c>
      <c r="V2165" s="21"/>
      <c r="W2165" t="s">
        <v>8276</v>
      </c>
      <c r="X2165" t="str">
        <f t="shared" si="202"/>
        <v>music</v>
      </c>
      <c r="Y2165" t="str">
        <f t="shared" si="203"/>
        <v>rock</v>
      </c>
    </row>
    <row r="2166" spans="1:25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102.63636363636364</v>
      </c>
      <c r="P2166" s="6">
        <f t="shared" si="201"/>
        <v>68.01204819277109</v>
      </c>
      <c r="Q2166" t="s">
        <v>8325</v>
      </c>
      <c r="R2166" t="s">
        <v>8326</v>
      </c>
      <c r="S2166" s="10">
        <f t="shared" si="204"/>
        <v>42515.71775462963</v>
      </c>
      <c r="T2166" s="10">
        <f t="shared" si="205"/>
        <v>42546.165972222225</v>
      </c>
      <c r="V2166" s="21"/>
      <c r="W2166" t="s">
        <v>8276</v>
      </c>
      <c r="X2166" t="str">
        <f t="shared" si="202"/>
        <v>music</v>
      </c>
      <c r="Y2166" t="str">
        <f t="shared" si="203"/>
        <v>rock</v>
      </c>
    </row>
    <row r="2167" spans="1:25" ht="64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138.64000000000001</v>
      </c>
      <c r="P2167" s="6">
        <f t="shared" si="201"/>
        <v>29.623931623931625</v>
      </c>
      <c r="Q2167" t="s">
        <v>8325</v>
      </c>
      <c r="R2167" t="s">
        <v>8326</v>
      </c>
      <c r="S2167" s="10">
        <f t="shared" si="204"/>
        <v>42438.667071759264</v>
      </c>
      <c r="T2167" s="10">
        <f t="shared" si="205"/>
        <v>42468.625405092593</v>
      </c>
      <c r="V2167" s="21"/>
      <c r="W2167" t="s">
        <v>8276</v>
      </c>
      <c r="X2167" t="str">
        <f t="shared" si="202"/>
        <v>music</v>
      </c>
      <c r="Y2167" t="str">
        <f t="shared" si="203"/>
        <v>rock</v>
      </c>
    </row>
    <row r="2168" spans="1:25" ht="64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146.6</v>
      </c>
      <c r="P2168" s="6">
        <f t="shared" si="201"/>
        <v>91.625</v>
      </c>
      <c r="Q2168" t="s">
        <v>8325</v>
      </c>
      <c r="R2168" t="s">
        <v>8326</v>
      </c>
      <c r="S2168" s="10">
        <f t="shared" si="204"/>
        <v>41933.838171296295</v>
      </c>
      <c r="T2168" s="10">
        <f t="shared" si="205"/>
        <v>41978.879837962959</v>
      </c>
      <c r="V2168" s="21"/>
      <c r="W2168" t="s">
        <v>8276</v>
      </c>
      <c r="X2168" t="str">
        <f t="shared" si="202"/>
        <v>music</v>
      </c>
      <c r="Y2168" t="str">
        <f t="shared" si="203"/>
        <v>rock</v>
      </c>
    </row>
    <row r="2169" spans="1:25" ht="48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120</v>
      </c>
      <c r="P2169" s="6">
        <f t="shared" si="201"/>
        <v>22.5</v>
      </c>
      <c r="Q2169" t="s">
        <v>8325</v>
      </c>
      <c r="R2169" t="s">
        <v>8326</v>
      </c>
      <c r="S2169" s="10">
        <f t="shared" si="204"/>
        <v>41153.066400462965</v>
      </c>
      <c r="T2169" s="10">
        <f t="shared" si="205"/>
        <v>41167.066400462965</v>
      </c>
      <c r="V2169" s="21"/>
      <c r="W2169" t="s">
        <v>8276</v>
      </c>
      <c r="X2169" t="str">
        <f t="shared" si="202"/>
        <v>music</v>
      </c>
      <c r="Y2169" t="str">
        <f t="shared" si="203"/>
        <v>rock</v>
      </c>
    </row>
    <row r="2170" spans="1:25" ht="48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121.5816111111111</v>
      </c>
      <c r="P2170" s="6">
        <f t="shared" si="201"/>
        <v>64.366735294117646</v>
      </c>
      <c r="Q2170" t="s">
        <v>8325</v>
      </c>
      <c r="R2170" t="s">
        <v>8326</v>
      </c>
      <c r="S2170" s="10">
        <f t="shared" si="204"/>
        <v>42745.600243055553</v>
      </c>
      <c r="T2170" s="10">
        <f t="shared" si="205"/>
        <v>42776.208333333328</v>
      </c>
      <c r="V2170" s="21"/>
      <c r="W2170" t="s">
        <v>8276</v>
      </c>
      <c r="X2170" t="str">
        <f t="shared" si="202"/>
        <v>music</v>
      </c>
      <c r="Y2170" t="str">
        <f t="shared" si="203"/>
        <v>rock</v>
      </c>
    </row>
    <row r="2171" spans="1:25" ht="80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100</v>
      </c>
      <c r="P2171" s="6">
        <f t="shared" si="201"/>
        <v>21.857142857142858</v>
      </c>
      <c r="Q2171" t="s">
        <v>8325</v>
      </c>
      <c r="R2171" t="s">
        <v>8326</v>
      </c>
      <c r="S2171" s="10">
        <f t="shared" si="204"/>
        <v>42793.700821759259</v>
      </c>
      <c r="T2171" s="10">
        <f t="shared" si="205"/>
        <v>42796.700821759259</v>
      </c>
      <c r="V2171" s="21"/>
      <c r="W2171" t="s">
        <v>8276</v>
      </c>
      <c r="X2171" t="str">
        <f t="shared" si="202"/>
        <v>music</v>
      </c>
      <c r="Y2171" t="str">
        <f t="shared" si="203"/>
        <v>rock</v>
      </c>
    </row>
    <row r="2172" spans="1:25" ht="64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180.85714285714286</v>
      </c>
      <c r="P2172" s="6">
        <f t="shared" si="201"/>
        <v>33.315789473684212</v>
      </c>
      <c r="Q2172" t="s">
        <v>8325</v>
      </c>
      <c r="R2172" t="s">
        <v>8326</v>
      </c>
      <c r="S2172" s="10">
        <f t="shared" si="204"/>
        <v>42198.750254629631</v>
      </c>
      <c r="T2172" s="10">
        <f t="shared" si="205"/>
        <v>42238.750254629631</v>
      </c>
      <c r="V2172" s="21"/>
      <c r="W2172" t="s">
        <v>8276</v>
      </c>
      <c r="X2172" t="str">
        <f t="shared" si="202"/>
        <v>music</v>
      </c>
      <c r="Y2172" t="str">
        <f t="shared" si="203"/>
        <v>rock</v>
      </c>
    </row>
    <row r="2173" spans="1:25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106.075</v>
      </c>
      <c r="P2173" s="6">
        <f t="shared" si="201"/>
        <v>90.276595744680847</v>
      </c>
      <c r="Q2173" t="s">
        <v>8325</v>
      </c>
      <c r="R2173" t="s">
        <v>8326</v>
      </c>
      <c r="S2173" s="10">
        <f t="shared" si="204"/>
        <v>42141.95711805555</v>
      </c>
      <c r="T2173" s="10">
        <f t="shared" si="205"/>
        <v>42177.208333333328</v>
      </c>
      <c r="V2173" s="21"/>
      <c r="W2173" t="s">
        <v>8276</v>
      </c>
      <c r="X2173" t="str">
        <f t="shared" si="202"/>
        <v>music</v>
      </c>
      <c r="Y2173" t="str">
        <f t="shared" si="203"/>
        <v>rock</v>
      </c>
    </row>
    <row r="2174" spans="1:25" ht="64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100</v>
      </c>
      <c r="P2174" s="6">
        <f t="shared" si="201"/>
        <v>76.92307692307692</v>
      </c>
      <c r="Q2174" t="s">
        <v>8325</v>
      </c>
      <c r="R2174" t="s">
        <v>8326</v>
      </c>
      <c r="S2174" s="10">
        <f t="shared" si="204"/>
        <v>42082.580092592587</v>
      </c>
      <c r="T2174" s="10">
        <f t="shared" si="205"/>
        <v>42112.580092592587</v>
      </c>
      <c r="V2174" s="21"/>
      <c r="W2174" t="s">
        <v>8276</v>
      </c>
      <c r="X2174" t="str">
        <f t="shared" si="202"/>
        <v>music</v>
      </c>
      <c r="Y2174" t="str">
        <f t="shared" si="203"/>
        <v>rock</v>
      </c>
    </row>
    <row r="2175" spans="1:25" ht="64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126.92857142857143</v>
      </c>
      <c r="P2175" s="6">
        <f t="shared" si="201"/>
        <v>59.233333333333334</v>
      </c>
      <c r="Q2175" t="s">
        <v>8325</v>
      </c>
      <c r="R2175" t="s">
        <v>8326</v>
      </c>
      <c r="S2175" s="10">
        <f t="shared" si="204"/>
        <v>41495.692627314813</v>
      </c>
      <c r="T2175" s="10">
        <f t="shared" si="205"/>
        <v>41527.165972222225</v>
      </c>
      <c r="V2175" s="21"/>
      <c r="W2175" t="s">
        <v>8276</v>
      </c>
      <c r="X2175" t="str">
        <f t="shared" si="202"/>
        <v>music</v>
      </c>
      <c r="Y2175" t="str">
        <f t="shared" si="203"/>
        <v>rock</v>
      </c>
    </row>
    <row r="2176" spans="1:25" ht="64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102.97499999999999</v>
      </c>
      <c r="P2176" s="6">
        <f t="shared" si="201"/>
        <v>65.38095238095238</v>
      </c>
      <c r="Q2176" t="s">
        <v>8325</v>
      </c>
      <c r="R2176" t="s">
        <v>8326</v>
      </c>
      <c r="S2176" s="10">
        <f t="shared" si="204"/>
        <v>42465.542905092589</v>
      </c>
      <c r="T2176" s="10">
        <f t="shared" si="205"/>
        <v>42495.542905092589</v>
      </c>
      <c r="V2176" s="21"/>
      <c r="W2176" t="s">
        <v>8276</v>
      </c>
      <c r="X2176" t="str">
        <f t="shared" si="202"/>
        <v>music</v>
      </c>
      <c r="Y2176" t="str">
        <f t="shared" si="203"/>
        <v>rock</v>
      </c>
    </row>
    <row r="2177" spans="1:25" ht="64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250</v>
      </c>
      <c r="P2177" s="6">
        <f t="shared" si="201"/>
        <v>67.307692307692307</v>
      </c>
      <c r="Q2177" t="s">
        <v>8325</v>
      </c>
      <c r="R2177" t="s">
        <v>8326</v>
      </c>
      <c r="S2177" s="10">
        <f t="shared" si="204"/>
        <v>42565.009097222224</v>
      </c>
      <c r="T2177" s="10">
        <f t="shared" si="205"/>
        <v>42572.009097222224</v>
      </c>
      <c r="V2177" s="21"/>
      <c r="W2177" t="s">
        <v>8276</v>
      </c>
      <c r="X2177" t="str">
        <f t="shared" si="202"/>
        <v>music</v>
      </c>
      <c r="Y2177" t="str">
        <f t="shared" si="203"/>
        <v>rock</v>
      </c>
    </row>
    <row r="2178" spans="1:25" ht="64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126.02</v>
      </c>
      <c r="P2178" s="6">
        <f t="shared" si="201"/>
        <v>88.74647887323944</v>
      </c>
      <c r="Q2178" t="s">
        <v>8325</v>
      </c>
      <c r="R2178" t="s">
        <v>8326</v>
      </c>
      <c r="S2178" s="10">
        <f t="shared" si="204"/>
        <v>42096.633206018523</v>
      </c>
      <c r="T2178" s="10">
        <f t="shared" si="205"/>
        <v>42126.633206018523</v>
      </c>
      <c r="V2178" s="21"/>
      <c r="W2178" t="s">
        <v>8276</v>
      </c>
      <c r="X2178" t="str">
        <f t="shared" si="202"/>
        <v>music</v>
      </c>
      <c r="Y2178" t="str">
        <f t="shared" si="203"/>
        <v>rock</v>
      </c>
    </row>
    <row r="2179" spans="1:25" ht="8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((E2179/D2179)*100)</f>
        <v>100.12</v>
      </c>
      <c r="P2179" s="6">
        <f t="shared" ref="P2179:P2242" si="207">IFERROR(E2179/L2179,0)</f>
        <v>65.868421052631575</v>
      </c>
      <c r="Q2179" t="s">
        <v>8325</v>
      </c>
      <c r="R2179" t="s">
        <v>8326</v>
      </c>
      <c r="S2179" s="10">
        <f t="shared" si="204"/>
        <v>42502.250775462962</v>
      </c>
      <c r="T2179" s="10">
        <f t="shared" si="205"/>
        <v>42527.250775462962</v>
      </c>
      <c r="V2179" s="21"/>
      <c r="W2179" t="s">
        <v>8276</v>
      </c>
      <c r="X2179" t="str">
        <f t="shared" ref="X2179:X2242" si="208">LEFT(W2179,FIND("/",W2179)-1)</f>
        <v>music</v>
      </c>
      <c r="Y2179" t="str">
        <f t="shared" ref="Y2179:Y2242" si="209">RIGHT(W2179,LEN(W2179)-FIND("/",W2179))</f>
        <v>rock</v>
      </c>
    </row>
    <row r="2180" spans="1:25" ht="64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138.64000000000001</v>
      </c>
      <c r="P2180" s="6">
        <f t="shared" si="207"/>
        <v>40.349243306169967</v>
      </c>
      <c r="Q2180" t="s">
        <v>8325</v>
      </c>
      <c r="R2180" t="s">
        <v>8326</v>
      </c>
      <c r="S2180" s="10">
        <f t="shared" si="204"/>
        <v>42723.63653935185</v>
      </c>
      <c r="T2180" s="10">
        <f t="shared" si="205"/>
        <v>42753.63653935185</v>
      </c>
      <c r="V2180" s="21"/>
      <c r="W2180" t="s">
        <v>8276</v>
      </c>
      <c r="X2180" t="str">
        <f t="shared" si="208"/>
        <v>music</v>
      </c>
      <c r="Y2180" t="str">
        <f t="shared" si="209"/>
        <v>rock</v>
      </c>
    </row>
    <row r="2181" spans="1:25" ht="48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161.4</v>
      </c>
      <c r="P2181" s="6">
        <f t="shared" si="207"/>
        <v>76.857142857142861</v>
      </c>
      <c r="Q2181" t="s">
        <v>8325</v>
      </c>
      <c r="R2181" t="s">
        <v>8326</v>
      </c>
      <c r="S2181" s="10">
        <f t="shared" si="204"/>
        <v>42075.171203703707</v>
      </c>
      <c r="T2181" s="10">
        <f t="shared" si="205"/>
        <v>42105.171203703707</v>
      </c>
      <c r="V2181" s="21"/>
      <c r="W2181" t="s">
        <v>8276</v>
      </c>
      <c r="X2181" t="str">
        <f t="shared" si="208"/>
        <v>music</v>
      </c>
      <c r="Y2181" t="str">
        <f t="shared" si="209"/>
        <v>rock</v>
      </c>
    </row>
    <row r="2182" spans="1:25" ht="48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107.18419999999999</v>
      </c>
      <c r="P2182" s="6">
        <f t="shared" si="207"/>
        <v>68.707820512820518</v>
      </c>
      <c r="Q2182" t="s">
        <v>8325</v>
      </c>
      <c r="R2182" t="s">
        <v>8326</v>
      </c>
      <c r="S2182" s="10">
        <f t="shared" si="204"/>
        <v>42279.669768518521</v>
      </c>
      <c r="T2182" s="10">
        <f t="shared" si="205"/>
        <v>42321.711435185185</v>
      </c>
      <c r="V2182" s="21"/>
      <c r="W2182" t="s">
        <v>8276</v>
      </c>
      <c r="X2182" t="str">
        <f t="shared" si="208"/>
        <v>music</v>
      </c>
      <c r="Y2182" t="str">
        <f t="shared" si="209"/>
        <v>rock</v>
      </c>
    </row>
    <row r="2183" spans="1:25" ht="64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153.1</v>
      </c>
      <c r="P2183" s="6">
        <f t="shared" si="207"/>
        <v>57.773584905660378</v>
      </c>
      <c r="Q2183" t="s">
        <v>8333</v>
      </c>
      <c r="R2183" t="s">
        <v>8351</v>
      </c>
      <c r="S2183" s="10">
        <f t="shared" si="204"/>
        <v>42773.005243055552</v>
      </c>
      <c r="T2183" s="10">
        <f t="shared" si="205"/>
        <v>42787.005243055552</v>
      </c>
      <c r="V2183" s="21"/>
      <c r="W2183" t="s">
        <v>8297</v>
      </c>
      <c r="X2183" t="str">
        <f t="shared" si="208"/>
        <v>games</v>
      </c>
      <c r="Y2183" t="str">
        <f t="shared" si="209"/>
        <v>tabletop games</v>
      </c>
    </row>
    <row r="2184" spans="1:25" ht="64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524.16666666666663</v>
      </c>
      <c r="P2184" s="6">
        <f t="shared" si="207"/>
        <v>44.171348314606739</v>
      </c>
      <c r="Q2184" t="s">
        <v>8333</v>
      </c>
      <c r="R2184" t="s">
        <v>8351</v>
      </c>
      <c r="S2184" s="10">
        <f t="shared" si="204"/>
        <v>41879.900752314818</v>
      </c>
      <c r="T2184" s="10">
        <f t="shared" si="205"/>
        <v>41914.900752314818</v>
      </c>
      <c r="V2184" s="21"/>
      <c r="W2184" t="s">
        <v>8297</v>
      </c>
      <c r="X2184" t="str">
        <f t="shared" si="208"/>
        <v>games</v>
      </c>
      <c r="Y2184" t="str">
        <f t="shared" si="209"/>
        <v>tabletop games</v>
      </c>
    </row>
    <row r="2185" spans="1:25" ht="64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489.27777777777777</v>
      </c>
      <c r="P2185" s="6">
        <f t="shared" si="207"/>
        <v>31.566308243727597</v>
      </c>
      <c r="Q2185" t="s">
        <v>8333</v>
      </c>
      <c r="R2185" t="s">
        <v>8351</v>
      </c>
      <c r="S2185" s="10">
        <f t="shared" si="204"/>
        <v>42745.365474537044</v>
      </c>
      <c r="T2185" s="10">
        <f t="shared" si="205"/>
        <v>42775.208333333328</v>
      </c>
      <c r="V2185" s="21"/>
      <c r="W2185" t="s">
        <v>8297</v>
      </c>
      <c r="X2185" t="str">
        <f t="shared" si="208"/>
        <v>games</v>
      </c>
      <c r="Y2185" t="str">
        <f t="shared" si="209"/>
        <v>tabletop games</v>
      </c>
    </row>
    <row r="2186" spans="1:25" ht="64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284.74</v>
      </c>
      <c r="P2186" s="6">
        <f t="shared" si="207"/>
        <v>107.04511278195488</v>
      </c>
      <c r="Q2186" t="s">
        <v>8333</v>
      </c>
      <c r="R2186" t="s">
        <v>8351</v>
      </c>
      <c r="S2186" s="10">
        <f t="shared" si="204"/>
        <v>42380.690289351856</v>
      </c>
      <c r="T2186" s="10">
        <f t="shared" si="205"/>
        <v>42394.666666666672</v>
      </c>
      <c r="V2186" s="21"/>
      <c r="W2186" t="s">
        <v>8297</v>
      </c>
      <c r="X2186" t="str">
        <f t="shared" si="208"/>
        <v>games</v>
      </c>
      <c r="Y2186" t="str">
        <f t="shared" si="209"/>
        <v>tabletop games</v>
      </c>
    </row>
    <row r="2187" spans="1:25" ht="64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1856.97</v>
      </c>
      <c r="P2187" s="6">
        <f t="shared" si="207"/>
        <v>149.03451043338683</v>
      </c>
      <c r="Q2187" t="s">
        <v>8333</v>
      </c>
      <c r="R2187" t="s">
        <v>8351</v>
      </c>
      <c r="S2187" s="10">
        <f t="shared" si="204"/>
        <v>41319.349988425929</v>
      </c>
      <c r="T2187" s="10">
        <f t="shared" si="205"/>
        <v>41359.349988425929</v>
      </c>
      <c r="V2187" s="21"/>
      <c r="W2187" t="s">
        <v>8297</v>
      </c>
      <c r="X2187" t="str">
        <f t="shared" si="208"/>
        <v>games</v>
      </c>
      <c r="Y2187" t="str">
        <f t="shared" si="209"/>
        <v>tabletop games</v>
      </c>
    </row>
    <row r="2188" spans="1:25" ht="48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109.67499999999998</v>
      </c>
      <c r="P2188" s="6">
        <f t="shared" si="207"/>
        <v>55.956632653061227</v>
      </c>
      <c r="Q2188" t="s">
        <v>8333</v>
      </c>
      <c r="R2188" t="s">
        <v>8351</v>
      </c>
      <c r="S2188" s="10">
        <f t="shared" si="204"/>
        <v>42583.615081018521</v>
      </c>
      <c r="T2188" s="10">
        <f t="shared" si="205"/>
        <v>42620.083333333328</v>
      </c>
      <c r="V2188" s="21"/>
      <c r="W2188" t="s">
        <v>8297</v>
      </c>
      <c r="X2188" t="str">
        <f t="shared" si="208"/>
        <v>games</v>
      </c>
      <c r="Y2188" t="str">
        <f t="shared" si="209"/>
        <v>tabletop games</v>
      </c>
    </row>
    <row r="2189" spans="1:25" ht="64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1014.6425</v>
      </c>
      <c r="P2189" s="6">
        <f t="shared" si="207"/>
        <v>56.970381807973048</v>
      </c>
      <c r="Q2189" t="s">
        <v>8333</v>
      </c>
      <c r="R2189" t="s">
        <v>8351</v>
      </c>
      <c r="S2189" s="10">
        <f t="shared" si="204"/>
        <v>42068.209097222221</v>
      </c>
      <c r="T2189" s="10">
        <f t="shared" si="205"/>
        <v>42097.165972222225</v>
      </c>
      <c r="V2189" s="21"/>
      <c r="W2189" t="s">
        <v>8297</v>
      </c>
      <c r="X2189" t="str">
        <f t="shared" si="208"/>
        <v>games</v>
      </c>
      <c r="Y2189" t="str">
        <f t="shared" si="209"/>
        <v>tabletop games</v>
      </c>
    </row>
    <row r="2190" spans="1:25" ht="64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412.17692027666544</v>
      </c>
      <c r="P2190" s="6">
        <f t="shared" si="207"/>
        <v>44.056420233463037</v>
      </c>
      <c r="Q2190" t="s">
        <v>8333</v>
      </c>
      <c r="R2190" t="s">
        <v>8351</v>
      </c>
      <c r="S2190" s="10">
        <f t="shared" si="204"/>
        <v>42633.586122685185</v>
      </c>
      <c r="T2190" s="10">
        <f t="shared" si="205"/>
        <v>42668.708333333328</v>
      </c>
      <c r="V2190" s="21"/>
      <c r="W2190" t="s">
        <v>8297</v>
      </c>
      <c r="X2190" t="str">
        <f t="shared" si="208"/>
        <v>games</v>
      </c>
      <c r="Y2190" t="str">
        <f t="shared" si="209"/>
        <v>tabletop games</v>
      </c>
    </row>
    <row r="2191" spans="1:25" ht="64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503.25</v>
      </c>
      <c r="P2191" s="6">
        <f t="shared" si="207"/>
        <v>68.625</v>
      </c>
      <c r="Q2191" t="s">
        <v>8333</v>
      </c>
      <c r="R2191" t="s">
        <v>8351</v>
      </c>
      <c r="S2191" s="10">
        <f t="shared" si="204"/>
        <v>42467.788194444445</v>
      </c>
      <c r="T2191" s="10">
        <f t="shared" si="205"/>
        <v>42481.916666666672</v>
      </c>
      <c r="V2191" s="21"/>
      <c r="W2191" t="s">
        <v>8297</v>
      </c>
      <c r="X2191" t="str">
        <f t="shared" si="208"/>
        <v>games</v>
      </c>
      <c r="Y2191" t="str">
        <f t="shared" si="209"/>
        <v>tabletop games</v>
      </c>
    </row>
    <row r="2192" spans="1:25" ht="64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184.61052631578946</v>
      </c>
      <c r="P2192" s="6">
        <f t="shared" si="207"/>
        <v>65.318435754189949</v>
      </c>
      <c r="Q2192" t="s">
        <v>8333</v>
      </c>
      <c r="R2192" t="s">
        <v>8351</v>
      </c>
      <c r="S2192" s="10">
        <f t="shared" si="204"/>
        <v>42417.625046296293</v>
      </c>
      <c r="T2192" s="10">
        <f t="shared" si="205"/>
        <v>42452.290972222225</v>
      </c>
      <c r="V2192" s="21"/>
      <c r="W2192" t="s">
        <v>8297</v>
      </c>
      <c r="X2192" t="str">
        <f t="shared" si="208"/>
        <v>games</v>
      </c>
      <c r="Y2192" t="str">
        <f t="shared" si="209"/>
        <v>tabletop games</v>
      </c>
    </row>
    <row r="2193" spans="1:25" ht="80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119.73333333333333</v>
      </c>
      <c r="P2193" s="6">
        <f t="shared" si="207"/>
        <v>35.92</v>
      </c>
      <c r="Q2193" t="s">
        <v>8333</v>
      </c>
      <c r="R2193" t="s">
        <v>8351</v>
      </c>
      <c r="S2193" s="10">
        <f t="shared" si="204"/>
        <v>42768.833645833336</v>
      </c>
      <c r="T2193" s="10">
        <f t="shared" si="205"/>
        <v>42780.833645833336</v>
      </c>
      <c r="V2193" s="21"/>
      <c r="W2193" t="s">
        <v>8297</v>
      </c>
      <c r="X2193" t="str">
        <f t="shared" si="208"/>
        <v>games</v>
      </c>
      <c r="Y2193" t="str">
        <f t="shared" si="209"/>
        <v>tabletop games</v>
      </c>
    </row>
    <row r="2194" spans="1:25" ht="80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1081.2401666666667</v>
      </c>
      <c r="P2194" s="6">
        <f t="shared" si="207"/>
        <v>40.070667078443485</v>
      </c>
      <c r="Q2194" t="s">
        <v>8333</v>
      </c>
      <c r="R2194" t="s">
        <v>8351</v>
      </c>
      <c r="S2194" s="10">
        <f t="shared" si="204"/>
        <v>42691.8512037037</v>
      </c>
      <c r="T2194" s="10">
        <f t="shared" si="205"/>
        <v>42719.958333333328</v>
      </c>
      <c r="V2194" s="21"/>
      <c r="W2194" t="s">
        <v>8297</v>
      </c>
      <c r="X2194" t="str">
        <f t="shared" si="208"/>
        <v>games</v>
      </c>
      <c r="Y2194" t="str">
        <f t="shared" si="209"/>
        <v>tabletop games</v>
      </c>
    </row>
    <row r="2195" spans="1:25" ht="64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452.37333333333333</v>
      </c>
      <c r="P2195" s="6">
        <f t="shared" si="207"/>
        <v>75.647714604236342</v>
      </c>
      <c r="Q2195" t="s">
        <v>8333</v>
      </c>
      <c r="R2195" t="s">
        <v>8351</v>
      </c>
      <c r="S2195" s="10">
        <f t="shared" si="204"/>
        <v>42664.405925925923</v>
      </c>
      <c r="T2195" s="10">
        <f t="shared" si="205"/>
        <v>42695.207638888889</v>
      </c>
      <c r="V2195" s="21"/>
      <c r="W2195" t="s">
        <v>8297</v>
      </c>
      <c r="X2195" t="str">
        <f t="shared" si="208"/>
        <v>games</v>
      </c>
      <c r="Y2195" t="str">
        <f t="shared" si="209"/>
        <v>tabletop games</v>
      </c>
    </row>
    <row r="2196" spans="1:25" ht="64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537.37</v>
      </c>
      <c r="P2196" s="6">
        <f t="shared" si="207"/>
        <v>61.203872437357631</v>
      </c>
      <c r="Q2196" t="s">
        <v>8333</v>
      </c>
      <c r="R2196" t="s">
        <v>8351</v>
      </c>
      <c r="S2196" s="10">
        <f t="shared" si="204"/>
        <v>42425.757986111115</v>
      </c>
      <c r="T2196" s="10">
        <f t="shared" si="205"/>
        <v>42455.716319444444</v>
      </c>
      <c r="V2196" s="21"/>
      <c r="W2196" t="s">
        <v>8297</v>
      </c>
      <c r="X2196" t="str">
        <f t="shared" si="208"/>
        <v>games</v>
      </c>
      <c r="Y2196" t="str">
        <f t="shared" si="209"/>
        <v>tabletop games</v>
      </c>
    </row>
    <row r="2197" spans="1:25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120.32608695652173</v>
      </c>
      <c r="P2197" s="6">
        <f t="shared" si="207"/>
        <v>48.130434782608695</v>
      </c>
      <c r="Q2197" t="s">
        <v>8333</v>
      </c>
      <c r="R2197" t="s">
        <v>8351</v>
      </c>
      <c r="S2197" s="10">
        <f t="shared" si="204"/>
        <v>42197.771990740745</v>
      </c>
      <c r="T2197" s="10">
        <f t="shared" si="205"/>
        <v>42227.771990740745</v>
      </c>
      <c r="V2197" s="21"/>
      <c r="W2197" t="s">
        <v>8297</v>
      </c>
      <c r="X2197" t="str">
        <f t="shared" si="208"/>
        <v>games</v>
      </c>
      <c r="Y2197" t="str">
        <f t="shared" si="209"/>
        <v>tabletop games</v>
      </c>
    </row>
    <row r="2198" spans="1:25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113.83571428571429</v>
      </c>
      <c r="P2198" s="6">
        <f t="shared" si="207"/>
        <v>68.106837606837601</v>
      </c>
      <c r="Q2198" t="s">
        <v>8333</v>
      </c>
      <c r="R2198" t="s">
        <v>8351</v>
      </c>
      <c r="S2198" s="10">
        <f t="shared" si="204"/>
        <v>42675.487291666665</v>
      </c>
      <c r="T2198" s="10">
        <f t="shared" si="205"/>
        <v>42706.291666666672</v>
      </c>
      <c r="V2198" s="21"/>
      <c r="W2198" t="s">
        <v>8297</v>
      </c>
      <c r="X2198" t="str">
        <f t="shared" si="208"/>
        <v>games</v>
      </c>
      <c r="Y2198" t="str">
        <f t="shared" si="209"/>
        <v>tabletop games</v>
      </c>
    </row>
    <row r="2199" spans="1:25" ht="64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951.03109999999992</v>
      </c>
      <c r="P2199" s="6">
        <f t="shared" si="207"/>
        <v>65.891300230946882</v>
      </c>
      <c r="Q2199" t="s">
        <v>8333</v>
      </c>
      <c r="R2199" t="s">
        <v>8351</v>
      </c>
      <c r="S2199" s="10">
        <f t="shared" si="204"/>
        <v>42033.584016203706</v>
      </c>
      <c r="T2199" s="10">
        <f t="shared" si="205"/>
        <v>42063.584016203706</v>
      </c>
      <c r="V2199" s="21"/>
      <c r="W2199" t="s">
        <v>8297</v>
      </c>
      <c r="X2199" t="str">
        <f t="shared" si="208"/>
        <v>games</v>
      </c>
      <c r="Y2199" t="str">
        <f t="shared" si="209"/>
        <v>tabletop games</v>
      </c>
    </row>
    <row r="2200" spans="1:25" ht="64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132.89249999999998</v>
      </c>
      <c r="P2200" s="6">
        <f t="shared" si="207"/>
        <v>81.654377880184327</v>
      </c>
      <c r="Q2200" t="s">
        <v>8333</v>
      </c>
      <c r="R2200" t="s">
        <v>8351</v>
      </c>
      <c r="S2200" s="10">
        <f t="shared" ref="S2200:S2263" si="210">(((J2200/60)/60)/24)+DATE(1970,1,1)</f>
        <v>42292.513888888891</v>
      </c>
      <c r="T2200" s="10">
        <f t="shared" ref="T2200:T2263" si="211">(((I2200/60)/60)/24)+DATE(1970,1,1)</f>
        <v>42322.555555555555</v>
      </c>
      <c r="V2200" s="21"/>
      <c r="W2200" t="s">
        <v>8297</v>
      </c>
      <c r="X2200" t="str">
        <f t="shared" si="208"/>
        <v>games</v>
      </c>
      <c r="Y2200" t="str">
        <f t="shared" si="209"/>
        <v>tabletop games</v>
      </c>
    </row>
    <row r="2201" spans="1:25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146.97777777777779</v>
      </c>
      <c r="P2201" s="6">
        <f t="shared" si="207"/>
        <v>52.701195219123505</v>
      </c>
      <c r="Q2201" t="s">
        <v>8333</v>
      </c>
      <c r="R2201" t="s">
        <v>8351</v>
      </c>
      <c r="S2201" s="10">
        <f t="shared" si="210"/>
        <v>42262.416643518518</v>
      </c>
      <c r="T2201" s="10">
        <f t="shared" si="211"/>
        <v>42292.416643518518</v>
      </c>
      <c r="V2201" s="21"/>
      <c r="W2201" t="s">
        <v>8297</v>
      </c>
      <c r="X2201" t="str">
        <f t="shared" si="208"/>
        <v>games</v>
      </c>
      <c r="Y2201" t="str">
        <f t="shared" si="209"/>
        <v>tabletop games</v>
      </c>
    </row>
    <row r="2202" spans="1:25" ht="64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542.15</v>
      </c>
      <c r="P2202" s="6">
        <f t="shared" si="207"/>
        <v>41.228136882129277</v>
      </c>
      <c r="Q2202" t="s">
        <v>8333</v>
      </c>
      <c r="R2202" t="s">
        <v>8351</v>
      </c>
      <c r="S2202" s="10">
        <f t="shared" si="210"/>
        <v>42163.625787037032</v>
      </c>
      <c r="T2202" s="10">
        <f t="shared" si="211"/>
        <v>42191.125</v>
      </c>
      <c r="V2202" s="21"/>
      <c r="W2202" t="s">
        <v>8297</v>
      </c>
      <c r="X2202" t="str">
        <f t="shared" si="208"/>
        <v>games</v>
      </c>
      <c r="Y2202" t="str">
        <f t="shared" si="209"/>
        <v>tabletop games</v>
      </c>
    </row>
    <row r="2203" spans="1:25" ht="64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382.71818181818185</v>
      </c>
      <c r="P2203" s="6">
        <f t="shared" si="207"/>
        <v>15.035357142857142</v>
      </c>
      <c r="Q2203" t="s">
        <v>8325</v>
      </c>
      <c r="R2203" t="s">
        <v>8330</v>
      </c>
      <c r="S2203" s="10">
        <f t="shared" si="210"/>
        <v>41276.846817129634</v>
      </c>
      <c r="T2203" s="10">
        <f t="shared" si="211"/>
        <v>41290.846817129634</v>
      </c>
      <c r="V2203" s="21"/>
      <c r="W2203" t="s">
        <v>8280</v>
      </c>
      <c r="X2203" t="str">
        <f t="shared" si="208"/>
        <v>music</v>
      </c>
      <c r="Y2203" t="str">
        <f t="shared" si="209"/>
        <v>electronic music</v>
      </c>
    </row>
    <row r="2204" spans="1:25" ht="48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704.18124999999998</v>
      </c>
      <c r="P2204" s="6">
        <f t="shared" si="207"/>
        <v>39.066920943134534</v>
      </c>
      <c r="Q2204" t="s">
        <v>8325</v>
      </c>
      <c r="R2204" t="s">
        <v>8330</v>
      </c>
      <c r="S2204" s="10">
        <f t="shared" si="210"/>
        <v>41184.849166666667</v>
      </c>
      <c r="T2204" s="10">
        <f t="shared" si="211"/>
        <v>41214.849166666667</v>
      </c>
      <c r="V2204" s="21"/>
      <c r="W2204" t="s">
        <v>8280</v>
      </c>
      <c r="X2204" t="str">
        <f t="shared" si="208"/>
        <v>music</v>
      </c>
      <c r="Y2204" t="str">
        <f t="shared" si="209"/>
        <v>electronic music</v>
      </c>
    </row>
    <row r="2205" spans="1:25" ht="64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109.55</v>
      </c>
      <c r="P2205" s="6">
        <f t="shared" si="207"/>
        <v>43.82</v>
      </c>
      <c r="Q2205" t="s">
        <v>8325</v>
      </c>
      <c r="R2205" t="s">
        <v>8330</v>
      </c>
      <c r="S2205" s="10">
        <f t="shared" si="210"/>
        <v>42241.85974537037</v>
      </c>
      <c r="T2205" s="10">
        <f t="shared" si="211"/>
        <v>42271.85974537037</v>
      </c>
      <c r="V2205" s="21"/>
      <c r="W2205" t="s">
        <v>8280</v>
      </c>
      <c r="X2205" t="str">
        <f t="shared" si="208"/>
        <v>music</v>
      </c>
      <c r="Y2205" t="str">
        <f t="shared" si="209"/>
        <v>electronic music</v>
      </c>
    </row>
    <row r="2206" spans="1:25" ht="64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132.86666666666667</v>
      </c>
      <c r="P2206" s="6">
        <f t="shared" si="207"/>
        <v>27.301369863013697</v>
      </c>
      <c r="Q2206" t="s">
        <v>8325</v>
      </c>
      <c r="R2206" t="s">
        <v>8330</v>
      </c>
      <c r="S2206" s="10">
        <f t="shared" si="210"/>
        <v>41312.311562499999</v>
      </c>
      <c r="T2206" s="10">
        <f t="shared" si="211"/>
        <v>41342.311562499999</v>
      </c>
      <c r="V2206" s="21"/>
      <c r="W2206" t="s">
        <v>8280</v>
      </c>
      <c r="X2206" t="str">
        <f t="shared" si="208"/>
        <v>music</v>
      </c>
      <c r="Y2206" t="str">
        <f t="shared" si="209"/>
        <v>electronic music</v>
      </c>
    </row>
    <row r="2207" spans="1:25" ht="64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152</v>
      </c>
      <c r="P2207" s="6">
        <f t="shared" si="207"/>
        <v>42.222222222222221</v>
      </c>
      <c r="Q2207" t="s">
        <v>8325</v>
      </c>
      <c r="R2207" t="s">
        <v>8330</v>
      </c>
      <c r="S2207" s="10">
        <f t="shared" si="210"/>
        <v>41031.82163194444</v>
      </c>
      <c r="T2207" s="10">
        <f t="shared" si="211"/>
        <v>41061.82163194444</v>
      </c>
      <c r="V2207" s="21"/>
      <c r="W2207" t="s">
        <v>8280</v>
      </c>
      <c r="X2207" t="str">
        <f t="shared" si="208"/>
        <v>music</v>
      </c>
      <c r="Y2207" t="str">
        <f t="shared" si="209"/>
        <v>electronic music</v>
      </c>
    </row>
    <row r="2208" spans="1:25" ht="64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102.72727272727273</v>
      </c>
      <c r="P2208" s="6">
        <f t="shared" si="207"/>
        <v>33.235294117647058</v>
      </c>
      <c r="Q2208" t="s">
        <v>8325</v>
      </c>
      <c r="R2208" t="s">
        <v>8330</v>
      </c>
      <c r="S2208" s="10">
        <f t="shared" si="210"/>
        <v>40997.257222222222</v>
      </c>
      <c r="T2208" s="10">
        <f t="shared" si="211"/>
        <v>41015.257222222222</v>
      </c>
      <c r="V2208" s="21"/>
      <c r="W2208" t="s">
        <v>8280</v>
      </c>
      <c r="X2208" t="str">
        <f t="shared" si="208"/>
        <v>music</v>
      </c>
      <c r="Y2208" t="str">
        <f t="shared" si="209"/>
        <v>electronic music</v>
      </c>
    </row>
    <row r="2209" spans="1:25" ht="64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100</v>
      </c>
      <c r="P2209" s="6">
        <f t="shared" si="207"/>
        <v>285.71428571428572</v>
      </c>
      <c r="Q2209" t="s">
        <v>8325</v>
      </c>
      <c r="R2209" t="s">
        <v>8330</v>
      </c>
      <c r="S2209" s="10">
        <f t="shared" si="210"/>
        <v>41564.194131944445</v>
      </c>
      <c r="T2209" s="10">
        <f t="shared" si="211"/>
        <v>41594.235798611109</v>
      </c>
      <c r="V2209" s="21"/>
      <c r="W2209" t="s">
        <v>8280</v>
      </c>
      <c r="X2209" t="str">
        <f t="shared" si="208"/>
        <v>music</v>
      </c>
      <c r="Y2209" t="str">
        <f t="shared" si="209"/>
        <v>electronic music</v>
      </c>
    </row>
    <row r="2210" spans="1:25" ht="64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101.6</v>
      </c>
      <c r="P2210" s="6">
        <f t="shared" si="207"/>
        <v>42.333333333333336</v>
      </c>
      <c r="Q2210" t="s">
        <v>8325</v>
      </c>
      <c r="R2210" t="s">
        <v>8330</v>
      </c>
      <c r="S2210" s="10">
        <f t="shared" si="210"/>
        <v>40946.882245370369</v>
      </c>
      <c r="T2210" s="10">
        <f t="shared" si="211"/>
        <v>41006.166666666664</v>
      </c>
      <c r="V2210" s="21"/>
      <c r="W2210" t="s">
        <v>8280</v>
      </c>
      <c r="X2210" t="str">
        <f t="shared" si="208"/>
        <v>music</v>
      </c>
      <c r="Y2210" t="str">
        <f t="shared" si="209"/>
        <v>electronic music</v>
      </c>
    </row>
    <row r="2211" spans="1:25" ht="48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150.80000000000001</v>
      </c>
      <c r="P2211" s="6">
        <f t="shared" si="207"/>
        <v>50.266666666666666</v>
      </c>
      <c r="Q2211" t="s">
        <v>8325</v>
      </c>
      <c r="R2211" t="s">
        <v>8330</v>
      </c>
      <c r="S2211" s="10">
        <f t="shared" si="210"/>
        <v>41732.479675925926</v>
      </c>
      <c r="T2211" s="10">
        <f t="shared" si="211"/>
        <v>41743.958333333336</v>
      </c>
      <c r="V2211" s="21"/>
      <c r="W2211" t="s">
        <v>8280</v>
      </c>
      <c r="X2211" t="str">
        <f t="shared" si="208"/>
        <v>music</v>
      </c>
      <c r="Y2211" t="str">
        <f t="shared" si="209"/>
        <v>electronic music</v>
      </c>
    </row>
    <row r="2212" spans="1:25" ht="64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111.425</v>
      </c>
      <c r="P2212" s="6">
        <f t="shared" si="207"/>
        <v>61.902777777777779</v>
      </c>
      <c r="Q2212" t="s">
        <v>8325</v>
      </c>
      <c r="R2212" t="s">
        <v>8330</v>
      </c>
      <c r="S2212" s="10">
        <f t="shared" si="210"/>
        <v>40956.066087962965</v>
      </c>
      <c r="T2212" s="10">
        <f t="shared" si="211"/>
        <v>41013.73333333333</v>
      </c>
      <c r="V2212" s="21"/>
      <c r="W2212" t="s">
        <v>8280</v>
      </c>
      <c r="X2212" t="str">
        <f t="shared" si="208"/>
        <v>music</v>
      </c>
      <c r="Y2212" t="str">
        <f t="shared" si="209"/>
        <v>electronic music</v>
      </c>
    </row>
    <row r="2213" spans="1:25" ht="64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195.6</v>
      </c>
      <c r="P2213" s="6">
        <f t="shared" si="207"/>
        <v>40.75</v>
      </c>
      <c r="Q2213" t="s">
        <v>8325</v>
      </c>
      <c r="R2213" t="s">
        <v>8330</v>
      </c>
      <c r="S2213" s="10">
        <f t="shared" si="210"/>
        <v>41716.785011574073</v>
      </c>
      <c r="T2213" s="10">
        <f t="shared" si="211"/>
        <v>41739.290972222225</v>
      </c>
      <c r="V2213" s="21"/>
      <c r="W2213" t="s">
        <v>8280</v>
      </c>
      <c r="X2213" t="str">
        <f t="shared" si="208"/>
        <v>music</v>
      </c>
      <c r="Y2213" t="str">
        <f t="shared" si="209"/>
        <v>electronic music</v>
      </c>
    </row>
    <row r="2214" spans="1:25" ht="64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114.38333333333333</v>
      </c>
      <c r="P2214" s="6">
        <f t="shared" si="207"/>
        <v>55.796747967479675</v>
      </c>
      <c r="Q2214" t="s">
        <v>8325</v>
      </c>
      <c r="R2214" t="s">
        <v>8330</v>
      </c>
      <c r="S2214" s="10">
        <f t="shared" si="210"/>
        <v>41548.747418981482</v>
      </c>
      <c r="T2214" s="10">
        <f t="shared" si="211"/>
        <v>41582.041666666664</v>
      </c>
      <c r="V2214" s="21"/>
      <c r="W2214" t="s">
        <v>8280</v>
      </c>
      <c r="X2214" t="str">
        <f t="shared" si="208"/>
        <v>music</v>
      </c>
      <c r="Y2214" t="str">
        <f t="shared" si="209"/>
        <v>electronic music</v>
      </c>
    </row>
    <row r="2215" spans="1:25" ht="80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200</v>
      </c>
      <c r="P2215" s="6">
        <f t="shared" si="207"/>
        <v>10</v>
      </c>
      <c r="Q2215" t="s">
        <v>8325</v>
      </c>
      <c r="R2215" t="s">
        <v>8330</v>
      </c>
      <c r="S2215" s="10">
        <f t="shared" si="210"/>
        <v>42109.826145833329</v>
      </c>
      <c r="T2215" s="10">
        <f t="shared" si="211"/>
        <v>42139.826145833329</v>
      </c>
      <c r="V2215" s="21"/>
      <c r="W2215" t="s">
        <v>8280</v>
      </c>
      <c r="X2215" t="str">
        <f t="shared" si="208"/>
        <v>music</v>
      </c>
      <c r="Y2215" t="str">
        <f t="shared" si="209"/>
        <v>electronic music</v>
      </c>
    </row>
    <row r="2216" spans="1:25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292.50166666666667</v>
      </c>
      <c r="P2216" s="6">
        <f t="shared" si="207"/>
        <v>73.125416666666666</v>
      </c>
      <c r="Q2216" t="s">
        <v>8325</v>
      </c>
      <c r="R2216" t="s">
        <v>8330</v>
      </c>
      <c r="S2216" s="10">
        <f t="shared" si="210"/>
        <v>41646.792222222226</v>
      </c>
      <c r="T2216" s="10">
        <f t="shared" si="211"/>
        <v>41676.792222222226</v>
      </c>
      <c r="V2216" s="21"/>
      <c r="W2216" t="s">
        <v>8280</v>
      </c>
      <c r="X2216" t="str">
        <f t="shared" si="208"/>
        <v>music</v>
      </c>
      <c r="Y2216" t="str">
        <f t="shared" si="209"/>
        <v>electronic music</v>
      </c>
    </row>
    <row r="2217" spans="1:25" ht="16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156.36363636363637</v>
      </c>
      <c r="P2217" s="6">
        <f t="shared" si="207"/>
        <v>26.060606060606062</v>
      </c>
      <c r="Q2217" t="s">
        <v>8325</v>
      </c>
      <c r="R2217" t="s">
        <v>8330</v>
      </c>
      <c r="S2217" s="10">
        <f t="shared" si="210"/>
        <v>40958.717268518521</v>
      </c>
      <c r="T2217" s="10">
        <f t="shared" si="211"/>
        <v>40981.290972222225</v>
      </c>
      <c r="V2217" s="21"/>
      <c r="W2217" t="s">
        <v>8280</v>
      </c>
      <c r="X2217" t="str">
        <f t="shared" si="208"/>
        <v>music</v>
      </c>
      <c r="Y2217" t="str">
        <f t="shared" si="209"/>
        <v>electronic music</v>
      </c>
    </row>
    <row r="2218" spans="1:25" ht="64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105.66666666666666</v>
      </c>
      <c r="P2218" s="6">
        <f t="shared" si="207"/>
        <v>22.642857142857142</v>
      </c>
      <c r="Q2218" t="s">
        <v>8325</v>
      </c>
      <c r="R2218" t="s">
        <v>8330</v>
      </c>
      <c r="S2218" s="10">
        <f t="shared" si="210"/>
        <v>42194.751678240747</v>
      </c>
      <c r="T2218" s="10">
        <f t="shared" si="211"/>
        <v>42208.751678240747</v>
      </c>
      <c r="V2218" s="21"/>
      <c r="W2218" t="s">
        <v>8280</v>
      </c>
      <c r="X2218" t="str">
        <f t="shared" si="208"/>
        <v>music</v>
      </c>
      <c r="Y2218" t="str">
        <f t="shared" si="209"/>
        <v>electronic music</v>
      </c>
    </row>
    <row r="2219" spans="1:25" ht="64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101.19047619047619</v>
      </c>
      <c r="P2219" s="6">
        <f t="shared" si="207"/>
        <v>47.222222222222221</v>
      </c>
      <c r="Q2219" t="s">
        <v>8325</v>
      </c>
      <c r="R2219" t="s">
        <v>8330</v>
      </c>
      <c r="S2219" s="10">
        <f t="shared" si="210"/>
        <v>42299.776770833334</v>
      </c>
      <c r="T2219" s="10">
        <f t="shared" si="211"/>
        <v>42310.333333333328</v>
      </c>
      <c r="V2219" s="21"/>
      <c r="W2219" t="s">
        <v>8280</v>
      </c>
      <c r="X2219" t="str">
        <f t="shared" si="208"/>
        <v>music</v>
      </c>
      <c r="Y2219" t="str">
        <f t="shared" si="209"/>
        <v>electronic music</v>
      </c>
    </row>
    <row r="2220" spans="1:25" ht="64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122.833</v>
      </c>
      <c r="P2220" s="6">
        <f t="shared" si="207"/>
        <v>32.324473684210524</v>
      </c>
      <c r="Q2220" t="s">
        <v>8325</v>
      </c>
      <c r="R2220" t="s">
        <v>8330</v>
      </c>
      <c r="S2220" s="10">
        <f t="shared" si="210"/>
        <v>41127.812303240738</v>
      </c>
      <c r="T2220" s="10">
        <f t="shared" si="211"/>
        <v>41150</v>
      </c>
      <c r="V2220" s="21"/>
      <c r="W2220" t="s">
        <v>8280</v>
      </c>
      <c r="X2220" t="str">
        <f t="shared" si="208"/>
        <v>music</v>
      </c>
      <c r="Y2220" t="str">
        <f t="shared" si="209"/>
        <v>electronic music</v>
      </c>
    </row>
    <row r="2221" spans="1:25" ht="64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101.49999999999999</v>
      </c>
      <c r="P2221" s="6">
        <f t="shared" si="207"/>
        <v>53.421052631578945</v>
      </c>
      <c r="Q2221" t="s">
        <v>8325</v>
      </c>
      <c r="R2221" t="s">
        <v>8330</v>
      </c>
      <c r="S2221" s="10">
        <f t="shared" si="210"/>
        <v>42205.718888888892</v>
      </c>
      <c r="T2221" s="10">
        <f t="shared" si="211"/>
        <v>42235.718888888892</v>
      </c>
      <c r="V2221" s="21"/>
      <c r="W2221" t="s">
        <v>8280</v>
      </c>
      <c r="X2221" t="str">
        <f t="shared" si="208"/>
        <v>music</v>
      </c>
      <c r="Y2221" t="str">
        <f t="shared" si="209"/>
        <v>electronic music</v>
      </c>
    </row>
    <row r="2222" spans="1:25" ht="64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101.14285714285714</v>
      </c>
      <c r="P2222" s="6">
        <f t="shared" si="207"/>
        <v>51.304347826086953</v>
      </c>
      <c r="Q2222" t="s">
        <v>8325</v>
      </c>
      <c r="R2222" t="s">
        <v>8330</v>
      </c>
      <c r="S2222" s="10">
        <f t="shared" si="210"/>
        <v>41452.060601851852</v>
      </c>
      <c r="T2222" s="10">
        <f t="shared" si="211"/>
        <v>41482.060601851852</v>
      </c>
      <c r="V2222" s="21"/>
      <c r="W2222" t="s">
        <v>8280</v>
      </c>
      <c r="X2222" t="str">
        <f t="shared" si="208"/>
        <v>music</v>
      </c>
      <c r="Y2222" t="str">
        <f t="shared" si="209"/>
        <v>electronic music</v>
      </c>
    </row>
    <row r="2223" spans="1:25" ht="64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108.11999999999999</v>
      </c>
      <c r="P2223" s="6">
        <f t="shared" si="207"/>
        <v>37.197247706422019</v>
      </c>
      <c r="Q2223" t="s">
        <v>8333</v>
      </c>
      <c r="R2223" t="s">
        <v>8351</v>
      </c>
      <c r="S2223" s="10">
        <f t="shared" si="210"/>
        <v>42452.666770833333</v>
      </c>
      <c r="T2223" s="10">
        <f t="shared" si="211"/>
        <v>42483</v>
      </c>
      <c r="V2223" s="21"/>
      <c r="W2223" t="s">
        <v>8297</v>
      </c>
      <c r="X2223" t="str">
        <f t="shared" si="208"/>
        <v>games</v>
      </c>
      <c r="Y2223" t="str">
        <f t="shared" si="209"/>
        <v>tabletop games</v>
      </c>
    </row>
    <row r="2224" spans="1:25" ht="64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162.6</v>
      </c>
      <c r="P2224" s="6">
        <f t="shared" si="207"/>
        <v>27.1</v>
      </c>
      <c r="Q2224" t="s">
        <v>8333</v>
      </c>
      <c r="R2224" t="s">
        <v>8351</v>
      </c>
      <c r="S2224" s="10">
        <f t="shared" si="210"/>
        <v>40906.787581018521</v>
      </c>
      <c r="T2224" s="10">
        <f t="shared" si="211"/>
        <v>40936.787581018521</v>
      </c>
      <c r="V2224" s="21"/>
      <c r="W2224" t="s">
        <v>8297</v>
      </c>
      <c r="X2224" t="str">
        <f t="shared" si="208"/>
        <v>games</v>
      </c>
      <c r="Y2224" t="str">
        <f t="shared" si="209"/>
        <v>tabletop games</v>
      </c>
    </row>
    <row r="2225" spans="1:25" ht="64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105.80000000000001</v>
      </c>
      <c r="P2225" s="6">
        <f t="shared" si="207"/>
        <v>206.31</v>
      </c>
      <c r="Q2225" t="s">
        <v>8333</v>
      </c>
      <c r="R2225" t="s">
        <v>8351</v>
      </c>
      <c r="S2225" s="10">
        <f t="shared" si="210"/>
        <v>42152.640833333338</v>
      </c>
      <c r="T2225" s="10">
        <f t="shared" si="211"/>
        <v>42182.640833333338</v>
      </c>
      <c r="V2225" s="21"/>
      <c r="W2225" t="s">
        <v>8297</v>
      </c>
      <c r="X2225" t="str">
        <f t="shared" si="208"/>
        <v>games</v>
      </c>
      <c r="Y2225" t="str">
        <f t="shared" si="209"/>
        <v>tabletop games</v>
      </c>
    </row>
    <row r="2226" spans="1:25" ht="64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243.15000000000003</v>
      </c>
      <c r="P2226" s="6">
        <f t="shared" si="207"/>
        <v>82.145270270270274</v>
      </c>
      <c r="Q2226" t="s">
        <v>8333</v>
      </c>
      <c r="R2226" t="s">
        <v>8351</v>
      </c>
      <c r="S2226" s="10">
        <f t="shared" si="210"/>
        <v>42644.667534722219</v>
      </c>
      <c r="T2226" s="10">
        <f t="shared" si="211"/>
        <v>42672.791666666672</v>
      </c>
      <c r="V2226" s="21"/>
      <c r="W2226" t="s">
        <v>8297</v>
      </c>
      <c r="X2226" t="str">
        <f t="shared" si="208"/>
        <v>games</v>
      </c>
      <c r="Y2226" t="str">
        <f t="shared" si="209"/>
        <v>tabletop games</v>
      </c>
    </row>
    <row r="2227" spans="1:25" ht="64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944.83338095238094</v>
      </c>
      <c r="P2227" s="6">
        <f t="shared" si="207"/>
        <v>164.79651993355483</v>
      </c>
      <c r="Q2227" t="s">
        <v>8333</v>
      </c>
      <c r="R2227" t="s">
        <v>8351</v>
      </c>
      <c r="S2227" s="10">
        <f t="shared" si="210"/>
        <v>41873.79184027778</v>
      </c>
      <c r="T2227" s="10">
        <f t="shared" si="211"/>
        <v>41903.79184027778</v>
      </c>
      <c r="V2227" s="21"/>
      <c r="W2227" t="s">
        <v>8297</v>
      </c>
      <c r="X2227" t="str">
        <f t="shared" si="208"/>
        <v>games</v>
      </c>
      <c r="Y2227" t="str">
        <f t="shared" si="209"/>
        <v>tabletop games</v>
      </c>
    </row>
    <row r="2228" spans="1:25" ht="64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108.46283333333334</v>
      </c>
      <c r="P2228" s="6">
        <f t="shared" si="207"/>
        <v>60.820280373831778</v>
      </c>
      <c r="Q2228" t="s">
        <v>8333</v>
      </c>
      <c r="R2228" t="s">
        <v>8351</v>
      </c>
      <c r="S2228" s="10">
        <f t="shared" si="210"/>
        <v>42381.79886574074</v>
      </c>
      <c r="T2228" s="10">
        <f t="shared" si="211"/>
        <v>42412.207638888889</v>
      </c>
      <c r="V2228" s="21"/>
      <c r="W2228" t="s">
        <v>8297</v>
      </c>
      <c r="X2228" t="str">
        <f t="shared" si="208"/>
        <v>games</v>
      </c>
      <c r="Y2228" t="str">
        <f t="shared" si="209"/>
        <v>tabletop games</v>
      </c>
    </row>
    <row r="2229" spans="1:25" ht="64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157.37692307692308</v>
      </c>
      <c r="P2229" s="6">
        <f t="shared" si="207"/>
        <v>67.970099667774093</v>
      </c>
      <c r="Q2229" t="s">
        <v>8333</v>
      </c>
      <c r="R2229" t="s">
        <v>8351</v>
      </c>
      <c r="S2229" s="10">
        <f t="shared" si="210"/>
        <v>41561.807349537034</v>
      </c>
      <c r="T2229" s="10">
        <f t="shared" si="211"/>
        <v>41591.849016203705</v>
      </c>
      <c r="V2229" s="21"/>
      <c r="W2229" t="s">
        <v>8297</v>
      </c>
      <c r="X2229" t="str">
        <f t="shared" si="208"/>
        <v>games</v>
      </c>
      <c r="Y2229" t="str">
        <f t="shared" si="209"/>
        <v>tabletop games</v>
      </c>
    </row>
    <row r="2230" spans="1:25" ht="64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1174.49</v>
      </c>
      <c r="P2230" s="6">
        <f t="shared" si="207"/>
        <v>81.561805555555551</v>
      </c>
      <c r="Q2230" t="s">
        <v>8333</v>
      </c>
      <c r="R2230" t="s">
        <v>8351</v>
      </c>
      <c r="S2230" s="10">
        <f t="shared" si="210"/>
        <v>42202.278194444443</v>
      </c>
      <c r="T2230" s="10">
        <f t="shared" si="211"/>
        <v>42232.278194444443</v>
      </c>
      <c r="V2230" s="21"/>
      <c r="W2230" t="s">
        <v>8297</v>
      </c>
      <c r="X2230" t="str">
        <f t="shared" si="208"/>
        <v>games</v>
      </c>
      <c r="Y2230" t="str">
        <f t="shared" si="209"/>
        <v>tabletop games</v>
      </c>
    </row>
    <row r="2231" spans="1:25" ht="64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171.04755366949576</v>
      </c>
      <c r="P2231" s="6">
        <f t="shared" si="207"/>
        <v>25.42547309833024</v>
      </c>
      <c r="Q2231" t="s">
        <v>8333</v>
      </c>
      <c r="R2231" t="s">
        <v>8351</v>
      </c>
      <c r="S2231" s="10">
        <f t="shared" si="210"/>
        <v>41484.664247685185</v>
      </c>
      <c r="T2231" s="10">
        <f t="shared" si="211"/>
        <v>41520.166666666664</v>
      </c>
      <c r="V2231" s="21"/>
      <c r="W2231" t="s">
        <v>8297</v>
      </c>
      <c r="X2231" t="str">
        <f t="shared" si="208"/>
        <v>games</v>
      </c>
      <c r="Y2231" t="str">
        <f t="shared" si="209"/>
        <v>tabletop games</v>
      </c>
    </row>
    <row r="2232" spans="1:25" ht="80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125.95294117647057</v>
      </c>
      <c r="P2232" s="6">
        <f t="shared" si="207"/>
        <v>21.497991967871485</v>
      </c>
      <c r="Q2232" t="s">
        <v>8333</v>
      </c>
      <c r="R2232" t="s">
        <v>8351</v>
      </c>
      <c r="S2232" s="10">
        <f t="shared" si="210"/>
        <v>41724.881099537037</v>
      </c>
      <c r="T2232" s="10">
        <f t="shared" si="211"/>
        <v>41754.881099537037</v>
      </c>
      <c r="V2232" s="21"/>
      <c r="W2232" t="s">
        <v>8297</v>
      </c>
      <c r="X2232" t="str">
        <f t="shared" si="208"/>
        <v>games</v>
      </c>
      <c r="Y2232" t="str">
        <f t="shared" si="209"/>
        <v>tabletop games</v>
      </c>
    </row>
    <row r="2233" spans="1:25" ht="64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1212.1296000000002</v>
      </c>
      <c r="P2233" s="6">
        <f t="shared" si="207"/>
        <v>27.226630727762803</v>
      </c>
      <c r="Q2233" t="s">
        <v>8333</v>
      </c>
      <c r="R2233" t="s">
        <v>8351</v>
      </c>
      <c r="S2233" s="10">
        <f t="shared" si="210"/>
        <v>41423.910891203705</v>
      </c>
      <c r="T2233" s="10">
        <f t="shared" si="211"/>
        <v>41450.208333333336</v>
      </c>
      <c r="V2233" s="21"/>
      <c r="W2233" t="s">
        <v>8297</v>
      </c>
      <c r="X2233" t="str">
        <f t="shared" si="208"/>
        <v>games</v>
      </c>
      <c r="Y2233" t="str">
        <f t="shared" si="209"/>
        <v>tabletop games</v>
      </c>
    </row>
    <row r="2234" spans="1:25" ht="64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495.8</v>
      </c>
      <c r="P2234" s="6">
        <f t="shared" si="207"/>
        <v>25.091093117408906</v>
      </c>
      <c r="Q2234" t="s">
        <v>8333</v>
      </c>
      <c r="R2234" t="s">
        <v>8351</v>
      </c>
      <c r="S2234" s="10">
        <f t="shared" si="210"/>
        <v>41806.794074074074</v>
      </c>
      <c r="T2234" s="10">
        <f t="shared" si="211"/>
        <v>41839.125</v>
      </c>
      <c r="V2234" s="21"/>
      <c r="W2234" t="s">
        <v>8297</v>
      </c>
      <c r="X2234" t="str">
        <f t="shared" si="208"/>
        <v>games</v>
      </c>
      <c r="Y2234" t="str">
        <f t="shared" si="209"/>
        <v>tabletop games</v>
      </c>
    </row>
    <row r="2235" spans="1:25" ht="64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332.03999999999996</v>
      </c>
      <c r="P2235" s="6">
        <f t="shared" si="207"/>
        <v>21.230179028132991</v>
      </c>
      <c r="Q2235" t="s">
        <v>8333</v>
      </c>
      <c r="R2235" t="s">
        <v>8351</v>
      </c>
      <c r="S2235" s="10">
        <f t="shared" si="210"/>
        <v>42331.378923611104</v>
      </c>
      <c r="T2235" s="10">
        <f t="shared" si="211"/>
        <v>42352</v>
      </c>
      <c r="V2235" s="21"/>
      <c r="W2235" t="s">
        <v>8297</v>
      </c>
      <c r="X2235" t="str">
        <f t="shared" si="208"/>
        <v>games</v>
      </c>
      <c r="Y2235" t="str">
        <f t="shared" si="209"/>
        <v>tabletop games</v>
      </c>
    </row>
    <row r="2236" spans="1:25" ht="64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1165</v>
      </c>
      <c r="P2236" s="6">
        <f t="shared" si="207"/>
        <v>41.607142857142854</v>
      </c>
      <c r="Q2236" t="s">
        <v>8333</v>
      </c>
      <c r="R2236" t="s">
        <v>8351</v>
      </c>
      <c r="S2236" s="10">
        <f t="shared" si="210"/>
        <v>42710.824618055558</v>
      </c>
      <c r="T2236" s="10">
        <f t="shared" si="211"/>
        <v>42740.824618055558</v>
      </c>
      <c r="V2236" s="21"/>
      <c r="W2236" t="s">
        <v>8297</v>
      </c>
      <c r="X2236" t="str">
        <f t="shared" si="208"/>
        <v>games</v>
      </c>
      <c r="Y2236" t="str">
        <f t="shared" si="209"/>
        <v>tabletop games</v>
      </c>
    </row>
    <row r="2237" spans="1:25" ht="48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153.3153846153846</v>
      </c>
      <c r="P2237" s="6">
        <f t="shared" si="207"/>
        <v>135.58503401360545</v>
      </c>
      <c r="Q2237" t="s">
        <v>8333</v>
      </c>
      <c r="R2237" t="s">
        <v>8351</v>
      </c>
      <c r="S2237" s="10">
        <f t="shared" si="210"/>
        <v>42062.022118055553</v>
      </c>
      <c r="T2237" s="10">
        <f t="shared" si="211"/>
        <v>42091.980451388896</v>
      </c>
      <c r="V2237" s="21"/>
      <c r="W2237" t="s">
        <v>8297</v>
      </c>
      <c r="X2237" t="str">
        <f t="shared" si="208"/>
        <v>games</v>
      </c>
      <c r="Y2237" t="str">
        <f t="shared" si="209"/>
        <v>tabletop games</v>
      </c>
    </row>
    <row r="2238" spans="1:25" ht="48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537.10714285714289</v>
      </c>
      <c r="P2238" s="6">
        <f t="shared" si="207"/>
        <v>22.116176470588236</v>
      </c>
      <c r="Q2238" t="s">
        <v>8333</v>
      </c>
      <c r="R2238" t="s">
        <v>8351</v>
      </c>
      <c r="S2238" s="10">
        <f t="shared" si="210"/>
        <v>42371.617164351846</v>
      </c>
      <c r="T2238" s="10">
        <f t="shared" si="211"/>
        <v>42401.617164351846</v>
      </c>
      <c r="V2238" s="21"/>
      <c r="W2238" t="s">
        <v>8297</v>
      </c>
      <c r="X2238" t="str">
        <f t="shared" si="208"/>
        <v>games</v>
      </c>
      <c r="Y2238" t="str">
        <f t="shared" si="209"/>
        <v>tabletop games</v>
      </c>
    </row>
    <row r="2239" spans="1:25" ht="64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352.92777777777775</v>
      </c>
      <c r="P2239" s="6">
        <f t="shared" si="207"/>
        <v>64.625635808748726</v>
      </c>
      <c r="Q2239" t="s">
        <v>8333</v>
      </c>
      <c r="R2239" t="s">
        <v>8351</v>
      </c>
      <c r="S2239" s="10">
        <f t="shared" si="210"/>
        <v>41915.003275462965</v>
      </c>
      <c r="T2239" s="10">
        <f t="shared" si="211"/>
        <v>41955.332638888889</v>
      </c>
      <c r="V2239" s="21"/>
      <c r="W2239" t="s">
        <v>8297</v>
      </c>
      <c r="X2239" t="str">
        <f t="shared" si="208"/>
        <v>games</v>
      </c>
      <c r="Y2239" t="str">
        <f t="shared" si="209"/>
        <v>tabletop games</v>
      </c>
    </row>
    <row r="2240" spans="1:25" ht="48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137.4</v>
      </c>
      <c r="P2240" s="6">
        <f t="shared" si="207"/>
        <v>69.569620253164558</v>
      </c>
      <c r="Q2240" t="s">
        <v>8333</v>
      </c>
      <c r="R2240" t="s">
        <v>8351</v>
      </c>
      <c r="S2240" s="10">
        <f t="shared" si="210"/>
        <v>42774.621712962966</v>
      </c>
      <c r="T2240" s="10">
        <f t="shared" si="211"/>
        <v>42804.621712962966</v>
      </c>
      <c r="V2240" s="21"/>
      <c r="W2240" t="s">
        <v>8297</v>
      </c>
      <c r="X2240" t="str">
        <f t="shared" si="208"/>
        <v>games</v>
      </c>
      <c r="Y2240" t="str">
        <f t="shared" si="209"/>
        <v>tabletop games</v>
      </c>
    </row>
    <row r="2241" spans="1:25" ht="48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128.02668</v>
      </c>
      <c r="P2241" s="6">
        <f t="shared" si="207"/>
        <v>75.133028169014082</v>
      </c>
      <c r="Q2241" t="s">
        <v>8333</v>
      </c>
      <c r="R2241" t="s">
        <v>8351</v>
      </c>
      <c r="S2241" s="10">
        <f t="shared" si="210"/>
        <v>41572.958495370374</v>
      </c>
      <c r="T2241" s="10">
        <f t="shared" si="211"/>
        <v>41609.168055555558</v>
      </c>
      <c r="V2241" s="21"/>
      <c r="W2241" t="s">
        <v>8297</v>
      </c>
      <c r="X2241" t="str">
        <f t="shared" si="208"/>
        <v>games</v>
      </c>
      <c r="Y2241" t="str">
        <f t="shared" si="209"/>
        <v>tabletop games</v>
      </c>
    </row>
    <row r="2242" spans="1:25" ht="64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270.68</v>
      </c>
      <c r="P2242" s="6">
        <f t="shared" si="207"/>
        <v>140.97916666666666</v>
      </c>
      <c r="Q2242" t="s">
        <v>8333</v>
      </c>
      <c r="R2242" t="s">
        <v>8351</v>
      </c>
      <c r="S2242" s="10">
        <f t="shared" si="210"/>
        <v>42452.825740740736</v>
      </c>
      <c r="T2242" s="10">
        <f t="shared" si="211"/>
        <v>42482.825740740736</v>
      </c>
      <c r="V2242" s="21"/>
      <c r="W2242" t="s">
        <v>8297</v>
      </c>
      <c r="X2242" t="str">
        <f t="shared" si="208"/>
        <v>games</v>
      </c>
      <c r="Y2242" t="str">
        <f t="shared" si="209"/>
        <v>tabletop games</v>
      </c>
    </row>
    <row r="2243" spans="1:25" ht="64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((E2243/D2243)*100)</f>
        <v>806.4</v>
      </c>
      <c r="P2243" s="6">
        <f t="shared" ref="P2243:P2306" si="213">IFERROR(E2243/L2243,0)</f>
        <v>49.472392638036808</v>
      </c>
      <c r="Q2243" t="s">
        <v>8333</v>
      </c>
      <c r="R2243" t="s">
        <v>8351</v>
      </c>
      <c r="S2243" s="10">
        <f t="shared" si="210"/>
        <v>42766.827546296292</v>
      </c>
      <c r="T2243" s="10">
        <f t="shared" si="211"/>
        <v>42796.827546296292</v>
      </c>
      <c r="V2243" s="21"/>
      <c r="W2243" t="s">
        <v>8297</v>
      </c>
      <c r="X2243" t="str">
        <f t="shared" ref="X2243:X2306" si="214">LEFT(W2243,FIND("/",W2243)-1)</f>
        <v>games</v>
      </c>
      <c r="Y2243" t="str">
        <f t="shared" ref="Y2243:Y2306" si="215">RIGHT(W2243,LEN(W2243)-FIND("/",W2243))</f>
        <v>tabletop games</v>
      </c>
    </row>
    <row r="2244" spans="1:25" ht="48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1360.0976000000001</v>
      </c>
      <c r="P2244" s="6">
        <f t="shared" si="213"/>
        <v>53.865251485148519</v>
      </c>
      <c r="Q2244" t="s">
        <v>8333</v>
      </c>
      <c r="R2244" t="s">
        <v>8351</v>
      </c>
      <c r="S2244" s="10">
        <f t="shared" si="210"/>
        <v>41569.575613425928</v>
      </c>
      <c r="T2244" s="10">
        <f t="shared" si="211"/>
        <v>41605.126388888886</v>
      </c>
      <c r="V2244" s="21"/>
      <c r="W2244" t="s">
        <v>8297</v>
      </c>
      <c r="X2244" t="str">
        <f t="shared" si="214"/>
        <v>games</v>
      </c>
      <c r="Y2244" t="str">
        <f t="shared" si="215"/>
        <v>tabletop games</v>
      </c>
    </row>
    <row r="2245" spans="1:25" ht="80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930250</v>
      </c>
      <c r="P2245" s="6">
        <f t="shared" si="213"/>
        <v>4.5712530712530715</v>
      </c>
      <c r="Q2245" t="s">
        <v>8333</v>
      </c>
      <c r="R2245" t="s">
        <v>8351</v>
      </c>
      <c r="S2245" s="10">
        <f t="shared" si="210"/>
        <v>42800.751041666663</v>
      </c>
      <c r="T2245" s="10">
        <f t="shared" si="211"/>
        <v>42807.125</v>
      </c>
      <c r="V2245" s="21"/>
      <c r="W2245" t="s">
        <v>8297</v>
      </c>
      <c r="X2245" t="str">
        <f t="shared" si="214"/>
        <v>games</v>
      </c>
      <c r="Y2245" t="str">
        <f t="shared" si="215"/>
        <v>tabletop games</v>
      </c>
    </row>
    <row r="2246" spans="1:25" ht="64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377.02</v>
      </c>
      <c r="P2246" s="6">
        <f t="shared" si="213"/>
        <v>65.00344827586207</v>
      </c>
      <c r="Q2246" t="s">
        <v>8333</v>
      </c>
      <c r="R2246" t="s">
        <v>8351</v>
      </c>
      <c r="S2246" s="10">
        <f t="shared" si="210"/>
        <v>42647.818819444445</v>
      </c>
      <c r="T2246" s="10">
        <f t="shared" si="211"/>
        <v>42659.854166666672</v>
      </c>
      <c r="V2246" s="21"/>
      <c r="W2246" t="s">
        <v>8297</v>
      </c>
      <c r="X2246" t="str">
        <f t="shared" si="214"/>
        <v>games</v>
      </c>
      <c r="Y2246" t="str">
        <f t="shared" si="215"/>
        <v>tabletop games</v>
      </c>
    </row>
    <row r="2247" spans="1:25" ht="64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2647.0250000000001</v>
      </c>
      <c r="P2247" s="6">
        <f t="shared" si="213"/>
        <v>53.475252525252522</v>
      </c>
      <c r="Q2247" t="s">
        <v>8333</v>
      </c>
      <c r="R2247" t="s">
        <v>8351</v>
      </c>
      <c r="S2247" s="10">
        <f t="shared" si="210"/>
        <v>41660.708530092597</v>
      </c>
      <c r="T2247" s="10">
        <f t="shared" si="211"/>
        <v>41691.75</v>
      </c>
      <c r="V2247" s="21"/>
      <c r="W2247" t="s">
        <v>8297</v>
      </c>
      <c r="X2247" t="str">
        <f t="shared" si="214"/>
        <v>games</v>
      </c>
      <c r="Y2247" t="str">
        <f t="shared" si="215"/>
        <v>tabletop games</v>
      </c>
    </row>
    <row r="2248" spans="1:25" ht="64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100.12</v>
      </c>
      <c r="P2248" s="6">
        <f t="shared" si="213"/>
        <v>43.912280701754383</v>
      </c>
      <c r="Q2248" t="s">
        <v>8333</v>
      </c>
      <c r="R2248" t="s">
        <v>8351</v>
      </c>
      <c r="S2248" s="10">
        <f t="shared" si="210"/>
        <v>42221.79178240741</v>
      </c>
      <c r="T2248" s="10">
        <f t="shared" si="211"/>
        <v>42251.79178240741</v>
      </c>
      <c r="V2248" s="21"/>
      <c r="W2248" t="s">
        <v>8297</v>
      </c>
      <c r="X2248" t="str">
        <f t="shared" si="214"/>
        <v>games</v>
      </c>
      <c r="Y2248" t="str">
        <f t="shared" si="215"/>
        <v>tabletop games</v>
      </c>
    </row>
    <row r="2249" spans="1:25" ht="48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104.45405405405405</v>
      </c>
      <c r="P2249" s="6">
        <f t="shared" si="213"/>
        <v>50.852631578947367</v>
      </c>
      <c r="Q2249" t="s">
        <v>8333</v>
      </c>
      <c r="R2249" t="s">
        <v>8351</v>
      </c>
      <c r="S2249" s="10">
        <f t="shared" si="210"/>
        <v>42200.666261574079</v>
      </c>
      <c r="T2249" s="10">
        <f t="shared" si="211"/>
        <v>42214.666261574079</v>
      </c>
      <c r="V2249" s="21"/>
      <c r="W2249" t="s">
        <v>8297</v>
      </c>
      <c r="X2249" t="str">
        <f t="shared" si="214"/>
        <v>games</v>
      </c>
      <c r="Y2249" t="str">
        <f t="shared" si="215"/>
        <v>tabletop games</v>
      </c>
    </row>
    <row r="2250" spans="1:25" ht="64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107.21428571428571</v>
      </c>
      <c r="P2250" s="6">
        <f t="shared" si="213"/>
        <v>58.6328125</v>
      </c>
      <c r="Q2250" t="s">
        <v>8333</v>
      </c>
      <c r="R2250" t="s">
        <v>8351</v>
      </c>
      <c r="S2250" s="10">
        <f t="shared" si="210"/>
        <v>42688.875902777778</v>
      </c>
      <c r="T2250" s="10">
        <f t="shared" si="211"/>
        <v>42718.875902777778</v>
      </c>
      <c r="V2250" s="21"/>
      <c r="W2250" t="s">
        <v>8297</v>
      </c>
      <c r="X2250" t="str">
        <f t="shared" si="214"/>
        <v>games</v>
      </c>
      <c r="Y2250" t="str">
        <f t="shared" si="215"/>
        <v>tabletop games</v>
      </c>
    </row>
    <row r="2251" spans="1:25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168.77142857142857</v>
      </c>
      <c r="P2251" s="6">
        <f t="shared" si="213"/>
        <v>32.81666666666667</v>
      </c>
      <c r="Q2251" t="s">
        <v>8333</v>
      </c>
      <c r="R2251" t="s">
        <v>8351</v>
      </c>
      <c r="S2251" s="10">
        <f t="shared" si="210"/>
        <v>41336.703298611108</v>
      </c>
      <c r="T2251" s="10">
        <f t="shared" si="211"/>
        <v>41366.661631944444</v>
      </c>
      <c r="V2251" s="21"/>
      <c r="W2251" t="s">
        <v>8297</v>
      </c>
      <c r="X2251" t="str">
        <f t="shared" si="214"/>
        <v>games</v>
      </c>
      <c r="Y2251" t="str">
        <f t="shared" si="215"/>
        <v>tabletop games</v>
      </c>
    </row>
    <row r="2252" spans="1:25" ht="64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975.11200000000008</v>
      </c>
      <c r="P2252" s="6">
        <f t="shared" si="213"/>
        <v>426.93169877408059</v>
      </c>
      <c r="Q2252" t="s">
        <v>8333</v>
      </c>
      <c r="R2252" t="s">
        <v>8351</v>
      </c>
      <c r="S2252" s="10">
        <f t="shared" si="210"/>
        <v>42677.005474537036</v>
      </c>
      <c r="T2252" s="10">
        <f t="shared" si="211"/>
        <v>42707.0471412037</v>
      </c>
      <c r="V2252" s="21"/>
      <c r="W2252" t="s">
        <v>8297</v>
      </c>
      <c r="X2252" t="str">
        <f t="shared" si="214"/>
        <v>games</v>
      </c>
      <c r="Y2252" t="str">
        <f t="shared" si="215"/>
        <v>tabletop games</v>
      </c>
    </row>
    <row r="2253" spans="1:25" ht="64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134.44929411764704</v>
      </c>
      <c r="P2253" s="6">
        <f t="shared" si="213"/>
        <v>23.808729166666669</v>
      </c>
      <c r="Q2253" t="s">
        <v>8333</v>
      </c>
      <c r="R2253" t="s">
        <v>8351</v>
      </c>
      <c r="S2253" s="10">
        <f t="shared" si="210"/>
        <v>41846.34579861111</v>
      </c>
      <c r="T2253" s="10">
        <f t="shared" si="211"/>
        <v>41867.34579861111</v>
      </c>
      <c r="V2253" s="21"/>
      <c r="W2253" t="s">
        <v>8297</v>
      </c>
      <c r="X2253" t="str">
        <f t="shared" si="214"/>
        <v>games</v>
      </c>
      <c r="Y2253" t="str">
        <f t="shared" si="215"/>
        <v>tabletop games</v>
      </c>
    </row>
    <row r="2254" spans="1:25" ht="64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272.27777777777777</v>
      </c>
      <c r="P2254" s="6">
        <f t="shared" si="213"/>
        <v>98.413654618473899</v>
      </c>
      <c r="Q2254" t="s">
        <v>8333</v>
      </c>
      <c r="R2254" t="s">
        <v>8351</v>
      </c>
      <c r="S2254" s="10">
        <f t="shared" si="210"/>
        <v>42573.327986111108</v>
      </c>
      <c r="T2254" s="10">
        <f t="shared" si="211"/>
        <v>42588.327986111108</v>
      </c>
      <c r="V2254" s="21"/>
      <c r="W2254" t="s">
        <v>8297</v>
      </c>
      <c r="X2254" t="str">
        <f t="shared" si="214"/>
        <v>games</v>
      </c>
      <c r="Y2254" t="str">
        <f t="shared" si="215"/>
        <v>tabletop games</v>
      </c>
    </row>
    <row r="2255" spans="1:25" ht="64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112.6875</v>
      </c>
      <c r="P2255" s="6">
        <f t="shared" si="213"/>
        <v>107.32142857142857</v>
      </c>
      <c r="Q2255" t="s">
        <v>8333</v>
      </c>
      <c r="R2255" t="s">
        <v>8351</v>
      </c>
      <c r="S2255" s="10">
        <f t="shared" si="210"/>
        <v>42296.631331018521</v>
      </c>
      <c r="T2255" s="10">
        <f t="shared" si="211"/>
        <v>42326.672997685186</v>
      </c>
      <c r="V2255" s="21"/>
      <c r="W2255" t="s">
        <v>8297</v>
      </c>
      <c r="X2255" t="str">
        <f t="shared" si="214"/>
        <v>games</v>
      </c>
      <c r="Y2255" t="str">
        <f t="shared" si="215"/>
        <v>tabletop games</v>
      </c>
    </row>
    <row r="2256" spans="1:25" ht="48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459.8</v>
      </c>
      <c r="P2256" s="6">
        <f t="shared" si="213"/>
        <v>11.67005076142132</v>
      </c>
      <c r="Q2256" t="s">
        <v>8333</v>
      </c>
      <c r="R2256" t="s">
        <v>8351</v>
      </c>
      <c r="S2256" s="10">
        <f t="shared" si="210"/>
        <v>42752.647777777776</v>
      </c>
      <c r="T2256" s="10">
        <f t="shared" si="211"/>
        <v>42759.647777777776</v>
      </c>
      <c r="V2256" s="21"/>
      <c r="W2256" t="s">
        <v>8297</v>
      </c>
      <c r="X2256" t="str">
        <f t="shared" si="214"/>
        <v>games</v>
      </c>
      <c r="Y2256" t="str">
        <f t="shared" si="215"/>
        <v>tabletop games</v>
      </c>
    </row>
    <row r="2257" spans="1:25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286.65822784810126</v>
      </c>
      <c r="P2257" s="6">
        <f t="shared" si="213"/>
        <v>41.782287822878232</v>
      </c>
      <c r="Q2257" t="s">
        <v>8333</v>
      </c>
      <c r="R2257" t="s">
        <v>8351</v>
      </c>
      <c r="S2257" s="10">
        <f t="shared" si="210"/>
        <v>42467.951979166668</v>
      </c>
      <c r="T2257" s="10">
        <f t="shared" si="211"/>
        <v>42497.951979166668</v>
      </c>
      <c r="V2257" s="21"/>
      <c r="W2257" t="s">
        <v>8297</v>
      </c>
      <c r="X2257" t="str">
        <f t="shared" si="214"/>
        <v>games</v>
      </c>
      <c r="Y2257" t="str">
        <f t="shared" si="215"/>
        <v>tabletop games</v>
      </c>
    </row>
    <row r="2258" spans="1:25" ht="64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222.70833333333334</v>
      </c>
      <c r="P2258" s="6">
        <f t="shared" si="213"/>
        <v>21.38</v>
      </c>
      <c r="Q2258" t="s">
        <v>8333</v>
      </c>
      <c r="R2258" t="s">
        <v>8351</v>
      </c>
      <c r="S2258" s="10">
        <f t="shared" si="210"/>
        <v>42682.451921296291</v>
      </c>
      <c r="T2258" s="10">
        <f t="shared" si="211"/>
        <v>42696.451921296291</v>
      </c>
      <c r="V2258" s="21"/>
      <c r="W2258" t="s">
        <v>8297</v>
      </c>
      <c r="X2258" t="str">
        <f t="shared" si="214"/>
        <v>games</v>
      </c>
      <c r="Y2258" t="str">
        <f t="shared" si="215"/>
        <v>tabletop games</v>
      </c>
    </row>
    <row r="2259" spans="1:25" ht="64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636.14</v>
      </c>
      <c r="P2259" s="6">
        <f t="shared" si="213"/>
        <v>94.103550295857985</v>
      </c>
      <c r="Q2259" t="s">
        <v>8333</v>
      </c>
      <c r="R2259" t="s">
        <v>8351</v>
      </c>
      <c r="S2259" s="10">
        <f t="shared" si="210"/>
        <v>42505.936678240745</v>
      </c>
      <c r="T2259" s="10">
        <f t="shared" si="211"/>
        <v>42540.958333333328</v>
      </c>
      <c r="V2259" s="21"/>
      <c r="W2259" t="s">
        <v>8297</v>
      </c>
      <c r="X2259" t="str">
        <f t="shared" si="214"/>
        <v>games</v>
      </c>
      <c r="Y2259" t="str">
        <f t="shared" si="215"/>
        <v>tabletop games</v>
      </c>
    </row>
    <row r="2260" spans="1:25" ht="48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146.5</v>
      </c>
      <c r="P2260" s="6">
        <f t="shared" si="213"/>
        <v>15.721951219512196</v>
      </c>
      <c r="Q2260" t="s">
        <v>8333</v>
      </c>
      <c r="R2260" t="s">
        <v>8351</v>
      </c>
      <c r="S2260" s="10">
        <f t="shared" si="210"/>
        <v>42136.75100694444</v>
      </c>
      <c r="T2260" s="10">
        <f t="shared" si="211"/>
        <v>42166.75100694444</v>
      </c>
      <c r="V2260" s="21"/>
      <c r="W2260" t="s">
        <v>8297</v>
      </c>
      <c r="X2260" t="str">
        <f t="shared" si="214"/>
        <v>games</v>
      </c>
      <c r="Y2260" t="str">
        <f t="shared" si="215"/>
        <v>tabletop games</v>
      </c>
    </row>
    <row r="2261" spans="1:25" ht="64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1867.1</v>
      </c>
      <c r="P2261" s="6">
        <f t="shared" si="213"/>
        <v>90.635922330097088</v>
      </c>
      <c r="Q2261" t="s">
        <v>8333</v>
      </c>
      <c r="R2261" t="s">
        <v>8351</v>
      </c>
      <c r="S2261" s="10">
        <f t="shared" si="210"/>
        <v>42702.804814814815</v>
      </c>
      <c r="T2261" s="10">
        <f t="shared" si="211"/>
        <v>42712.804814814815</v>
      </c>
      <c r="V2261" s="21"/>
      <c r="W2261" t="s">
        <v>8297</v>
      </c>
      <c r="X2261" t="str">
        <f t="shared" si="214"/>
        <v>games</v>
      </c>
      <c r="Y2261" t="str">
        <f t="shared" si="215"/>
        <v>tabletop games</v>
      </c>
    </row>
    <row r="2262" spans="1:25" ht="64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326.92</v>
      </c>
      <c r="P2262" s="6">
        <f t="shared" si="213"/>
        <v>97.297619047619051</v>
      </c>
      <c r="Q2262" t="s">
        <v>8333</v>
      </c>
      <c r="R2262" t="s">
        <v>8351</v>
      </c>
      <c r="S2262" s="10">
        <f t="shared" si="210"/>
        <v>41695.016782407409</v>
      </c>
      <c r="T2262" s="10">
        <f t="shared" si="211"/>
        <v>41724.975115740745</v>
      </c>
      <c r="V2262" s="21"/>
      <c r="W2262" t="s">
        <v>8297</v>
      </c>
      <c r="X2262" t="str">
        <f t="shared" si="214"/>
        <v>games</v>
      </c>
      <c r="Y2262" t="str">
        <f t="shared" si="215"/>
        <v>tabletop games</v>
      </c>
    </row>
    <row r="2263" spans="1:25" ht="64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779.5</v>
      </c>
      <c r="P2263" s="6">
        <f t="shared" si="213"/>
        <v>37.11904761904762</v>
      </c>
      <c r="Q2263" t="s">
        <v>8333</v>
      </c>
      <c r="R2263" t="s">
        <v>8351</v>
      </c>
      <c r="S2263" s="10">
        <f t="shared" si="210"/>
        <v>42759.724768518514</v>
      </c>
      <c r="T2263" s="10">
        <f t="shared" si="211"/>
        <v>42780.724768518514</v>
      </c>
      <c r="V2263" s="21"/>
      <c r="W2263" t="s">
        <v>8297</v>
      </c>
      <c r="X2263" t="str">
        <f t="shared" si="214"/>
        <v>games</v>
      </c>
      <c r="Y2263" t="str">
        <f t="shared" si="215"/>
        <v>tabletop games</v>
      </c>
    </row>
    <row r="2264" spans="1:25" ht="48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154.15151515151516</v>
      </c>
      <c r="P2264" s="6">
        <f t="shared" si="213"/>
        <v>28.104972375690608</v>
      </c>
      <c r="Q2264" t="s">
        <v>8333</v>
      </c>
      <c r="R2264" t="s">
        <v>8351</v>
      </c>
      <c r="S2264" s="10">
        <f t="shared" ref="S2264:S2327" si="216">(((J2264/60)/60)/24)+DATE(1970,1,1)</f>
        <v>41926.585162037038</v>
      </c>
      <c r="T2264" s="10">
        <f t="shared" ref="T2264:T2327" si="217">(((I2264/60)/60)/24)+DATE(1970,1,1)</f>
        <v>41961</v>
      </c>
      <c r="V2264" s="21"/>
      <c r="W2264" t="s">
        <v>8297</v>
      </c>
      <c r="X2264" t="str">
        <f t="shared" si="214"/>
        <v>games</v>
      </c>
      <c r="Y2264" t="str">
        <f t="shared" si="215"/>
        <v>tabletop games</v>
      </c>
    </row>
    <row r="2265" spans="1:25" ht="64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115.54666666666667</v>
      </c>
      <c r="P2265" s="6">
        <f t="shared" si="213"/>
        <v>144.43333333333334</v>
      </c>
      <c r="Q2265" t="s">
        <v>8333</v>
      </c>
      <c r="R2265" t="s">
        <v>8351</v>
      </c>
      <c r="S2265" s="10">
        <f t="shared" si="216"/>
        <v>42014.832326388889</v>
      </c>
      <c r="T2265" s="10">
        <f t="shared" si="217"/>
        <v>42035.832326388889</v>
      </c>
      <c r="V2265" s="21"/>
      <c r="W2265" t="s">
        <v>8297</v>
      </c>
      <c r="X2265" t="str">
        <f t="shared" si="214"/>
        <v>games</v>
      </c>
      <c r="Y2265" t="str">
        <f t="shared" si="215"/>
        <v>tabletop games</v>
      </c>
    </row>
    <row r="2266" spans="1:25" ht="64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180.03333333333333</v>
      </c>
      <c r="P2266" s="6">
        <f t="shared" si="213"/>
        <v>24.274157303370785</v>
      </c>
      <c r="Q2266" t="s">
        <v>8333</v>
      </c>
      <c r="R2266" t="s">
        <v>8351</v>
      </c>
      <c r="S2266" s="10">
        <f t="shared" si="216"/>
        <v>42496.582337962958</v>
      </c>
      <c r="T2266" s="10">
        <f t="shared" si="217"/>
        <v>42513.125</v>
      </c>
      <c r="V2266" s="21"/>
      <c r="W2266" t="s">
        <v>8297</v>
      </c>
      <c r="X2266" t="str">
        <f t="shared" si="214"/>
        <v>games</v>
      </c>
      <c r="Y2266" t="str">
        <f t="shared" si="215"/>
        <v>tabletop games</v>
      </c>
    </row>
    <row r="2267" spans="1:25" ht="64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298.5</v>
      </c>
      <c r="P2267" s="6">
        <f t="shared" si="213"/>
        <v>35.117647058823529</v>
      </c>
      <c r="Q2267" t="s">
        <v>8333</v>
      </c>
      <c r="R2267" t="s">
        <v>8351</v>
      </c>
      <c r="S2267" s="10">
        <f t="shared" si="216"/>
        <v>42689.853090277778</v>
      </c>
      <c r="T2267" s="10">
        <f t="shared" si="217"/>
        <v>42696.853090277778</v>
      </c>
      <c r="V2267" s="21"/>
      <c r="W2267" t="s">
        <v>8297</v>
      </c>
      <c r="X2267" t="str">
        <f t="shared" si="214"/>
        <v>games</v>
      </c>
      <c r="Y2267" t="str">
        <f t="shared" si="215"/>
        <v>tabletop games</v>
      </c>
    </row>
    <row r="2268" spans="1:25" ht="64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320.26666666666665</v>
      </c>
      <c r="P2268" s="6">
        <f t="shared" si="213"/>
        <v>24.762886597938145</v>
      </c>
      <c r="Q2268" t="s">
        <v>8333</v>
      </c>
      <c r="R2268" t="s">
        <v>8351</v>
      </c>
      <c r="S2268" s="10">
        <f t="shared" si="216"/>
        <v>42469.874907407408</v>
      </c>
      <c r="T2268" s="10">
        <f t="shared" si="217"/>
        <v>42487.083333333328</v>
      </c>
      <c r="V2268" s="21"/>
      <c r="W2268" t="s">
        <v>8297</v>
      </c>
      <c r="X2268" t="str">
        <f t="shared" si="214"/>
        <v>games</v>
      </c>
      <c r="Y2268" t="str">
        <f t="shared" si="215"/>
        <v>tabletop games</v>
      </c>
    </row>
    <row r="2269" spans="1:25" ht="64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380.52499999999998</v>
      </c>
      <c r="P2269" s="6">
        <f t="shared" si="213"/>
        <v>188.37871287128712</v>
      </c>
      <c r="Q2269" t="s">
        <v>8333</v>
      </c>
      <c r="R2269" t="s">
        <v>8351</v>
      </c>
      <c r="S2269" s="10">
        <f t="shared" si="216"/>
        <v>41968.829826388886</v>
      </c>
      <c r="T2269" s="10">
        <f t="shared" si="217"/>
        <v>41994.041666666672</v>
      </c>
      <c r="V2269" s="21"/>
      <c r="W2269" t="s">
        <v>8297</v>
      </c>
      <c r="X2269" t="str">
        <f t="shared" si="214"/>
        <v>games</v>
      </c>
      <c r="Y2269" t="str">
        <f t="shared" si="215"/>
        <v>tabletop games</v>
      </c>
    </row>
    <row r="2270" spans="1:25" ht="64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102.60000000000001</v>
      </c>
      <c r="P2270" s="6">
        <f t="shared" si="213"/>
        <v>148.08247422680412</v>
      </c>
      <c r="Q2270" t="s">
        <v>8333</v>
      </c>
      <c r="R2270" t="s">
        <v>8351</v>
      </c>
      <c r="S2270" s="10">
        <f t="shared" si="216"/>
        <v>42776.082349537035</v>
      </c>
      <c r="T2270" s="10">
        <f t="shared" si="217"/>
        <v>42806.082349537035</v>
      </c>
      <c r="V2270" s="21"/>
      <c r="W2270" t="s">
        <v>8297</v>
      </c>
      <c r="X2270" t="str">
        <f t="shared" si="214"/>
        <v>games</v>
      </c>
      <c r="Y2270" t="str">
        <f t="shared" si="215"/>
        <v>tabletop games</v>
      </c>
    </row>
    <row r="2271" spans="1:25" ht="64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1801.64</v>
      </c>
      <c r="P2271" s="6">
        <f t="shared" si="213"/>
        <v>49.934589800443462</v>
      </c>
      <c r="Q2271" t="s">
        <v>8333</v>
      </c>
      <c r="R2271" t="s">
        <v>8351</v>
      </c>
      <c r="S2271" s="10">
        <f t="shared" si="216"/>
        <v>42776.704432870371</v>
      </c>
      <c r="T2271" s="10">
        <f t="shared" si="217"/>
        <v>42801.208333333328</v>
      </c>
      <c r="V2271" s="21"/>
      <c r="W2271" t="s">
        <v>8297</v>
      </c>
      <c r="X2271" t="str">
        <f t="shared" si="214"/>
        <v>games</v>
      </c>
      <c r="Y2271" t="str">
        <f t="shared" si="215"/>
        <v>tabletop games</v>
      </c>
    </row>
    <row r="2272" spans="1:25" ht="64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720.24800000000005</v>
      </c>
      <c r="P2272" s="6">
        <f t="shared" si="213"/>
        <v>107.82155688622754</v>
      </c>
      <c r="Q2272" t="s">
        <v>8333</v>
      </c>
      <c r="R2272" t="s">
        <v>8351</v>
      </c>
      <c r="S2272" s="10">
        <f t="shared" si="216"/>
        <v>42725.869363425925</v>
      </c>
      <c r="T2272" s="10">
        <f t="shared" si="217"/>
        <v>42745.915972222225</v>
      </c>
      <c r="V2272" s="21"/>
      <c r="W2272" t="s">
        <v>8297</v>
      </c>
      <c r="X2272" t="str">
        <f t="shared" si="214"/>
        <v>games</v>
      </c>
      <c r="Y2272" t="str">
        <f t="shared" si="215"/>
        <v>tabletop games</v>
      </c>
    </row>
    <row r="2273" spans="1:25" ht="64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283.09000000000003</v>
      </c>
      <c r="P2273" s="6">
        <f t="shared" si="213"/>
        <v>42.63403614457831</v>
      </c>
      <c r="Q2273" t="s">
        <v>8333</v>
      </c>
      <c r="R2273" t="s">
        <v>8351</v>
      </c>
      <c r="S2273" s="10">
        <f t="shared" si="216"/>
        <v>42684.000046296293</v>
      </c>
      <c r="T2273" s="10">
        <f t="shared" si="217"/>
        <v>42714.000046296293</v>
      </c>
      <c r="V2273" s="21"/>
      <c r="W2273" t="s">
        <v>8297</v>
      </c>
      <c r="X2273" t="str">
        <f t="shared" si="214"/>
        <v>games</v>
      </c>
      <c r="Y2273" t="str">
        <f t="shared" si="215"/>
        <v>tabletop games</v>
      </c>
    </row>
    <row r="2274" spans="1:25" ht="64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1356.6000000000001</v>
      </c>
      <c r="P2274" s="6">
        <f t="shared" si="213"/>
        <v>14.370762711864407</v>
      </c>
      <c r="Q2274" t="s">
        <v>8333</v>
      </c>
      <c r="R2274" t="s">
        <v>8351</v>
      </c>
      <c r="S2274" s="10">
        <f t="shared" si="216"/>
        <v>42315.699490740735</v>
      </c>
      <c r="T2274" s="10">
        <f t="shared" si="217"/>
        <v>42345.699490740735</v>
      </c>
      <c r="V2274" s="21"/>
      <c r="W2274" t="s">
        <v>8297</v>
      </c>
      <c r="X2274" t="str">
        <f t="shared" si="214"/>
        <v>games</v>
      </c>
      <c r="Y2274" t="str">
        <f t="shared" si="215"/>
        <v>tabletop games</v>
      </c>
    </row>
    <row r="2275" spans="1:25" ht="64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220.35999999999999</v>
      </c>
      <c r="P2275" s="6">
        <f t="shared" si="213"/>
        <v>37.476190476190474</v>
      </c>
      <c r="Q2275" t="s">
        <v>8333</v>
      </c>
      <c r="R2275" t="s">
        <v>8351</v>
      </c>
      <c r="S2275" s="10">
        <f t="shared" si="216"/>
        <v>42781.549097222218</v>
      </c>
      <c r="T2275" s="10">
        <f t="shared" si="217"/>
        <v>42806.507430555561</v>
      </c>
      <c r="V2275" s="21"/>
      <c r="W2275" t="s">
        <v>8297</v>
      </c>
      <c r="X2275" t="str">
        <f t="shared" si="214"/>
        <v>games</v>
      </c>
      <c r="Y2275" t="str">
        <f t="shared" si="215"/>
        <v>tabletop games</v>
      </c>
    </row>
    <row r="2276" spans="1:25" ht="80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119.6</v>
      </c>
      <c r="P2276" s="6">
        <f t="shared" si="213"/>
        <v>30.202020202020201</v>
      </c>
      <c r="Q2276" t="s">
        <v>8333</v>
      </c>
      <c r="R2276" t="s">
        <v>8351</v>
      </c>
      <c r="S2276" s="10">
        <f t="shared" si="216"/>
        <v>41663.500659722224</v>
      </c>
      <c r="T2276" s="10">
        <f t="shared" si="217"/>
        <v>41693.500659722224</v>
      </c>
      <c r="V2276" s="21"/>
      <c r="W2276" t="s">
        <v>8297</v>
      </c>
      <c r="X2276" t="str">
        <f t="shared" si="214"/>
        <v>games</v>
      </c>
      <c r="Y2276" t="str">
        <f t="shared" si="215"/>
        <v>tabletop games</v>
      </c>
    </row>
    <row r="2277" spans="1:25" ht="64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407.76923076923077</v>
      </c>
      <c r="P2277" s="6">
        <f t="shared" si="213"/>
        <v>33.550632911392405</v>
      </c>
      <c r="Q2277" t="s">
        <v>8333</v>
      </c>
      <c r="R2277" t="s">
        <v>8351</v>
      </c>
      <c r="S2277" s="10">
        <f t="shared" si="216"/>
        <v>41965.616655092599</v>
      </c>
      <c r="T2277" s="10">
        <f t="shared" si="217"/>
        <v>41995.616655092599</v>
      </c>
      <c r="V2277" s="21"/>
      <c r="W2277" t="s">
        <v>8297</v>
      </c>
      <c r="X2277" t="str">
        <f t="shared" si="214"/>
        <v>games</v>
      </c>
      <c r="Y2277" t="str">
        <f t="shared" si="215"/>
        <v>tabletop games</v>
      </c>
    </row>
    <row r="2278" spans="1:25" ht="64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105.81826105905425</v>
      </c>
      <c r="P2278" s="6">
        <f t="shared" si="213"/>
        <v>64.74666666666667</v>
      </c>
      <c r="Q2278" t="s">
        <v>8333</v>
      </c>
      <c r="R2278" t="s">
        <v>8351</v>
      </c>
      <c r="S2278" s="10">
        <f t="shared" si="216"/>
        <v>41614.651493055557</v>
      </c>
      <c r="T2278" s="10">
        <f t="shared" si="217"/>
        <v>41644.651493055557</v>
      </c>
      <c r="V2278" s="21"/>
      <c r="W2278" t="s">
        <v>8297</v>
      </c>
      <c r="X2278" t="str">
        <f t="shared" si="214"/>
        <v>games</v>
      </c>
      <c r="Y2278" t="str">
        <f t="shared" si="215"/>
        <v>tabletop games</v>
      </c>
    </row>
    <row r="2279" spans="1:25" ht="64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141.08235294117648</v>
      </c>
      <c r="P2279" s="6">
        <f t="shared" si="213"/>
        <v>57.932367149758456</v>
      </c>
      <c r="Q2279" t="s">
        <v>8333</v>
      </c>
      <c r="R2279" t="s">
        <v>8351</v>
      </c>
      <c r="S2279" s="10">
        <f t="shared" si="216"/>
        <v>40936.678506944445</v>
      </c>
      <c r="T2279" s="10">
        <f t="shared" si="217"/>
        <v>40966.678506944445</v>
      </c>
      <c r="V2279" s="21"/>
      <c r="W2279" t="s">
        <v>8297</v>
      </c>
      <c r="X2279" t="str">
        <f t="shared" si="214"/>
        <v>games</v>
      </c>
      <c r="Y2279" t="str">
        <f t="shared" si="215"/>
        <v>tabletop games</v>
      </c>
    </row>
    <row r="2280" spans="1:25" ht="48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270.7</v>
      </c>
      <c r="P2280" s="6">
        <f t="shared" si="213"/>
        <v>53.078431372549019</v>
      </c>
      <c r="Q2280" t="s">
        <v>8333</v>
      </c>
      <c r="R2280" t="s">
        <v>8351</v>
      </c>
      <c r="S2280" s="10">
        <f t="shared" si="216"/>
        <v>42338.709108796291</v>
      </c>
      <c r="T2280" s="10">
        <f t="shared" si="217"/>
        <v>42372.957638888889</v>
      </c>
      <c r="V2280" s="21"/>
      <c r="W2280" t="s">
        <v>8297</v>
      </c>
      <c r="X2280" t="str">
        <f t="shared" si="214"/>
        <v>games</v>
      </c>
      <c r="Y2280" t="str">
        <f t="shared" si="215"/>
        <v>tabletop games</v>
      </c>
    </row>
    <row r="2281" spans="1:25" ht="64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153.80000000000001</v>
      </c>
      <c r="P2281" s="6">
        <f t="shared" si="213"/>
        <v>48.0625</v>
      </c>
      <c r="Q2281" t="s">
        <v>8333</v>
      </c>
      <c r="R2281" t="s">
        <v>8351</v>
      </c>
      <c r="S2281" s="10">
        <f t="shared" si="216"/>
        <v>42020.806701388887</v>
      </c>
      <c r="T2281" s="10">
        <f t="shared" si="217"/>
        <v>42039.166666666672</v>
      </c>
      <c r="V2281" s="21"/>
      <c r="W2281" t="s">
        <v>8297</v>
      </c>
      <c r="X2281" t="str">
        <f t="shared" si="214"/>
        <v>games</v>
      </c>
      <c r="Y2281" t="str">
        <f t="shared" si="215"/>
        <v>tabletop games</v>
      </c>
    </row>
    <row r="2282" spans="1:25" ht="64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403.57653061224488</v>
      </c>
      <c r="P2282" s="6">
        <f t="shared" si="213"/>
        <v>82.396874999999994</v>
      </c>
      <c r="Q2282" t="s">
        <v>8333</v>
      </c>
      <c r="R2282" t="s">
        <v>8351</v>
      </c>
      <c r="S2282" s="10">
        <f t="shared" si="216"/>
        <v>42234.624895833331</v>
      </c>
      <c r="T2282" s="10">
        <f t="shared" si="217"/>
        <v>42264.624895833331</v>
      </c>
      <c r="V2282" s="21"/>
      <c r="W2282" t="s">
        <v>8297</v>
      </c>
      <c r="X2282" t="str">
        <f t="shared" si="214"/>
        <v>games</v>
      </c>
      <c r="Y2282" t="str">
        <f t="shared" si="215"/>
        <v>tabletop games</v>
      </c>
    </row>
    <row r="2283" spans="1:25" ht="64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185</v>
      </c>
      <c r="P2283" s="6">
        <f t="shared" si="213"/>
        <v>50.454545454545453</v>
      </c>
      <c r="Q2283" t="s">
        <v>8325</v>
      </c>
      <c r="R2283" t="s">
        <v>8326</v>
      </c>
      <c r="S2283" s="10">
        <f t="shared" si="216"/>
        <v>40687.285844907405</v>
      </c>
      <c r="T2283" s="10">
        <f t="shared" si="217"/>
        <v>40749.284722222219</v>
      </c>
      <c r="V2283" s="21"/>
      <c r="W2283" t="s">
        <v>8276</v>
      </c>
      <c r="X2283" t="str">
        <f t="shared" si="214"/>
        <v>music</v>
      </c>
      <c r="Y2283" t="str">
        <f t="shared" si="215"/>
        <v>rock</v>
      </c>
    </row>
    <row r="2284" spans="1:25" ht="48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185.33333333333331</v>
      </c>
      <c r="P2284" s="6">
        <f t="shared" si="213"/>
        <v>115.83333333333333</v>
      </c>
      <c r="Q2284" t="s">
        <v>8325</v>
      </c>
      <c r="R2284" t="s">
        <v>8326</v>
      </c>
      <c r="S2284" s="10">
        <f t="shared" si="216"/>
        <v>42323.17460648148</v>
      </c>
      <c r="T2284" s="10">
        <f t="shared" si="217"/>
        <v>42383.17460648148</v>
      </c>
      <c r="V2284" s="21"/>
      <c r="W2284" t="s">
        <v>8276</v>
      </c>
      <c r="X2284" t="str">
        <f t="shared" si="214"/>
        <v>music</v>
      </c>
      <c r="Y2284" t="str">
        <f t="shared" si="215"/>
        <v>rock</v>
      </c>
    </row>
    <row r="2285" spans="1:25" ht="64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100.85533333333332</v>
      </c>
      <c r="P2285" s="6">
        <f t="shared" si="213"/>
        <v>63.03458333333333</v>
      </c>
      <c r="Q2285" t="s">
        <v>8325</v>
      </c>
      <c r="R2285" t="s">
        <v>8326</v>
      </c>
      <c r="S2285" s="10">
        <f t="shared" si="216"/>
        <v>40978.125046296293</v>
      </c>
      <c r="T2285" s="10">
        <f t="shared" si="217"/>
        <v>41038.083379629628</v>
      </c>
      <c r="V2285" s="21"/>
      <c r="W2285" t="s">
        <v>8276</v>
      </c>
      <c r="X2285" t="str">
        <f t="shared" si="214"/>
        <v>music</v>
      </c>
      <c r="Y2285" t="str">
        <f t="shared" si="215"/>
        <v>rock</v>
      </c>
    </row>
    <row r="2286" spans="1:25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106.22116666666668</v>
      </c>
      <c r="P2286" s="6">
        <f t="shared" si="213"/>
        <v>108.02152542372882</v>
      </c>
      <c r="Q2286" t="s">
        <v>8325</v>
      </c>
      <c r="R2286" t="s">
        <v>8326</v>
      </c>
      <c r="S2286" s="10">
        <f t="shared" si="216"/>
        <v>40585.796817129631</v>
      </c>
      <c r="T2286" s="10">
        <f t="shared" si="217"/>
        <v>40614.166666666664</v>
      </c>
      <c r="V2286" s="21"/>
      <c r="W2286" t="s">
        <v>8276</v>
      </c>
      <c r="X2286" t="str">
        <f t="shared" si="214"/>
        <v>music</v>
      </c>
      <c r="Y2286" t="str">
        <f t="shared" si="215"/>
        <v>rock</v>
      </c>
    </row>
    <row r="2287" spans="1:25" ht="64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121.36666666666667</v>
      </c>
      <c r="P2287" s="6">
        <f t="shared" si="213"/>
        <v>46.088607594936711</v>
      </c>
      <c r="Q2287" t="s">
        <v>8325</v>
      </c>
      <c r="R2287" t="s">
        <v>8326</v>
      </c>
      <c r="S2287" s="10">
        <f t="shared" si="216"/>
        <v>41059.185682870368</v>
      </c>
      <c r="T2287" s="10">
        <f t="shared" si="217"/>
        <v>41089.185682870368</v>
      </c>
      <c r="V2287" s="21"/>
      <c r="W2287" t="s">
        <v>8276</v>
      </c>
      <c r="X2287" t="str">
        <f t="shared" si="214"/>
        <v>music</v>
      </c>
      <c r="Y2287" t="str">
        <f t="shared" si="215"/>
        <v>rock</v>
      </c>
    </row>
    <row r="2288" spans="1:25" ht="64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100.06666666666666</v>
      </c>
      <c r="P2288" s="6">
        <f t="shared" si="213"/>
        <v>107.21428571428571</v>
      </c>
      <c r="Q2288" t="s">
        <v>8325</v>
      </c>
      <c r="R2288" t="s">
        <v>8326</v>
      </c>
      <c r="S2288" s="10">
        <f t="shared" si="216"/>
        <v>41494.963587962964</v>
      </c>
      <c r="T2288" s="10">
        <f t="shared" si="217"/>
        <v>41523.165972222225</v>
      </c>
      <c r="V2288" s="21"/>
      <c r="W2288" t="s">
        <v>8276</v>
      </c>
      <c r="X2288" t="str">
        <f t="shared" si="214"/>
        <v>music</v>
      </c>
      <c r="Y2288" t="str">
        <f t="shared" si="215"/>
        <v>rock</v>
      </c>
    </row>
    <row r="2289" spans="1:25" ht="64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119.97755555555555</v>
      </c>
      <c r="P2289" s="6">
        <f t="shared" si="213"/>
        <v>50.9338679245283</v>
      </c>
      <c r="Q2289" t="s">
        <v>8325</v>
      </c>
      <c r="R2289" t="s">
        <v>8326</v>
      </c>
      <c r="S2289" s="10">
        <f t="shared" si="216"/>
        <v>41792.667361111111</v>
      </c>
      <c r="T2289" s="10">
        <f t="shared" si="217"/>
        <v>41813.667361111111</v>
      </c>
      <c r="V2289" s="21"/>
      <c r="W2289" t="s">
        <v>8276</v>
      </c>
      <c r="X2289" t="str">
        <f t="shared" si="214"/>
        <v>music</v>
      </c>
      <c r="Y2289" t="str">
        <f t="shared" si="215"/>
        <v>rock</v>
      </c>
    </row>
    <row r="2290" spans="1:25" ht="64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100.1</v>
      </c>
      <c r="P2290" s="6">
        <f t="shared" si="213"/>
        <v>40.04</v>
      </c>
      <c r="Q2290" t="s">
        <v>8325</v>
      </c>
      <c r="R2290" t="s">
        <v>8326</v>
      </c>
      <c r="S2290" s="10">
        <f t="shared" si="216"/>
        <v>41067.827418981484</v>
      </c>
      <c r="T2290" s="10">
        <f t="shared" si="217"/>
        <v>41086.75</v>
      </c>
      <c r="V2290" s="21"/>
      <c r="W2290" t="s">
        <v>8276</v>
      </c>
      <c r="X2290" t="str">
        <f t="shared" si="214"/>
        <v>music</v>
      </c>
      <c r="Y2290" t="str">
        <f t="shared" si="215"/>
        <v>rock</v>
      </c>
    </row>
    <row r="2291" spans="1:25" ht="64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107.4</v>
      </c>
      <c r="P2291" s="6">
        <f t="shared" si="213"/>
        <v>64.44</v>
      </c>
      <c r="Q2291" t="s">
        <v>8325</v>
      </c>
      <c r="R2291" t="s">
        <v>8326</v>
      </c>
      <c r="S2291" s="10">
        <f t="shared" si="216"/>
        <v>41571.998379629629</v>
      </c>
      <c r="T2291" s="10">
        <f t="shared" si="217"/>
        <v>41614.973611111112</v>
      </c>
      <c r="V2291" s="21"/>
      <c r="W2291" t="s">
        <v>8276</v>
      </c>
      <c r="X2291" t="str">
        <f t="shared" si="214"/>
        <v>music</v>
      </c>
      <c r="Y2291" t="str">
        <f t="shared" si="215"/>
        <v>rock</v>
      </c>
    </row>
    <row r="2292" spans="1:25" ht="64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104.06666666666666</v>
      </c>
      <c r="P2292" s="6">
        <f t="shared" si="213"/>
        <v>53.827586206896555</v>
      </c>
      <c r="Q2292" t="s">
        <v>8325</v>
      </c>
      <c r="R2292" t="s">
        <v>8326</v>
      </c>
      <c r="S2292" s="10">
        <f t="shared" si="216"/>
        <v>40070.253819444442</v>
      </c>
      <c r="T2292" s="10">
        <f t="shared" si="217"/>
        <v>40148.708333333336</v>
      </c>
      <c r="V2292" s="21"/>
      <c r="W2292" t="s">
        <v>8276</v>
      </c>
      <c r="X2292" t="str">
        <f t="shared" si="214"/>
        <v>music</v>
      </c>
      <c r="Y2292" t="str">
        <f t="shared" si="215"/>
        <v>rock</v>
      </c>
    </row>
    <row r="2293" spans="1:25" ht="64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172.8</v>
      </c>
      <c r="P2293" s="6">
        <f t="shared" si="213"/>
        <v>100.46511627906976</v>
      </c>
      <c r="Q2293" t="s">
        <v>8325</v>
      </c>
      <c r="R2293" t="s">
        <v>8326</v>
      </c>
      <c r="S2293" s="10">
        <f t="shared" si="216"/>
        <v>40987.977060185185</v>
      </c>
      <c r="T2293" s="10">
        <f t="shared" si="217"/>
        <v>41022.166666666664</v>
      </c>
      <c r="V2293" s="21"/>
      <c r="W2293" t="s">
        <v>8276</v>
      </c>
      <c r="X2293" t="str">
        <f t="shared" si="214"/>
        <v>music</v>
      </c>
      <c r="Y2293" t="str">
        <f t="shared" si="215"/>
        <v>rock</v>
      </c>
    </row>
    <row r="2294" spans="1:25" ht="64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107.2505</v>
      </c>
      <c r="P2294" s="6">
        <f t="shared" si="213"/>
        <v>46.630652173913049</v>
      </c>
      <c r="Q2294" t="s">
        <v>8325</v>
      </c>
      <c r="R2294" t="s">
        <v>8326</v>
      </c>
      <c r="S2294" s="10">
        <f t="shared" si="216"/>
        <v>40987.697638888887</v>
      </c>
      <c r="T2294" s="10">
        <f t="shared" si="217"/>
        <v>41017.697638888887</v>
      </c>
      <c r="V2294" s="21"/>
      <c r="W2294" t="s">
        <v>8276</v>
      </c>
      <c r="X2294" t="str">
        <f t="shared" si="214"/>
        <v>music</v>
      </c>
      <c r="Y2294" t="str">
        <f t="shared" si="215"/>
        <v>rock</v>
      </c>
    </row>
    <row r="2295" spans="1:25" ht="48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108.23529411764706</v>
      </c>
      <c r="P2295" s="6">
        <f t="shared" si="213"/>
        <v>34.074074074074076</v>
      </c>
      <c r="Q2295" t="s">
        <v>8325</v>
      </c>
      <c r="R2295" t="s">
        <v>8326</v>
      </c>
      <c r="S2295" s="10">
        <f t="shared" si="216"/>
        <v>41151.708321759259</v>
      </c>
      <c r="T2295" s="10">
        <f t="shared" si="217"/>
        <v>41177.165972222225</v>
      </c>
      <c r="V2295" s="21"/>
      <c r="W2295" t="s">
        <v>8276</v>
      </c>
      <c r="X2295" t="str">
        <f t="shared" si="214"/>
        <v>music</v>
      </c>
      <c r="Y2295" t="str">
        <f t="shared" si="215"/>
        <v>rock</v>
      </c>
    </row>
    <row r="2296" spans="1:25" ht="64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146.08079999999998</v>
      </c>
      <c r="P2296" s="6">
        <f t="shared" si="213"/>
        <v>65.214642857142863</v>
      </c>
      <c r="Q2296" t="s">
        <v>8325</v>
      </c>
      <c r="R2296" t="s">
        <v>8326</v>
      </c>
      <c r="S2296" s="10">
        <f t="shared" si="216"/>
        <v>41264.72314814815</v>
      </c>
      <c r="T2296" s="10">
        <f t="shared" si="217"/>
        <v>41294.72314814815</v>
      </c>
      <c r="V2296" s="21"/>
      <c r="W2296" t="s">
        <v>8276</v>
      </c>
      <c r="X2296" t="str">
        <f t="shared" si="214"/>
        <v>music</v>
      </c>
      <c r="Y2296" t="str">
        <f t="shared" si="215"/>
        <v>rock</v>
      </c>
    </row>
    <row r="2297" spans="1:25" ht="64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125.25</v>
      </c>
      <c r="P2297" s="6">
        <f t="shared" si="213"/>
        <v>44.205882352941174</v>
      </c>
      <c r="Q2297" t="s">
        <v>8325</v>
      </c>
      <c r="R2297" t="s">
        <v>8326</v>
      </c>
      <c r="S2297" s="10">
        <f t="shared" si="216"/>
        <v>41270.954351851848</v>
      </c>
      <c r="T2297" s="10">
        <f t="shared" si="217"/>
        <v>41300.954351851848</v>
      </c>
      <c r="V2297" s="21"/>
      <c r="W2297" t="s">
        <v>8276</v>
      </c>
      <c r="X2297" t="str">
        <f t="shared" si="214"/>
        <v>music</v>
      </c>
      <c r="Y2297" t="str">
        <f t="shared" si="215"/>
        <v>rock</v>
      </c>
    </row>
    <row r="2298" spans="1:25" ht="64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149.07142857142856</v>
      </c>
      <c r="P2298" s="6">
        <f t="shared" si="213"/>
        <v>71.965517241379317</v>
      </c>
      <c r="Q2298" t="s">
        <v>8325</v>
      </c>
      <c r="R2298" t="s">
        <v>8326</v>
      </c>
      <c r="S2298" s="10">
        <f t="shared" si="216"/>
        <v>40927.731782407405</v>
      </c>
      <c r="T2298" s="10">
        <f t="shared" si="217"/>
        <v>40962.731782407405</v>
      </c>
      <c r="V2298" s="21"/>
      <c r="W2298" t="s">
        <v>8276</v>
      </c>
      <c r="X2298" t="str">
        <f t="shared" si="214"/>
        <v>music</v>
      </c>
      <c r="Y2298" t="str">
        <f t="shared" si="215"/>
        <v>rock</v>
      </c>
    </row>
    <row r="2299" spans="1:25" ht="48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100.6</v>
      </c>
      <c r="P2299" s="6">
        <f t="shared" si="213"/>
        <v>52.94736842105263</v>
      </c>
      <c r="Q2299" t="s">
        <v>8325</v>
      </c>
      <c r="R2299" t="s">
        <v>8326</v>
      </c>
      <c r="S2299" s="10">
        <f t="shared" si="216"/>
        <v>40948.042233796295</v>
      </c>
      <c r="T2299" s="10">
        <f t="shared" si="217"/>
        <v>40982.165972222225</v>
      </c>
      <c r="V2299" s="21"/>
      <c r="W2299" t="s">
        <v>8276</v>
      </c>
      <c r="X2299" t="str">
        <f t="shared" si="214"/>
        <v>music</v>
      </c>
      <c r="Y2299" t="str">
        <f t="shared" si="215"/>
        <v>rock</v>
      </c>
    </row>
    <row r="2300" spans="1:25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105.07333333333332</v>
      </c>
      <c r="P2300" s="6">
        <f t="shared" si="213"/>
        <v>109.45138888888889</v>
      </c>
      <c r="Q2300" t="s">
        <v>8325</v>
      </c>
      <c r="R2300" t="s">
        <v>8326</v>
      </c>
      <c r="S2300" s="10">
        <f t="shared" si="216"/>
        <v>41694.84065972222</v>
      </c>
      <c r="T2300" s="10">
        <f t="shared" si="217"/>
        <v>41724.798993055556</v>
      </c>
      <c r="V2300" s="21"/>
      <c r="W2300" t="s">
        <v>8276</v>
      </c>
      <c r="X2300" t="str">
        <f t="shared" si="214"/>
        <v>music</v>
      </c>
      <c r="Y2300" t="str">
        <f t="shared" si="215"/>
        <v>rock</v>
      </c>
    </row>
    <row r="2301" spans="1:25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350.16666666666663</v>
      </c>
      <c r="P2301" s="6">
        <f t="shared" si="213"/>
        <v>75.035714285714292</v>
      </c>
      <c r="Q2301" t="s">
        <v>8325</v>
      </c>
      <c r="R2301" t="s">
        <v>8326</v>
      </c>
      <c r="S2301" s="10">
        <f t="shared" si="216"/>
        <v>40565.032511574071</v>
      </c>
      <c r="T2301" s="10">
        <f t="shared" si="217"/>
        <v>40580.032511574071</v>
      </c>
      <c r="V2301" s="21"/>
      <c r="W2301" t="s">
        <v>8276</v>
      </c>
      <c r="X2301" t="str">
        <f t="shared" si="214"/>
        <v>music</v>
      </c>
      <c r="Y2301" t="str">
        <f t="shared" si="215"/>
        <v>rock</v>
      </c>
    </row>
    <row r="2302" spans="1:25" ht="64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101.25</v>
      </c>
      <c r="P2302" s="6">
        <f t="shared" si="213"/>
        <v>115.71428571428571</v>
      </c>
      <c r="Q2302" t="s">
        <v>8325</v>
      </c>
      <c r="R2302" t="s">
        <v>8326</v>
      </c>
      <c r="S2302" s="10">
        <f t="shared" si="216"/>
        <v>41074.727037037039</v>
      </c>
      <c r="T2302" s="10">
        <f t="shared" si="217"/>
        <v>41088.727037037039</v>
      </c>
      <c r="V2302" s="21"/>
      <c r="W2302" t="s">
        <v>8276</v>
      </c>
      <c r="X2302" t="str">
        <f t="shared" si="214"/>
        <v>music</v>
      </c>
      <c r="Y2302" t="str">
        <f t="shared" si="215"/>
        <v>rock</v>
      </c>
    </row>
    <row r="2303" spans="1:25" ht="48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133.6044</v>
      </c>
      <c r="P2303" s="6">
        <f t="shared" si="213"/>
        <v>31.659810426540286</v>
      </c>
      <c r="Q2303" t="s">
        <v>8325</v>
      </c>
      <c r="R2303" t="s">
        <v>8329</v>
      </c>
      <c r="S2303" s="10">
        <f t="shared" si="216"/>
        <v>41416.146944444445</v>
      </c>
      <c r="T2303" s="10">
        <f t="shared" si="217"/>
        <v>41446.146944444445</v>
      </c>
      <c r="V2303" s="21"/>
      <c r="W2303" t="s">
        <v>8279</v>
      </c>
      <c r="X2303" t="str">
        <f t="shared" si="214"/>
        <v>music</v>
      </c>
      <c r="Y2303" t="str">
        <f t="shared" si="215"/>
        <v>indie rock</v>
      </c>
    </row>
    <row r="2304" spans="1:25" ht="64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170.65217391304347</v>
      </c>
      <c r="P2304" s="6">
        <f t="shared" si="213"/>
        <v>46.176470588235297</v>
      </c>
      <c r="Q2304" t="s">
        <v>8325</v>
      </c>
      <c r="R2304" t="s">
        <v>8329</v>
      </c>
      <c r="S2304" s="10">
        <f t="shared" si="216"/>
        <v>41605.868449074071</v>
      </c>
      <c r="T2304" s="10">
        <f t="shared" si="217"/>
        <v>41639.291666666664</v>
      </c>
      <c r="V2304" s="21"/>
      <c r="W2304" t="s">
        <v>8279</v>
      </c>
      <c r="X2304" t="str">
        <f t="shared" si="214"/>
        <v>music</v>
      </c>
      <c r="Y2304" t="str">
        <f t="shared" si="215"/>
        <v>indie rock</v>
      </c>
    </row>
    <row r="2305" spans="1:25" ht="64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109.35829457364341</v>
      </c>
      <c r="P2305" s="6">
        <f t="shared" si="213"/>
        <v>68.481650485436887</v>
      </c>
      <c r="Q2305" t="s">
        <v>8325</v>
      </c>
      <c r="R2305" t="s">
        <v>8329</v>
      </c>
      <c r="S2305" s="10">
        <f t="shared" si="216"/>
        <v>40850.111064814817</v>
      </c>
      <c r="T2305" s="10">
        <f t="shared" si="217"/>
        <v>40890.152731481481</v>
      </c>
      <c r="V2305" s="21"/>
      <c r="W2305" t="s">
        <v>8279</v>
      </c>
      <c r="X2305" t="str">
        <f t="shared" si="214"/>
        <v>music</v>
      </c>
      <c r="Y2305" t="str">
        <f t="shared" si="215"/>
        <v>indie rock</v>
      </c>
    </row>
    <row r="2306" spans="1:25" ht="64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100.70033333333335</v>
      </c>
      <c r="P2306" s="6">
        <f t="shared" si="213"/>
        <v>53.469203539823013</v>
      </c>
      <c r="Q2306" t="s">
        <v>8325</v>
      </c>
      <c r="R2306" t="s">
        <v>8329</v>
      </c>
      <c r="S2306" s="10">
        <f t="shared" si="216"/>
        <v>40502.815868055557</v>
      </c>
      <c r="T2306" s="10">
        <f t="shared" si="217"/>
        <v>40544.207638888889</v>
      </c>
      <c r="V2306" s="21"/>
      <c r="W2306" t="s">
        <v>8279</v>
      </c>
      <c r="X2306" t="str">
        <f t="shared" si="214"/>
        <v>music</v>
      </c>
      <c r="Y2306" t="str">
        <f t="shared" si="215"/>
        <v>indie rock</v>
      </c>
    </row>
    <row r="2307" spans="1:25" ht="64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((E2307/D2307)*100)</f>
        <v>101.22777777777779</v>
      </c>
      <c r="P2307" s="6">
        <f t="shared" ref="P2307:P2370" si="219">IFERROR(E2307/L2307,0)</f>
        <v>109.10778443113773</v>
      </c>
      <c r="Q2307" t="s">
        <v>8325</v>
      </c>
      <c r="R2307" t="s">
        <v>8329</v>
      </c>
      <c r="S2307" s="10">
        <f t="shared" si="216"/>
        <v>41834.695277777777</v>
      </c>
      <c r="T2307" s="10">
        <f t="shared" si="217"/>
        <v>41859.75</v>
      </c>
      <c r="V2307" s="21"/>
      <c r="W2307" t="s">
        <v>8279</v>
      </c>
      <c r="X2307" t="str">
        <f t="shared" ref="X2307:X2370" si="220">LEFT(W2307,FIND("/",W2307)-1)</f>
        <v>music</v>
      </c>
      <c r="Y2307" t="str">
        <f t="shared" ref="Y2307:Y2370" si="221">RIGHT(W2307,LEN(W2307)-FIND("/",W2307))</f>
        <v>indie rock</v>
      </c>
    </row>
    <row r="2308" spans="1:25" ht="64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106.75857142857143</v>
      </c>
      <c r="P2308" s="6">
        <f t="shared" si="219"/>
        <v>51.185616438356163</v>
      </c>
      <c r="Q2308" t="s">
        <v>8325</v>
      </c>
      <c r="R2308" t="s">
        <v>8329</v>
      </c>
      <c r="S2308" s="10">
        <f t="shared" si="216"/>
        <v>40948.16815972222</v>
      </c>
      <c r="T2308" s="10">
        <f t="shared" si="217"/>
        <v>40978.16815972222</v>
      </c>
      <c r="V2308" s="21"/>
      <c r="W2308" t="s">
        <v>8279</v>
      </c>
      <c r="X2308" t="str">
        <f t="shared" si="220"/>
        <v>music</v>
      </c>
      <c r="Y2308" t="str">
        <f t="shared" si="221"/>
        <v>indie rock</v>
      </c>
    </row>
    <row r="2309" spans="1:25" ht="64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106.65777537961894</v>
      </c>
      <c r="P2309" s="6">
        <f t="shared" si="219"/>
        <v>27.936800000000002</v>
      </c>
      <c r="Q2309" t="s">
        <v>8325</v>
      </c>
      <c r="R2309" t="s">
        <v>8329</v>
      </c>
      <c r="S2309" s="10">
        <f t="shared" si="216"/>
        <v>41004.802465277775</v>
      </c>
      <c r="T2309" s="10">
        <f t="shared" si="217"/>
        <v>41034.802407407406</v>
      </c>
      <c r="V2309" s="21"/>
      <c r="W2309" t="s">
        <v>8279</v>
      </c>
      <c r="X2309" t="str">
        <f t="shared" si="220"/>
        <v>music</v>
      </c>
      <c r="Y2309" t="str">
        <f t="shared" si="221"/>
        <v>indie rock</v>
      </c>
    </row>
    <row r="2310" spans="1:25" ht="64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101.30622</v>
      </c>
      <c r="P2310" s="6">
        <f t="shared" si="219"/>
        <v>82.496921824104234</v>
      </c>
      <c r="Q2310" t="s">
        <v>8325</v>
      </c>
      <c r="R2310" t="s">
        <v>8329</v>
      </c>
      <c r="S2310" s="10">
        <f t="shared" si="216"/>
        <v>41851.962916666671</v>
      </c>
      <c r="T2310" s="10">
        <f t="shared" si="217"/>
        <v>41880.041666666664</v>
      </c>
      <c r="V2310" s="21"/>
      <c r="W2310" t="s">
        <v>8279</v>
      </c>
      <c r="X2310" t="str">
        <f t="shared" si="220"/>
        <v>music</v>
      </c>
      <c r="Y2310" t="str">
        <f t="shared" si="221"/>
        <v>indie rock</v>
      </c>
    </row>
    <row r="2311" spans="1:25" ht="64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106.67450000000001</v>
      </c>
      <c r="P2311" s="6">
        <f t="shared" si="219"/>
        <v>59.817476635514019</v>
      </c>
      <c r="Q2311" t="s">
        <v>8325</v>
      </c>
      <c r="R2311" t="s">
        <v>8329</v>
      </c>
      <c r="S2311" s="10">
        <f t="shared" si="216"/>
        <v>41307.987696759257</v>
      </c>
      <c r="T2311" s="10">
        <f t="shared" si="217"/>
        <v>41342.987696759257</v>
      </c>
      <c r="V2311" s="21"/>
      <c r="W2311" t="s">
        <v>8279</v>
      </c>
      <c r="X2311" t="str">
        <f t="shared" si="220"/>
        <v>music</v>
      </c>
      <c r="Y2311" t="str">
        <f t="shared" si="221"/>
        <v>indie rock</v>
      </c>
    </row>
    <row r="2312" spans="1:25" ht="64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428.83978378378379</v>
      </c>
      <c r="P2312" s="6">
        <f t="shared" si="219"/>
        <v>64.816470588235291</v>
      </c>
      <c r="Q2312" t="s">
        <v>8325</v>
      </c>
      <c r="R2312" t="s">
        <v>8329</v>
      </c>
      <c r="S2312" s="10">
        <f t="shared" si="216"/>
        <v>41324.79415509259</v>
      </c>
      <c r="T2312" s="10">
        <f t="shared" si="217"/>
        <v>41354.752488425926</v>
      </c>
      <c r="V2312" s="21"/>
      <c r="W2312" t="s">
        <v>8279</v>
      </c>
      <c r="X2312" t="str">
        <f t="shared" si="220"/>
        <v>music</v>
      </c>
      <c r="Y2312" t="str">
        <f t="shared" si="221"/>
        <v>indie rock</v>
      </c>
    </row>
    <row r="2313" spans="1:25" ht="64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104.11111111111111</v>
      </c>
      <c r="P2313" s="6">
        <f t="shared" si="219"/>
        <v>90.09615384615384</v>
      </c>
      <c r="Q2313" t="s">
        <v>8325</v>
      </c>
      <c r="R2313" t="s">
        <v>8329</v>
      </c>
      <c r="S2313" s="10">
        <f t="shared" si="216"/>
        <v>41736.004502314812</v>
      </c>
      <c r="T2313" s="10">
        <f t="shared" si="217"/>
        <v>41766.004502314812</v>
      </c>
      <c r="V2313" s="21"/>
      <c r="W2313" t="s">
        <v>8279</v>
      </c>
      <c r="X2313" t="str">
        <f t="shared" si="220"/>
        <v>music</v>
      </c>
      <c r="Y2313" t="str">
        <f t="shared" si="221"/>
        <v>indie rock</v>
      </c>
    </row>
    <row r="2314" spans="1:25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107.86666666666666</v>
      </c>
      <c r="P2314" s="6">
        <f t="shared" si="219"/>
        <v>40.962025316455694</v>
      </c>
      <c r="Q2314" t="s">
        <v>8325</v>
      </c>
      <c r="R2314" t="s">
        <v>8329</v>
      </c>
      <c r="S2314" s="10">
        <f t="shared" si="216"/>
        <v>41716.632847222223</v>
      </c>
      <c r="T2314" s="10">
        <f t="shared" si="217"/>
        <v>41747.958333333336</v>
      </c>
      <c r="V2314" s="21"/>
      <c r="W2314" t="s">
        <v>8279</v>
      </c>
      <c r="X2314" t="str">
        <f t="shared" si="220"/>
        <v>music</v>
      </c>
      <c r="Y2314" t="str">
        <f t="shared" si="221"/>
        <v>indie rock</v>
      </c>
    </row>
    <row r="2315" spans="1:25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175.84040000000002</v>
      </c>
      <c r="P2315" s="6">
        <f t="shared" si="219"/>
        <v>56.000127388535034</v>
      </c>
      <c r="Q2315" t="s">
        <v>8325</v>
      </c>
      <c r="R2315" t="s">
        <v>8329</v>
      </c>
      <c r="S2315" s="10">
        <f t="shared" si="216"/>
        <v>41002.958634259259</v>
      </c>
      <c r="T2315" s="10">
        <f t="shared" si="217"/>
        <v>41032.958634259259</v>
      </c>
      <c r="V2315" s="21"/>
      <c r="W2315" t="s">
        <v>8279</v>
      </c>
      <c r="X2315" t="str">
        <f t="shared" si="220"/>
        <v>music</v>
      </c>
      <c r="Y2315" t="str">
        <f t="shared" si="221"/>
        <v>indie rock</v>
      </c>
    </row>
    <row r="2316" spans="1:25" ht="64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156.97</v>
      </c>
      <c r="P2316" s="6">
        <f t="shared" si="219"/>
        <v>37.672800000000002</v>
      </c>
      <c r="Q2316" t="s">
        <v>8325</v>
      </c>
      <c r="R2316" t="s">
        <v>8329</v>
      </c>
      <c r="S2316" s="10">
        <f t="shared" si="216"/>
        <v>41037.551585648151</v>
      </c>
      <c r="T2316" s="10">
        <f t="shared" si="217"/>
        <v>41067.551585648151</v>
      </c>
      <c r="V2316" s="21"/>
      <c r="W2316" t="s">
        <v>8279</v>
      </c>
      <c r="X2316" t="str">
        <f t="shared" si="220"/>
        <v>music</v>
      </c>
      <c r="Y2316" t="str">
        <f t="shared" si="221"/>
        <v>indie rock</v>
      </c>
    </row>
    <row r="2317" spans="1:25" ht="48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102.60000000000001</v>
      </c>
      <c r="P2317" s="6">
        <f t="shared" si="219"/>
        <v>40.078125</v>
      </c>
      <c r="Q2317" t="s">
        <v>8325</v>
      </c>
      <c r="R2317" t="s">
        <v>8329</v>
      </c>
      <c r="S2317" s="10">
        <f t="shared" si="216"/>
        <v>41004.72619212963</v>
      </c>
      <c r="T2317" s="10">
        <f t="shared" si="217"/>
        <v>41034.72619212963</v>
      </c>
      <c r="V2317" s="21"/>
      <c r="W2317" t="s">
        <v>8279</v>
      </c>
      <c r="X2317" t="str">
        <f t="shared" si="220"/>
        <v>music</v>
      </c>
      <c r="Y2317" t="str">
        <f t="shared" si="221"/>
        <v>indie rock</v>
      </c>
    </row>
    <row r="2318" spans="1:25" ht="80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104.04266666666666</v>
      </c>
      <c r="P2318" s="6">
        <f t="shared" si="219"/>
        <v>78.031999999999996</v>
      </c>
      <c r="Q2318" t="s">
        <v>8325</v>
      </c>
      <c r="R2318" t="s">
        <v>8329</v>
      </c>
      <c r="S2318" s="10">
        <f t="shared" si="216"/>
        <v>40079.725115740745</v>
      </c>
      <c r="T2318" s="10">
        <f t="shared" si="217"/>
        <v>40156.76666666667</v>
      </c>
      <c r="V2318" s="21"/>
      <c r="W2318" t="s">
        <v>8279</v>
      </c>
      <c r="X2318" t="str">
        <f t="shared" si="220"/>
        <v>music</v>
      </c>
      <c r="Y2318" t="str">
        <f t="shared" si="221"/>
        <v>indie rock</v>
      </c>
    </row>
    <row r="2319" spans="1:25" ht="64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104</v>
      </c>
      <c r="P2319" s="6">
        <f t="shared" si="219"/>
        <v>18.90909090909091</v>
      </c>
      <c r="Q2319" t="s">
        <v>8325</v>
      </c>
      <c r="R2319" t="s">
        <v>8329</v>
      </c>
      <c r="S2319" s="10">
        <f t="shared" si="216"/>
        <v>40192.542233796295</v>
      </c>
      <c r="T2319" s="10">
        <f t="shared" si="217"/>
        <v>40224.208333333336</v>
      </c>
      <c r="V2319" s="21"/>
      <c r="W2319" t="s">
        <v>8279</v>
      </c>
      <c r="X2319" t="str">
        <f t="shared" si="220"/>
        <v>music</v>
      </c>
      <c r="Y2319" t="str">
        <f t="shared" si="221"/>
        <v>indie rock</v>
      </c>
    </row>
    <row r="2320" spans="1:25" ht="8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121.05999999999999</v>
      </c>
      <c r="P2320" s="6">
        <f t="shared" si="219"/>
        <v>37.134969325153371</v>
      </c>
      <c r="Q2320" t="s">
        <v>8325</v>
      </c>
      <c r="R2320" t="s">
        <v>8329</v>
      </c>
      <c r="S2320" s="10">
        <f t="shared" si="216"/>
        <v>40050.643680555557</v>
      </c>
      <c r="T2320" s="10">
        <f t="shared" si="217"/>
        <v>40082.165972222225</v>
      </c>
      <c r="V2320" s="21"/>
      <c r="W2320" t="s">
        <v>8279</v>
      </c>
      <c r="X2320" t="str">
        <f t="shared" si="220"/>
        <v>music</v>
      </c>
      <c r="Y2320" t="str">
        <f t="shared" si="221"/>
        <v>indie rock</v>
      </c>
    </row>
    <row r="2321" spans="1:25" ht="64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107.69999999999999</v>
      </c>
      <c r="P2321" s="6">
        <f t="shared" si="219"/>
        <v>41.961038961038959</v>
      </c>
      <c r="Q2321" t="s">
        <v>8325</v>
      </c>
      <c r="R2321" t="s">
        <v>8329</v>
      </c>
      <c r="S2321" s="10">
        <f t="shared" si="216"/>
        <v>41593.082002314812</v>
      </c>
      <c r="T2321" s="10">
        <f t="shared" si="217"/>
        <v>41623.082002314812</v>
      </c>
      <c r="V2321" s="21"/>
      <c r="W2321" t="s">
        <v>8279</v>
      </c>
      <c r="X2321" t="str">
        <f t="shared" si="220"/>
        <v>music</v>
      </c>
      <c r="Y2321" t="str">
        <f t="shared" si="221"/>
        <v>indie rock</v>
      </c>
    </row>
    <row r="2322" spans="1:25" ht="64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108.66</v>
      </c>
      <c r="P2322" s="6">
        <f t="shared" si="219"/>
        <v>61.044943820224717</v>
      </c>
      <c r="Q2322" t="s">
        <v>8325</v>
      </c>
      <c r="R2322" t="s">
        <v>8329</v>
      </c>
      <c r="S2322" s="10">
        <f t="shared" si="216"/>
        <v>41696.817129629628</v>
      </c>
      <c r="T2322" s="10">
        <f t="shared" si="217"/>
        <v>41731.775462962964</v>
      </c>
      <c r="V2322" s="21"/>
      <c r="W2322" t="s">
        <v>8279</v>
      </c>
      <c r="X2322" t="str">
        <f t="shared" si="220"/>
        <v>music</v>
      </c>
      <c r="Y2322" t="str">
        <f t="shared" si="221"/>
        <v>indie rock</v>
      </c>
    </row>
    <row r="2323" spans="1:25" ht="64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39.120962394619681</v>
      </c>
      <c r="P2323" s="6">
        <f t="shared" si="219"/>
        <v>64.53125</v>
      </c>
      <c r="Q2323" t="s">
        <v>8336</v>
      </c>
      <c r="R2323" t="s">
        <v>8352</v>
      </c>
      <c r="S2323" s="10">
        <f t="shared" si="216"/>
        <v>42799.260428240741</v>
      </c>
      <c r="T2323" s="10">
        <f t="shared" si="217"/>
        <v>42829.21876157407</v>
      </c>
      <c r="V2323" s="21"/>
      <c r="W2323" t="s">
        <v>8298</v>
      </c>
      <c r="X2323" t="str">
        <f t="shared" si="220"/>
        <v>food</v>
      </c>
      <c r="Y2323" t="str">
        <f t="shared" si="221"/>
        <v>small batch</v>
      </c>
    </row>
    <row r="2324" spans="1:25" ht="64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3.1481481481481479</v>
      </c>
      <c r="P2324" s="6">
        <f t="shared" si="219"/>
        <v>21.25</v>
      </c>
      <c r="Q2324" t="s">
        <v>8336</v>
      </c>
      <c r="R2324" t="s">
        <v>8352</v>
      </c>
      <c r="S2324" s="10">
        <f t="shared" si="216"/>
        <v>42804.895474537043</v>
      </c>
      <c r="T2324" s="10">
        <f t="shared" si="217"/>
        <v>42834.853807870371</v>
      </c>
      <c r="V2324" s="21"/>
      <c r="W2324" t="s">
        <v>8298</v>
      </c>
      <c r="X2324" t="str">
        <f t="shared" si="220"/>
        <v>food</v>
      </c>
      <c r="Y2324" t="str">
        <f t="shared" si="221"/>
        <v>small batch</v>
      </c>
    </row>
    <row r="2325" spans="1:25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48</v>
      </c>
      <c r="P2325" s="6">
        <f t="shared" si="219"/>
        <v>30</v>
      </c>
      <c r="Q2325" t="s">
        <v>8336</v>
      </c>
      <c r="R2325" t="s">
        <v>8352</v>
      </c>
      <c r="S2325" s="10">
        <f t="shared" si="216"/>
        <v>42807.755173611105</v>
      </c>
      <c r="T2325" s="10">
        <f t="shared" si="217"/>
        <v>42814.755173611105</v>
      </c>
      <c r="V2325" s="21"/>
      <c r="W2325" t="s">
        <v>8298</v>
      </c>
      <c r="X2325" t="str">
        <f t="shared" si="220"/>
        <v>food</v>
      </c>
      <c r="Y2325" t="str">
        <f t="shared" si="221"/>
        <v>small batch</v>
      </c>
    </row>
    <row r="2326" spans="1:25" ht="48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20.733333333333334</v>
      </c>
      <c r="P2326" s="6">
        <f t="shared" si="219"/>
        <v>25.491803278688526</v>
      </c>
      <c r="Q2326" t="s">
        <v>8336</v>
      </c>
      <c r="R2326" t="s">
        <v>8352</v>
      </c>
      <c r="S2326" s="10">
        <f t="shared" si="216"/>
        <v>42790.885243055556</v>
      </c>
      <c r="T2326" s="10">
        <f t="shared" si="217"/>
        <v>42820.843576388885</v>
      </c>
      <c r="V2326" s="21"/>
      <c r="W2326" t="s">
        <v>8298</v>
      </c>
      <c r="X2326" t="str">
        <f t="shared" si="220"/>
        <v>food</v>
      </c>
      <c r="Y2326" t="str">
        <f t="shared" si="221"/>
        <v>small batch</v>
      </c>
    </row>
    <row r="2327" spans="1:25" ht="64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8</v>
      </c>
      <c r="P2327" s="6">
        <f t="shared" si="219"/>
        <v>11.428571428571429</v>
      </c>
      <c r="Q2327" t="s">
        <v>8336</v>
      </c>
      <c r="R2327" t="s">
        <v>8352</v>
      </c>
      <c r="S2327" s="10">
        <f t="shared" si="216"/>
        <v>42794.022349537037</v>
      </c>
      <c r="T2327" s="10">
        <f t="shared" si="217"/>
        <v>42823.980682870373</v>
      </c>
      <c r="V2327" s="21"/>
      <c r="W2327" t="s">
        <v>8298</v>
      </c>
      <c r="X2327" t="str">
        <f t="shared" si="220"/>
        <v>food</v>
      </c>
      <c r="Y2327" t="str">
        <f t="shared" si="221"/>
        <v>small batch</v>
      </c>
    </row>
    <row r="2328" spans="1:25" ht="64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0.72</v>
      </c>
      <c r="P2328" s="6">
        <f t="shared" si="219"/>
        <v>108</v>
      </c>
      <c r="Q2328" t="s">
        <v>8336</v>
      </c>
      <c r="R2328" t="s">
        <v>8352</v>
      </c>
      <c r="S2328" s="10">
        <f t="shared" ref="S2328:S2391" si="222">(((J2328/60)/60)/24)+DATE(1970,1,1)</f>
        <v>42804.034120370372</v>
      </c>
      <c r="T2328" s="10">
        <f t="shared" ref="T2328:T2391" si="223">(((I2328/60)/60)/24)+DATE(1970,1,1)</f>
        <v>42855.708333333328</v>
      </c>
      <c r="V2328" s="21"/>
      <c r="W2328" t="s">
        <v>8298</v>
      </c>
      <c r="X2328" t="str">
        <f t="shared" si="220"/>
        <v>food</v>
      </c>
      <c r="Y2328" t="str">
        <f t="shared" si="221"/>
        <v>small batch</v>
      </c>
    </row>
    <row r="2329" spans="1:25" ht="48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526.09431428571429</v>
      </c>
      <c r="P2329" s="6">
        <f t="shared" si="219"/>
        <v>54.883162444113267</v>
      </c>
      <c r="Q2329" t="s">
        <v>8336</v>
      </c>
      <c r="R2329" t="s">
        <v>8352</v>
      </c>
      <c r="S2329" s="10">
        <f t="shared" si="222"/>
        <v>41842.917129629634</v>
      </c>
      <c r="T2329" s="10">
        <f t="shared" si="223"/>
        <v>41877.917129629634</v>
      </c>
      <c r="V2329" s="21"/>
      <c r="W2329" t="s">
        <v>8298</v>
      </c>
      <c r="X2329" t="str">
        <f t="shared" si="220"/>
        <v>food</v>
      </c>
      <c r="Y2329" t="str">
        <f t="shared" si="221"/>
        <v>small batch</v>
      </c>
    </row>
    <row r="2330" spans="1:25" ht="8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254.45000000000002</v>
      </c>
      <c r="P2330" s="6">
        <f t="shared" si="219"/>
        <v>47.383612662942269</v>
      </c>
      <c r="Q2330" t="s">
        <v>8336</v>
      </c>
      <c r="R2330" t="s">
        <v>8352</v>
      </c>
      <c r="S2330" s="10">
        <f t="shared" si="222"/>
        <v>42139.781678240746</v>
      </c>
      <c r="T2330" s="10">
        <f t="shared" si="223"/>
        <v>42169.781678240746</v>
      </c>
      <c r="V2330" s="21"/>
      <c r="W2330" t="s">
        <v>8298</v>
      </c>
      <c r="X2330" t="str">
        <f t="shared" si="220"/>
        <v>food</v>
      </c>
      <c r="Y2330" t="str">
        <f t="shared" si="221"/>
        <v>small batch</v>
      </c>
    </row>
    <row r="2331" spans="1:25" ht="64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105.91999999999999</v>
      </c>
      <c r="P2331" s="6">
        <f t="shared" si="219"/>
        <v>211.84</v>
      </c>
      <c r="Q2331" t="s">
        <v>8336</v>
      </c>
      <c r="R2331" t="s">
        <v>8352</v>
      </c>
      <c r="S2331" s="10">
        <f t="shared" si="222"/>
        <v>41807.624374999999</v>
      </c>
      <c r="T2331" s="10">
        <f t="shared" si="223"/>
        <v>41837.624374999999</v>
      </c>
      <c r="V2331" s="21"/>
      <c r="W2331" t="s">
        <v>8298</v>
      </c>
      <c r="X2331" t="str">
        <f t="shared" si="220"/>
        <v>food</v>
      </c>
      <c r="Y2331" t="str">
        <f t="shared" si="221"/>
        <v>small batch</v>
      </c>
    </row>
    <row r="2332" spans="1:25" ht="64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102.42285714285715</v>
      </c>
      <c r="P2332" s="6">
        <f t="shared" si="219"/>
        <v>219.92638036809817</v>
      </c>
      <c r="Q2332" t="s">
        <v>8336</v>
      </c>
      <c r="R2332" t="s">
        <v>8352</v>
      </c>
      <c r="S2332" s="10">
        <f t="shared" si="222"/>
        <v>42332.89980324074</v>
      </c>
      <c r="T2332" s="10">
        <f t="shared" si="223"/>
        <v>42363</v>
      </c>
      <c r="V2332" s="21"/>
      <c r="W2332" t="s">
        <v>8298</v>
      </c>
      <c r="X2332" t="str">
        <f t="shared" si="220"/>
        <v>food</v>
      </c>
      <c r="Y2332" t="str">
        <f t="shared" si="221"/>
        <v>small batch</v>
      </c>
    </row>
    <row r="2333" spans="1:25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144.31375</v>
      </c>
      <c r="P2333" s="6">
        <f t="shared" si="219"/>
        <v>40.795406360424032</v>
      </c>
      <c r="Q2333" t="s">
        <v>8336</v>
      </c>
      <c r="R2333" t="s">
        <v>8352</v>
      </c>
      <c r="S2333" s="10">
        <f t="shared" si="222"/>
        <v>41839.005671296298</v>
      </c>
      <c r="T2333" s="10">
        <f t="shared" si="223"/>
        <v>41869.005671296298</v>
      </c>
      <c r="V2333" s="21"/>
      <c r="W2333" t="s">
        <v>8298</v>
      </c>
      <c r="X2333" t="str">
        <f t="shared" si="220"/>
        <v>food</v>
      </c>
      <c r="Y2333" t="str">
        <f t="shared" si="221"/>
        <v>small batch</v>
      </c>
    </row>
    <row r="2334" spans="1:25" ht="64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106.30800000000001</v>
      </c>
      <c r="P2334" s="6">
        <f t="shared" si="219"/>
        <v>75.502840909090907</v>
      </c>
      <c r="Q2334" t="s">
        <v>8336</v>
      </c>
      <c r="R2334" t="s">
        <v>8352</v>
      </c>
      <c r="S2334" s="10">
        <f t="shared" si="222"/>
        <v>42011.628136574072</v>
      </c>
      <c r="T2334" s="10">
        <f t="shared" si="223"/>
        <v>42041.628136574072</v>
      </c>
      <c r="V2334" s="21"/>
      <c r="W2334" t="s">
        <v>8298</v>
      </c>
      <c r="X2334" t="str">
        <f t="shared" si="220"/>
        <v>food</v>
      </c>
      <c r="Y2334" t="str">
        <f t="shared" si="221"/>
        <v>small batch</v>
      </c>
    </row>
    <row r="2335" spans="1:25" ht="64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212.16666666666666</v>
      </c>
      <c r="P2335" s="6">
        <f t="shared" si="219"/>
        <v>13.542553191489361</v>
      </c>
      <c r="Q2335" t="s">
        <v>8336</v>
      </c>
      <c r="R2335" t="s">
        <v>8352</v>
      </c>
      <c r="S2335" s="10">
        <f t="shared" si="222"/>
        <v>41767.650347222225</v>
      </c>
      <c r="T2335" s="10">
        <f t="shared" si="223"/>
        <v>41788.743055555555</v>
      </c>
      <c r="V2335" s="21"/>
      <c r="W2335" t="s">
        <v>8298</v>
      </c>
      <c r="X2335" t="str">
        <f t="shared" si="220"/>
        <v>food</v>
      </c>
      <c r="Y2335" t="str">
        <f t="shared" si="221"/>
        <v>small batch</v>
      </c>
    </row>
    <row r="2336" spans="1:25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101.95</v>
      </c>
      <c r="P2336" s="6">
        <f t="shared" si="219"/>
        <v>60.865671641791046</v>
      </c>
      <c r="Q2336" t="s">
        <v>8336</v>
      </c>
      <c r="R2336" t="s">
        <v>8352</v>
      </c>
      <c r="S2336" s="10">
        <f t="shared" si="222"/>
        <v>41918.670115740737</v>
      </c>
      <c r="T2336" s="10">
        <f t="shared" si="223"/>
        <v>41948.731944444444</v>
      </c>
      <c r="V2336" s="21"/>
      <c r="W2336" t="s">
        <v>8298</v>
      </c>
      <c r="X2336" t="str">
        <f t="shared" si="220"/>
        <v>food</v>
      </c>
      <c r="Y2336" t="str">
        <f t="shared" si="221"/>
        <v>small batch</v>
      </c>
    </row>
    <row r="2337" spans="1:25" ht="64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102.27200000000001</v>
      </c>
      <c r="P2337" s="6">
        <f t="shared" si="219"/>
        <v>115.69230769230769</v>
      </c>
      <c r="Q2337" t="s">
        <v>8336</v>
      </c>
      <c r="R2337" t="s">
        <v>8352</v>
      </c>
      <c r="S2337" s="10">
        <f t="shared" si="222"/>
        <v>41771.572256944448</v>
      </c>
      <c r="T2337" s="10">
        <f t="shared" si="223"/>
        <v>41801.572256944448</v>
      </c>
      <c r="V2337" s="21"/>
      <c r="W2337" t="s">
        <v>8298</v>
      </c>
      <c r="X2337" t="str">
        <f t="shared" si="220"/>
        <v>food</v>
      </c>
      <c r="Y2337" t="str">
        <f t="shared" si="221"/>
        <v>small batch</v>
      </c>
    </row>
    <row r="2338" spans="1:25" ht="64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520.73254999999995</v>
      </c>
      <c r="P2338" s="6">
        <f t="shared" si="219"/>
        <v>48.104623556581984</v>
      </c>
      <c r="Q2338" t="s">
        <v>8336</v>
      </c>
      <c r="R2338" t="s">
        <v>8352</v>
      </c>
      <c r="S2338" s="10">
        <f t="shared" si="222"/>
        <v>41666.924710648149</v>
      </c>
      <c r="T2338" s="10">
        <f t="shared" si="223"/>
        <v>41706.924710648149</v>
      </c>
      <c r="V2338" s="21"/>
      <c r="W2338" t="s">
        <v>8298</v>
      </c>
      <c r="X2338" t="str">
        <f t="shared" si="220"/>
        <v>food</v>
      </c>
      <c r="Y2338" t="str">
        <f t="shared" si="221"/>
        <v>small batch</v>
      </c>
    </row>
    <row r="2339" spans="1:25" ht="48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110.65833333333333</v>
      </c>
      <c r="P2339" s="6">
        <f t="shared" si="219"/>
        <v>74.184357541899445</v>
      </c>
      <c r="Q2339" t="s">
        <v>8336</v>
      </c>
      <c r="R2339" t="s">
        <v>8352</v>
      </c>
      <c r="S2339" s="10">
        <f t="shared" si="222"/>
        <v>41786.640543981484</v>
      </c>
      <c r="T2339" s="10">
        <f t="shared" si="223"/>
        <v>41816.640543981484</v>
      </c>
      <c r="V2339" s="21"/>
      <c r="W2339" t="s">
        <v>8298</v>
      </c>
      <c r="X2339" t="str">
        <f t="shared" si="220"/>
        <v>food</v>
      </c>
      <c r="Y2339" t="str">
        <f t="shared" si="221"/>
        <v>small batch</v>
      </c>
    </row>
    <row r="2340" spans="1:25" ht="64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101.14333333333335</v>
      </c>
      <c r="P2340" s="6">
        <f t="shared" si="219"/>
        <v>123.34552845528455</v>
      </c>
      <c r="Q2340" t="s">
        <v>8336</v>
      </c>
      <c r="R2340" t="s">
        <v>8352</v>
      </c>
      <c r="S2340" s="10">
        <f t="shared" si="222"/>
        <v>41789.896805555552</v>
      </c>
      <c r="T2340" s="10">
        <f t="shared" si="223"/>
        <v>41819.896805555552</v>
      </c>
      <c r="V2340" s="21"/>
      <c r="W2340" t="s">
        <v>8298</v>
      </c>
      <c r="X2340" t="str">
        <f t="shared" si="220"/>
        <v>food</v>
      </c>
      <c r="Y2340" t="str">
        <f t="shared" si="221"/>
        <v>small batch</v>
      </c>
    </row>
    <row r="2341" spans="1:25" ht="64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294.20799999999997</v>
      </c>
      <c r="P2341" s="6">
        <f t="shared" si="219"/>
        <v>66.623188405797094</v>
      </c>
      <c r="Q2341" t="s">
        <v>8336</v>
      </c>
      <c r="R2341" t="s">
        <v>8352</v>
      </c>
      <c r="S2341" s="10">
        <f t="shared" si="222"/>
        <v>42692.79987268518</v>
      </c>
      <c r="T2341" s="10">
        <f t="shared" si="223"/>
        <v>42723.332638888889</v>
      </c>
      <c r="V2341" s="21"/>
      <c r="W2341" t="s">
        <v>8298</v>
      </c>
      <c r="X2341" t="str">
        <f t="shared" si="220"/>
        <v>food</v>
      </c>
      <c r="Y2341" t="str">
        <f t="shared" si="221"/>
        <v>small batch</v>
      </c>
    </row>
    <row r="2342" spans="1:25" ht="64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105.77749999999999</v>
      </c>
      <c r="P2342" s="6">
        <f t="shared" si="219"/>
        <v>104.99007444168734</v>
      </c>
      <c r="Q2342" t="s">
        <v>8336</v>
      </c>
      <c r="R2342" t="s">
        <v>8352</v>
      </c>
      <c r="S2342" s="10">
        <f t="shared" si="222"/>
        <v>42643.642800925925</v>
      </c>
      <c r="T2342" s="10">
        <f t="shared" si="223"/>
        <v>42673.642800925925</v>
      </c>
      <c r="V2342" s="21"/>
      <c r="W2342" t="s">
        <v>8298</v>
      </c>
      <c r="X2342" t="str">
        <f t="shared" si="220"/>
        <v>food</v>
      </c>
      <c r="Y2342" t="str">
        <f t="shared" si="221"/>
        <v>small batch</v>
      </c>
    </row>
    <row r="2343" spans="1:25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s="6">
        <f t="shared" si="219"/>
        <v>0</v>
      </c>
      <c r="Q2343" t="s">
        <v>8319</v>
      </c>
      <c r="R2343" t="s">
        <v>8320</v>
      </c>
      <c r="S2343" s="10">
        <f t="shared" si="222"/>
        <v>42167.813703703709</v>
      </c>
      <c r="T2343" s="10">
        <f t="shared" si="223"/>
        <v>42197.813703703709</v>
      </c>
      <c r="V2343" s="21"/>
      <c r="W2343" t="s">
        <v>8272</v>
      </c>
      <c r="X2343" t="str">
        <f t="shared" si="220"/>
        <v>technology</v>
      </c>
      <c r="Y2343" t="str">
        <f t="shared" si="221"/>
        <v>web</v>
      </c>
    </row>
    <row r="2344" spans="1:25" ht="64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s="6">
        <f t="shared" si="219"/>
        <v>0</v>
      </c>
      <c r="Q2344" t="s">
        <v>8319</v>
      </c>
      <c r="R2344" t="s">
        <v>8320</v>
      </c>
      <c r="S2344" s="10">
        <f t="shared" si="222"/>
        <v>41897.702199074076</v>
      </c>
      <c r="T2344" s="10">
        <f t="shared" si="223"/>
        <v>41918.208333333336</v>
      </c>
      <c r="V2344" s="21"/>
      <c r="W2344" t="s">
        <v>8272</v>
      </c>
      <c r="X2344" t="str">
        <f t="shared" si="220"/>
        <v>technology</v>
      </c>
      <c r="Y2344" t="str">
        <f t="shared" si="221"/>
        <v>web</v>
      </c>
    </row>
    <row r="2345" spans="1:25" ht="64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3</v>
      </c>
      <c r="P2345" s="6">
        <f t="shared" si="219"/>
        <v>300</v>
      </c>
      <c r="Q2345" t="s">
        <v>8319</v>
      </c>
      <c r="R2345" t="s">
        <v>8320</v>
      </c>
      <c r="S2345" s="10">
        <f t="shared" si="222"/>
        <v>42327.825289351851</v>
      </c>
      <c r="T2345" s="10">
        <f t="shared" si="223"/>
        <v>42377.82430555555</v>
      </c>
      <c r="V2345" s="21"/>
      <c r="W2345" t="s">
        <v>8272</v>
      </c>
      <c r="X2345" t="str">
        <f t="shared" si="220"/>
        <v>technology</v>
      </c>
      <c r="Y2345" t="str">
        <f t="shared" si="221"/>
        <v>web</v>
      </c>
    </row>
    <row r="2346" spans="1:25" ht="64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0.1</v>
      </c>
      <c r="P2346" s="6">
        <f t="shared" si="219"/>
        <v>1</v>
      </c>
      <c r="Q2346" t="s">
        <v>8319</v>
      </c>
      <c r="R2346" t="s">
        <v>8320</v>
      </c>
      <c r="S2346" s="10">
        <f t="shared" si="222"/>
        <v>42515.727650462963</v>
      </c>
      <c r="T2346" s="10">
        <f t="shared" si="223"/>
        <v>42545.727650462963</v>
      </c>
      <c r="V2346" s="21"/>
      <c r="W2346" t="s">
        <v>8272</v>
      </c>
      <c r="X2346" t="str">
        <f t="shared" si="220"/>
        <v>technology</v>
      </c>
      <c r="Y2346" t="str">
        <f t="shared" si="221"/>
        <v>web</v>
      </c>
    </row>
    <row r="2347" spans="1:25" ht="64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s="6">
        <f t="shared" si="219"/>
        <v>0</v>
      </c>
      <c r="Q2347" t="s">
        <v>8319</v>
      </c>
      <c r="R2347" t="s">
        <v>8320</v>
      </c>
      <c r="S2347" s="10">
        <f t="shared" si="222"/>
        <v>42060.001805555556</v>
      </c>
      <c r="T2347" s="10">
        <f t="shared" si="223"/>
        <v>42094.985416666663</v>
      </c>
      <c r="V2347" s="21"/>
      <c r="W2347" t="s">
        <v>8272</v>
      </c>
      <c r="X2347" t="str">
        <f t="shared" si="220"/>
        <v>technology</v>
      </c>
      <c r="Y2347" t="str">
        <f t="shared" si="221"/>
        <v>web</v>
      </c>
    </row>
    <row r="2348" spans="1:25" ht="64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6.5000000000000002E-2</v>
      </c>
      <c r="P2348" s="6">
        <f t="shared" si="219"/>
        <v>13</v>
      </c>
      <c r="Q2348" t="s">
        <v>8319</v>
      </c>
      <c r="R2348" t="s">
        <v>8320</v>
      </c>
      <c r="S2348" s="10">
        <f t="shared" si="222"/>
        <v>42615.79896990741</v>
      </c>
      <c r="T2348" s="10">
        <f t="shared" si="223"/>
        <v>42660.79896990741</v>
      </c>
      <c r="V2348" s="21"/>
      <c r="W2348" t="s">
        <v>8272</v>
      </c>
      <c r="X2348" t="str">
        <f t="shared" si="220"/>
        <v>technology</v>
      </c>
      <c r="Y2348" t="str">
        <f t="shared" si="221"/>
        <v>web</v>
      </c>
    </row>
    <row r="2349" spans="1:25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1.5</v>
      </c>
      <c r="P2349" s="6">
        <f t="shared" si="219"/>
        <v>15</v>
      </c>
      <c r="Q2349" t="s">
        <v>8319</v>
      </c>
      <c r="R2349" t="s">
        <v>8320</v>
      </c>
      <c r="S2349" s="10">
        <f t="shared" si="222"/>
        <v>42577.607361111113</v>
      </c>
      <c r="T2349" s="10">
        <f t="shared" si="223"/>
        <v>42607.607361111113</v>
      </c>
      <c r="V2349" s="21"/>
      <c r="W2349" t="s">
        <v>8272</v>
      </c>
      <c r="X2349" t="str">
        <f t="shared" si="220"/>
        <v>technology</v>
      </c>
      <c r="Y2349" t="str">
        <f t="shared" si="221"/>
        <v>web</v>
      </c>
    </row>
    <row r="2350" spans="1:25" ht="64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0.38571428571428573</v>
      </c>
      <c r="P2350" s="6">
        <f t="shared" si="219"/>
        <v>54</v>
      </c>
      <c r="Q2350" t="s">
        <v>8319</v>
      </c>
      <c r="R2350" t="s">
        <v>8320</v>
      </c>
      <c r="S2350" s="10">
        <f t="shared" si="222"/>
        <v>42360.932152777779</v>
      </c>
      <c r="T2350" s="10">
        <f t="shared" si="223"/>
        <v>42420.932152777779</v>
      </c>
      <c r="V2350" s="21"/>
      <c r="W2350" t="s">
        <v>8272</v>
      </c>
      <c r="X2350" t="str">
        <f t="shared" si="220"/>
        <v>technology</v>
      </c>
      <c r="Y2350" t="str">
        <f t="shared" si="221"/>
        <v>web</v>
      </c>
    </row>
    <row r="2351" spans="1:25" ht="64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s="6">
        <f t="shared" si="219"/>
        <v>0</v>
      </c>
      <c r="Q2351" t="s">
        <v>8319</v>
      </c>
      <c r="R2351" t="s">
        <v>8320</v>
      </c>
      <c r="S2351" s="10">
        <f t="shared" si="222"/>
        <v>42198.775787037041</v>
      </c>
      <c r="T2351" s="10">
        <f t="shared" si="223"/>
        <v>42227.775787037041</v>
      </c>
      <c r="V2351" s="21"/>
      <c r="W2351" t="s">
        <v>8272</v>
      </c>
      <c r="X2351" t="str">
        <f t="shared" si="220"/>
        <v>technology</v>
      </c>
      <c r="Y2351" t="str">
        <f t="shared" si="221"/>
        <v>web</v>
      </c>
    </row>
    <row r="2352" spans="1:25" ht="48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s="6">
        <f t="shared" si="219"/>
        <v>0</v>
      </c>
      <c r="Q2352" t="s">
        <v>8319</v>
      </c>
      <c r="R2352" t="s">
        <v>8320</v>
      </c>
      <c r="S2352" s="10">
        <f t="shared" si="222"/>
        <v>42708.842245370368</v>
      </c>
      <c r="T2352" s="10">
        <f t="shared" si="223"/>
        <v>42738.842245370368</v>
      </c>
      <c r="V2352" s="21"/>
      <c r="W2352" t="s">
        <v>8272</v>
      </c>
      <c r="X2352" t="str">
        <f t="shared" si="220"/>
        <v>technology</v>
      </c>
      <c r="Y2352" t="str">
        <f t="shared" si="221"/>
        <v>web</v>
      </c>
    </row>
    <row r="2353" spans="1:25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0.5714285714285714</v>
      </c>
      <c r="P2353" s="6">
        <f t="shared" si="219"/>
        <v>15.428571428571429</v>
      </c>
      <c r="Q2353" t="s">
        <v>8319</v>
      </c>
      <c r="R2353" t="s">
        <v>8320</v>
      </c>
      <c r="S2353" s="10">
        <f t="shared" si="222"/>
        <v>42094.101145833338</v>
      </c>
      <c r="T2353" s="10">
        <f t="shared" si="223"/>
        <v>42124.101145833338</v>
      </c>
      <c r="V2353" s="21"/>
      <c r="W2353" t="s">
        <v>8272</v>
      </c>
      <c r="X2353" t="str">
        <f t="shared" si="220"/>
        <v>technology</v>
      </c>
      <c r="Y2353" t="str">
        <f t="shared" si="221"/>
        <v>web</v>
      </c>
    </row>
    <row r="2354" spans="1:25" ht="64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s="6">
        <f t="shared" si="219"/>
        <v>0</v>
      </c>
      <c r="Q2354" t="s">
        <v>8319</v>
      </c>
      <c r="R2354" t="s">
        <v>8320</v>
      </c>
      <c r="S2354" s="10">
        <f t="shared" si="222"/>
        <v>42101.633703703701</v>
      </c>
      <c r="T2354" s="10">
        <f t="shared" si="223"/>
        <v>42161.633703703701</v>
      </c>
      <c r="V2354" s="21"/>
      <c r="W2354" t="s">
        <v>8272</v>
      </c>
      <c r="X2354" t="str">
        <f t="shared" si="220"/>
        <v>technology</v>
      </c>
      <c r="Y2354" t="str">
        <f t="shared" si="221"/>
        <v>web</v>
      </c>
    </row>
    <row r="2355" spans="1:25" ht="64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s="6">
        <f t="shared" si="219"/>
        <v>0</v>
      </c>
      <c r="Q2355" t="s">
        <v>8319</v>
      </c>
      <c r="R2355" t="s">
        <v>8320</v>
      </c>
      <c r="S2355" s="10">
        <f t="shared" si="222"/>
        <v>42103.676180555558</v>
      </c>
      <c r="T2355" s="10">
        <f t="shared" si="223"/>
        <v>42115.676180555558</v>
      </c>
      <c r="V2355" s="21"/>
      <c r="W2355" t="s">
        <v>8272</v>
      </c>
      <c r="X2355" t="str">
        <f t="shared" si="220"/>
        <v>technology</v>
      </c>
      <c r="Y2355" t="str">
        <f t="shared" si="221"/>
        <v>web</v>
      </c>
    </row>
    <row r="2356" spans="1:25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7.1428571428571425E-2</v>
      </c>
      <c r="P2356" s="6">
        <f t="shared" si="219"/>
        <v>25</v>
      </c>
      <c r="Q2356" t="s">
        <v>8319</v>
      </c>
      <c r="R2356" t="s">
        <v>8320</v>
      </c>
      <c r="S2356" s="10">
        <f t="shared" si="222"/>
        <v>41954.722916666666</v>
      </c>
      <c r="T2356" s="10">
        <f t="shared" si="223"/>
        <v>42014.722916666666</v>
      </c>
      <c r="V2356" s="21"/>
      <c r="W2356" t="s">
        <v>8272</v>
      </c>
      <c r="X2356" t="str">
        <f t="shared" si="220"/>
        <v>technology</v>
      </c>
      <c r="Y2356" t="str">
        <f t="shared" si="221"/>
        <v>web</v>
      </c>
    </row>
    <row r="2357" spans="1:25" ht="64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0.6875</v>
      </c>
      <c r="P2357" s="6">
        <f t="shared" si="219"/>
        <v>27.5</v>
      </c>
      <c r="Q2357" t="s">
        <v>8319</v>
      </c>
      <c r="R2357" t="s">
        <v>8320</v>
      </c>
      <c r="S2357" s="10">
        <f t="shared" si="222"/>
        <v>42096.918240740735</v>
      </c>
      <c r="T2357" s="10">
        <f t="shared" si="223"/>
        <v>42126.918240740735</v>
      </c>
      <c r="V2357" s="21"/>
      <c r="W2357" t="s">
        <v>8272</v>
      </c>
      <c r="X2357" t="str">
        <f t="shared" si="220"/>
        <v>technology</v>
      </c>
      <c r="Y2357" t="str">
        <f t="shared" si="221"/>
        <v>web</v>
      </c>
    </row>
    <row r="2358" spans="1:25" ht="48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s="6">
        <f t="shared" si="219"/>
        <v>0</v>
      </c>
      <c r="Q2358" t="s">
        <v>8319</v>
      </c>
      <c r="R2358" t="s">
        <v>8320</v>
      </c>
      <c r="S2358" s="10">
        <f t="shared" si="222"/>
        <v>42130.78361111111</v>
      </c>
      <c r="T2358" s="10">
        <f t="shared" si="223"/>
        <v>42160.78361111111</v>
      </c>
      <c r="V2358" s="21"/>
      <c r="W2358" t="s">
        <v>8272</v>
      </c>
      <c r="X2358" t="str">
        <f t="shared" si="220"/>
        <v>technology</v>
      </c>
      <c r="Y2358" t="str">
        <f t="shared" si="221"/>
        <v>web</v>
      </c>
    </row>
    <row r="2359" spans="1:25" ht="48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s="6">
        <f t="shared" si="219"/>
        <v>0</v>
      </c>
      <c r="Q2359" t="s">
        <v>8319</v>
      </c>
      <c r="R2359" t="s">
        <v>8320</v>
      </c>
      <c r="S2359" s="10">
        <f t="shared" si="222"/>
        <v>42264.620115740734</v>
      </c>
      <c r="T2359" s="10">
        <f t="shared" si="223"/>
        <v>42294.620115740734</v>
      </c>
      <c r="V2359" s="21"/>
      <c r="W2359" t="s">
        <v>8272</v>
      </c>
      <c r="X2359" t="str">
        <f t="shared" si="220"/>
        <v>technology</v>
      </c>
      <c r="Y2359" t="str">
        <f t="shared" si="221"/>
        <v>web</v>
      </c>
    </row>
    <row r="2360" spans="1:25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s="6">
        <f t="shared" si="219"/>
        <v>0</v>
      </c>
      <c r="Q2360" t="s">
        <v>8319</v>
      </c>
      <c r="R2360" t="s">
        <v>8320</v>
      </c>
      <c r="S2360" s="10">
        <f t="shared" si="222"/>
        <v>41978.930972222224</v>
      </c>
      <c r="T2360" s="10">
        <f t="shared" si="223"/>
        <v>42035.027083333334</v>
      </c>
      <c r="V2360" s="21"/>
      <c r="W2360" t="s">
        <v>8272</v>
      </c>
      <c r="X2360" t="str">
        <f t="shared" si="220"/>
        <v>technology</v>
      </c>
      <c r="Y2360" t="str">
        <f t="shared" si="221"/>
        <v>web</v>
      </c>
    </row>
    <row r="2361" spans="1:25" ht="64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14.680000000000001</v>
      </c>
      <c r="P2361" s="6">
        <f t="shared" si="219"/>
        <v>367</v>
      </c>
      <c r="Q2361" t="s">
        <v>8319</v>
      </c>
      <c r="R2361" t="s">
        <v>8320</v>
      </c>
      <c r="S2361" s="10">
        <f t="shared" si="222"/>
        <v>42159.649583333332</v>
      </c>
      <c r="T2361" s="10">
        <f t="shared" si="223"/>
        <v>42219.649583333332</v>
      </c>
      <c r="V2361" s="21"/>
      <c r="W2361" t="s">
        <v>8272</v>
      </c>
      <c r="X2361" t="str">
        <f t="shared" si="220"/>
        <v>technology</v>
      </c>
      <c r="Y2361" t="str">
        <f t="shared" si="221"/>
        <v>web</v>
      </c>
    </row>
    <row r="2362" spans="1:25" ht="64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0.04</v>
      </c>
      <c r="P2362" s="6">
        <f t="shared" si="219"/>
        <v>2</v>
      </c>
      <c r="Q2362" t="s">
        <v>8319</v>
      </c>
      <c r="R2362" t="s">
        <v>8320</v>
      </c>
      <c r="S2362" s="10">
        <f t="shared" si="222"/>
        <v>42377.70694444445</v>
      </c>
      <c r="T2362" s="10">
        <f t="shared" si="223"/>
        <v>42407.70694444445</v>
      </c>
      <c r="V2362" s="21"/>
      <c r="W2362" t="s">
        <v>8272</v>
      </c>
      <c r="X2362" t="str">
        <f t="shared" si="220"/>
        <v>technology</v>
      </c>
      <c r="Y2362" t="str">
        <f t="shared" si="221"/>
        <v>web</v>
      </c>
    </row>
    <row r="2363" spans="1:25" ht="64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s="6">
        <f t="shared" si="219"/>
        <v>0</v>
      </c>
      <c r="Q2363" t="s">
        <v>8319</v>
      </c>
      <c r="R2363" t="s">
        <v>8320</v>
      </c>
      <c r="S2363" s="10">
        <f t="shared" si="222"/>
        <v>42466.858888888892</v>
      </c>
      <c r="T2363" s="10">
        <f t="shared" si="223"/>
        <v>42490.916666666672</v>
      </c>
      <c r="V2363" s="21"/>
      <c r="W2363" t="s">
        <v>8272</v>
      </c>
      <c r="X2363" t="str">
        <f t="shared" si="220"/>
        <v>technology</v>
      </c>
      <c r="Y2363" t="str">
        <f t="shared" si="221"/>
        <v>web</v>
      </c>
    </row>
    <row r="2364" spans="1:25" ht="48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28.571428571428569</v>
      </c>
      <c r="P2364" s="6">
        <f t="shared" si="219"/>
        <v>60</v>
      </c>
      <c r="Q2364" t="s">
        <v>8319</v>
      </c>
      <c r="R2364" t="s">
        <v>8320</v>
      </c>
      <c r="S2364" s="10">
        <f t="shared" si="222"/>
        <v>41954.688310185185</v>
      </c>
      <c r="T2364" s="10">
        <f t="shared" si="223"/>
        <v>41984.688310185185</v>
      </c>
      <c r="V2364" s="21"/>
      <c r="W2364" t="s">
        <v>8272</v>
      </c>
      <c r="X2364" t="str">
        <f t="shared" si="220"/>
        <v>technology</v>
      </c>
      <c r="Y2364" t="str">
        <f t="shared" si="221"/>
        <v>web</v>
      </c>
    </row>
    <row r="2365" spans="1:25" ht="64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s="6">
        <f t="shared" si="219"/>
        <v>0</v>
      </c>
      <c r="Q2365" t="s">
        <v>8319</v>
      </c>
      <c r="R2365" t="s">
        <v>8320</v>
      </c>
      <c r="S2365" s="10">
        <f t="shared" si="222"/>
        <v>42322.011574074073</v>
      </c>
      <c r="T2365" s="10">
        <f t="shared" si="223"/>
        <v>42367.011574074073</v>
      </c>
      <c r="V2365" s="21"/>
      <c r="W2365" t="s">
        <v>8272</v>
      </c>
      <c r="X2365" t="str">
        <f t="shared" si="220"/>
        <v>technology</v>
      </c>
      <c r="Y2365" t="str">
        <f t="shared" si="221"/>
        <v>web</v>
      </c>
    </row>
    <row r="2366" spans="1:25" ht="48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s="6">
        <f t="shared" si="219"/>
        <v>0</v>
      </c>
      <c r="Q2366" t="s">
        <v>8319</v>
      </c>
      <c r="R2366" t="s">
        <v>8320</v>
      </c>
      <c r="S2366" s="10">
        <f t="shared" si="222"/>
        <v>42248.934675925921</v>
      </c>
      <c r="T2366" s="10">
        <f t="shared" si="223"/>
        <v>42303.934675925921</v>
      </c>
      <c r="V2366" s="21"/>
      <c r="W2366" t="s">
        <v>8272</v>
      </c>
      <c r="X2366" t="str">
        <f t="shared" si="220"/>
        <v>technology</v>
      </c>
      <c r="Y2366" t="str">
        <f t="shared" si="221"/>
        <v>web</v>
      </c>
    </row>
    <row r="2367" spans="1:25" ht="64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s="6">
        <f t="shared" si="219"/>
        <v>0</v>
      </c>
      <c r="Q2367" t="s">
        <v>8319</v>
      </c>
      <c r="R2367" t="s">
        <v>8320</v>
      </c>
      <c r="S2367" s="10">
        <f t="shared" si="222"/>
        <v>42346.736400462964</v>
      </c>
      <c r="T2367" s="10">
        <f t="shared" si="223"/>
        <v>42386.958333333328</v>
      </c>
      <c r="V2367" s="21"/>
      <c r="W2367" t="s">
        <v>8272</v>
      </c>
      <c r="X2367" t="str">
        <f t="shared" si="220"/>
        <v>technology</v>
      </c>
      <c r="Y2367" t="str">
        <f t="shared" si="221"/>
        <v>web</v>
      </c>
    </row>
    <row r="2368" spans="1:25" ht="64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10.52</v>
      </c>
      <c r="P2368" s="6">
        <f t="shared" si="219"/>
        <v>97.407407407407405</v>
      </c>
      <c r="Q2368" t="s">
        <v>8319</v>
      </c>
      <c r="R2368" t="s">
        <v>8320</v>
      </c>
      <c r="S2368" s="10">
        <f t="shared" si="222"/>
        <v>42268.531631944439</v>
      </c>
      <c r="T2368" s="10">
        <f t="shared" si="223"/>
        <v>42298.531631944439</v>
      </c>
      <c r="V2368" s="21"/>
      <c r="W2368" t="s">
        <v>8272</v>
      </c>
      <c r="X2368" t="str">
        <f t="shared" si="220"/>
        <v>technology</v>
      </c>
      <c r="Y2368" t="str">
        <f t="shared" si="221"/>
        <v>web</v>
      </c>
    </row>
    <row r="2369" spans="1:25" ht="64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</v>
      </c>
      <c r="P2369" s="6">
        <f t="shared" si="219"/>
        <v>47.857142857142854</v>
      </c>
      <c r="Q2369" t="s">
        <v>8319</v>
      </c>
      <c r="R2369" t="s">
        <v>8320</v>
      </c>
      <c r="S2369" s="10">
        <f t="shared" si="222"/>
        <v>42425.970092592594</v>
      </c>
      <c r="T2369" s="10">
        <f t="shared" si="223"/>
        <v>42485.928425925929</v>
      </c>
      <c r="V2369" s="21"/>
      <c r="W2369" t="s">
        <v>8272</v>
      </c>
      <c r="X2369" t="str">
        <f t="shared" si="220"/>
        <v>technology</v>
      </c>
      <c r="Y2369" t="str">
        <f t="shared" si="221"/>
        <v>web</v>
      </c>
    </row>
    <row r="2370" spans="1:25" ht="64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0.25</v>
      </c>
      <c r="P2370" s="6">
        <f t="shared" si="219"/>
        <v>50</v>
      </c>
      <c r="Q2370" t="s">
        <v>8319</v>
      </c>
      <c r="R2370" t="s">
        <v>8320</v>
      </c>
      <c r="S2370" s="10">
        <f t="shared" si="222"/>
        <v>42063.721817129626</v>
      </c>
      <c r="T2370" s="10">
        <f t="shared" si="223"/>
        <v>42108.680150462969</v>
      </c>
      <c r="V2370" s="21"/>
      <c r="W2370" t="s">
        <v>8272</v>
      </c>
      <c r="X2370" t="str">
        <f t="shared" si="220"/>
        <v>technology</v>
      </c>
      <c r="Y2370" t="str">
        <f t="shared" si="221"/>
        <v>web</v>
      </c>
    </row>
    <row r="2371" spans="1:25" ht="64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((E2371/D2371)*100)</f>
        <v>0</v>
      </c>
      <c r="P2371" s="6">
        <f t="shared" ref="P2371:P2434" si="225">IFERROR(E2371/L2371,0)</f>
        <v>0</v>
      </c>
      <c r="Q2371" t="s">
        <v>8319</v>
      </c>
      <c r="R2371" t="s">
        <v>8320</v>
      </c>
      <c r="S2371" s="10">
        <f t="shared" si="222"/>
        <v>42380.812627314815</v>
      </c>
      <c r="T2371" s="10">
        <f t="shared" si="223"/>
        <v>42410.812627314815</v>
      </c>
      <c r="V2371" s="21"/>
      <c r="W2371" t="s">
        <v>8272</v>
      </c>
      <c r="X2371" t="str">
        <f t="shared" ref="X2371:X2434" si="226">LEFT(W2371,FIND("/",W2371)-1)</f>
        <v>technology</v>
      </c>
      <c r="Y2371" t="str">
        <f t="shared" ref="Y2371:Y2434" si="227">RIGHT(W2371,LEN(W2371)-FIND("/",W2371))</f>
        <v>web</v>
      </c>
    </row>
    <row r="2372" spans="1:25" ht="64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0.32800000000000001</v>
      </c>
      <c r="P2372" s="6">
        <f t="shared" si="225"/>
        <v>20.5</v>
      </c>
      <c r="Q2372" t="s">
        <v>8319</v>
      </c>
      <c r="R2372" t="s">
        <v>8320</v>
      </c>
      <c r="S2372" s="10">
        <f t="shared" si="222"/>
        <v>41961.18913194444</v>
      </c>
      <c r="T2372" s="10">
        <f t="shared" si="223"/>
        <v>41991.18913194444</v>
      </c>
      <c r="V2372" s="21"/>
      <c r="W2372" t="s">
        <v>8272</v>
      </c>
      <c r="X2372" t="str">
        <f t="shared" si="226"/>
        <v>technology</v>
      </c>
      <c r="Y2372" t="str">
        <f t="shared" si="227"/>
        <v>web</v>
      </c>
    </row>
    <row r="2373" spans="1:25" ht="64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s="6">
        <f t="shared" si="225"/>
        <v>0</v>
      </c>
      <c r="Q2373" t="s">
        <v>8319</v>
      </c>
      <c r="R2373" t="s">
        <v>8320</v>
      </c>
      <c r="S2373" s="10">
        <f t="shared" si="222"/>
        <v>42150.777731481481</v>
      </c>
      <c r="T2373" s="10">
        <f t="shared" si="223"/>
        <v>42180.777731481481</v>
      </c>
      <c r="V2373" s="21"/>
      <c r="W2373" t="s">
        <v>8272</v>
      </c>
      <c r="X2373" t="str">
        <f t="shared" si="226"/>
        <v>technology</v>
      </c>
      <c r="Y2373" t="str">
        <f t="shared" si="227"/>
        <v>web</v>
      </c>
    </row>
    <row r="2374" spans="1:25" ht="64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3.2727272727272729</v>
      </c>
      <c r="P2374" s="6">
        <f t="shared" si="225"/>
        <v>30</v>
      </c>
      <c r="Q2374" t="s">
        <v>8319</v>
      </c>
      <c r="R2374" t="s">
        <v>8320</v>
      </c>
      <c r="S2374" s="10">
        <f t="shared" si="222"/>
        <v>42088.069108796291</v>
      </c>
      <c r="T2374" s="10">
        <f t="shared" si="223"/>
        <v>42118.069108796291</v>
      </c>
      <c r="V2374" s="21"/>
      <c r="W2374" t="s">
        <v>8272</v>
      </c>
      <c r="X2374" t="str">
        <f t="shared" si="226"/>
        <v>technology</v>
      </c>
      <c r="Y2374" t="str">
        <f t="shared" si="227"/>
        <v>web</v>
      </c>
    </row>
    <row r="2375" spans="1:25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5.8823529411764705E-3</v>
      </c>
      <c r="P2375" s="6">
        <f t="shared" si="225"/>
        <v>50</v>
      </c>
      <c r="Q2375" t="s">
        <v>8319</v>
      </c>
      <c r="R2375" t="s">
        <v>8320</v>
      </c>
      <c r="S2375" s="10">
        <f t="shared" si="222"/>
        <v>42215.662314814821</v>
      </c>
      <c r="T2375" s="10">
        <f t="shared" si="223"/>
        <v>42245.662314814821</v>
      </c>
      <c r="V2375" s="21"/>
      <c r="W2375" t="s">
        <v>8272</v>
      </c>
      <c r="X2375" t="str">
        <f t="shared" si="226"/>
        <v>technology</v>
      </c>
      <c r="Y2375" t="str">
        <f t="shared" si="227"/>
        <v>web</v>
      </c>
    </row>
    <row r="2376" spans="1:25" ht="64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4.5454545454545456E-2</v>
      </c>
      <c r="P2376" s="6">
        <f t="shared" si="225"/>
        <v>10</v>
      </c>
      <c r="Q2376" t="s">
        <v>8319</v>
      </c>
      <c r="R2376" t="s">
        <v>8320</v>
      </c>
      <c r="S2376" s="10">
        <f t="shared" si="222"/>
        <v>42017.843287037031</v>
      </c>
      <c r="T2376" s="10">
        <f t="shared" si="223"/>
        <v>42047.843287037031</v>
      </c>
      <c r="V2376" s="21"/>
      <c r="W2376" t="s">
        <v>8272</v>
      </c>
      <c r="X2376" t="str">
        <f t="shared" si="226"/>
        <v>technology</v>
      </c>
      <c r="Y2376" t="str">
        <f t="shared" si="227"/>
        <v>web</v>
      </c>
    </row>
    <row r="2377" spans="1:25" ht="64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s="6">
        <f t="shared" si="225"/>
        <v>0</v>
      </c>
      <c r="Q2377" t="s">
        <v>8319</v>
      </c>
      <c r="R2377" t="s">
        <v>8320</v>
      </c>
      <c r="S2377" s="10">
        <f t="shared" si="222"/>
        <v>42592.836076388892</v>
      </c>
      <c r="T2377" s="10">
        <f t="shared" si="223"/>
        <v>42622.836076388892</v>
      </c>
      <c r="V2377" s="21"/>
      <c r="W2377" t="s">
        <v>8272</v>
      </c>
      <c r="X2377" t="str">
        <f t="shared" si="226"/>
        <v>technology</v>
      </c>
      <c r="Y2377" t="str">
        <f t="shared" si="227"/>
        <v>web</v>
      </c>
    </row>
    <row r="2378" spans="1:25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10.877666666666666</v>
      </c>
      <c r="P2378" s="6">
        <f t="shared" si="225"/>
        <v>81.582499999999996</v>
      </c>
      <c r="Q2378" t="s">
        <v>8319</v>
      </c>
      <c r="R2378" t="s">
        <v>8320</v>
      </c>
      <c r="S2378" s="10">
        <f t="shared" si="222"/>
        <v>42318.925532407404</v>
      </c>
      <c r="T2378" s="10">
        <f t="shared" si="223"/>
        <v>42348.925532407404</v>
      </c>
      <c r="V2378" s="21"/>
      <c r="W2378" t="s">
        <v>8272</v>
      </c>
      <c r="X2378" t="str">
        <f t="shared" si="226"/>
        <v>technology</v>
      </c>
      <c r="Y2378" t="str">
        <f t="shared" si="227"/>
        <v>web</v>
      </c>
    </row>
    <row r="2379" spans="1:25" ht="64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s="6">
        <f t="shared" si="225"/>
        <v>0</v>
      </c>
      <c r="Q2379" t="s">
        <v>8319</v>
      </c>
      <c r="R2379" t="s">
        <v>8320</v>
      </c>
      <c r="S2379" s="10">
        <f t="shared" si="222"/>
        <v>42669.870173611111</v>
      </c>
      <c r="T2379" s="10">
        <f t="shared" si="223"/>
        <v>42699.911840277782</v>
      </c>
      <c r="V2379" s="21"/>
      <c r="W2379" t="s">
        <v>8272</v>
      </c>
      <c r="X2379" t="str">
        <f t="shared" si="226"/>
        <v>technology</v>
      </c>
      <c r="Y2379" t="str">
        <f t="shared" si="227"/>
        <v>web</v>
      </c>
    </row>
    <row r="2380" spans="1:25" ht="48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s="6">
        <f t="shared" si="225"/>
        <v>0</v>
      </c>
      <c r="Q2380" t="s">
        <v>8319</v>
      </c>
      <c r="R2380" t="s">
        <v>8320</v>
      </c>
      <c r="S2380" s="10">
        <f t="shared" si="222"/>
        <v>42213.013078703705</v>
      </c>
      <c r="T2380" s="10">
        <f t="shared" si="223"/>
        <v>42242.013078703705</v>
      </c>
      <c r="V2380" s="21"/>
      <c r="W2380" t="s">
        <v>8272</v>
      </c>
      <c r="X2380" t="str">
        <f t="shared" si="226"/>
        <v>technology</v>
      </c>
      <c r="Y2380" t="str">
        <f t="shared" si="227"/>
        <v>web</v>
      </c>
    </row>
    <row r="2381" spans="1:25" ht="48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s="6">
        <f t="shared" si="225"/>
        <v>0</v>
      </c>
      <c r="Q2381" t="s">
        <v>8319</v>
      </c>
      <c r="R2381" t="s">
        <v>8320</v>
      </c>
      <c r="S2381" s="10">
        <f t="shared" si="222"/>
        <v>42237.016388888893</v>
      </c>
      <c r="T2381" s="10">
        <f t="shared" si="223"/>
        <v>42282.016388888893</v>
      </c>
      <c r="V2381" s="21"/>
      <c r="W2381" t="s">
        <v>8272</v>
      </c>
      <c r="X2381" t="str">
        <f t="shared" si="226"/>
        <v>technology</v>
      </c>
      <c r="Y2381" t="str">
        <f t="shared" si="227"/>
        <v>web</v>
      </c>
    </row>
    <row r="2382" spans="1:25" ht="64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0.36666666666666664</v>
      </c>
      <c r="P2382" s="6">
        <f t="shared" si="225"/>
        <v>18.333333333333332</v>
      </c>
      <c r="Q2382" t="s">
        <v>8319</v>
      </c>
      <c r="R2382" t="s">
        <v>8320</v>
      </c>
      <c r="S2382" s="10">
        <f t="shared" si="222"/>
        <v>42248.793310185181</v>
      </c>
      <c r="T2382" s="10">
        <f t="shared" si="223"/>
        <v>42278.793310185181</v>
      </c>
      <c r="V2382" s="21"/>
      <c r="W2382" t="s">
        <v>8272</v>
      </c>
      <c r="X2382" t="str">
        <f t="shared" si="226"/>
        <v>technology</v>
      </c>
      <c r="Y2382" t="str">
        <f t="shared" si="227"/>
        <v>web</v>
      </c>
    </row>
    <row r="2383" spans="1:25" ht="64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</v>
      </c>
      <c r="P2383" s="6">
        <f t="shared" si="225"/>
        <v>224.42857142857142</v>
      </c>
      <c r="Q2383" t="s">
        <v>8319</v>
      </c>
      <c r="R2383" t="s">
        <v>8320</v>
      </c>
      <c r="S2383" s="10">
        <f t="shared" si="222"/>
        <v>42074.935740740737</v>
      </c>
      <c r="T2383" s="10">
        <f t="shared" si="223"/>
        <v>42104.935740740737</v>
      </c>
      <c r="V2383" s="21"/>
      <c r="W2383" t="s">
        <v>8272</v>
      </c>
      <c r="X2383" t="str">
        <f t="shared" si="226"/>
        <v>technology</v>
      </c>
      <c r="Y2383" t="str">
        <f t="shared" si="227"/>
        <v>web</v>
      </c>
    </row>
    <row r="2384" spans="1:25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</v>
      </c>
      <c r="P2384" s="6">
        <f t="shared" si="225"/>
        <v>37.5</v>
      </c>
      <c r="Q2384" t="s">
        <v>8319</v>
      </c>
      <c r="R2384" t="s">
        <v>8320</v>
      </c>
      <c r="S2384" s="10">
        <f t="shared" si="222"/>
        <v>42195.187534722223</v>
      </c>
      <c r="T2384" s="10">
        <f t="shared" si="223"/>
        <v>42220.187534722223</v>
      </c>
      <c r="V2384" s="21"/>
      <c r="W2384" t="s">
        <v>8272</v>
      </c>
      <c r="X2384" t="str">
        <f t="shared" si="226"/>
        <v>technology</v>
      </c>
      <c r="Y2384" t="str">
        <f t="shared" si="227"/>
        <v>web</v>
      </c>
    </row>
    <row r="2385" spans="1:25" ht="64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4.3499999999999996</v>
      </c>
      <c r="P2385" s="6">
        <f t="shared" si="225"/>
        <v>145</v>
      </c>
      <c r="Q2385" t="s">
        <v>8319</v>
      </c>
      <c r="R2385" t="s">
        <v>8320</v>
      </c>
      <c r="S2385" s="10">
        <f t="shared" si="222"/>
        <v>42027.056793981479</v>
      </c>
      <c r="T2385" s="10">
        <f t="shared" si="223"/>
        <v>42057.056793981479</v>
      </c>
      <c r="V2385" s="21"/>
      <c r="W2385" t="s">
        <v>8272</v>
      </c>
      <c r="X2385" t="str">
        <f t="shared" si="226"/>
        <v>technology</v>
      </c>
      <c r="Y2385" t="str">
        <f t="shared" si="227"/>
        <v>web</v>
      </c>
    </row>
    <row r="2386" spans="1:25" ht="80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0.8</v>
      </c>
      <c r="P2386" s="6">
        <f t="shared" si="225"/>
        <v>1</v>
      </c>
      <c r="Q2386" t="s">
        <v>8319</v>
      </c>
      <c r="R2386" t="s">
        <v>8320</v>
      </c>
      <c r="S2386" s="10">
        <f t="shared" si="222"/>
        <v>41927.067627314813</v>
      </c>
      <c r="T2386" s="10">
        <f t="shared" si="223"/>
        <v>41957.109293981484</v>
      </c>
      <c r="V2386" s="21"/>
      <c r="W2386" t="s">
        <v>8272</v>
      </c>
      <c r="X2386" t="str">
        <f t="shared" si="226"/>
        <v>technology</v>
      </c>
      <c r="Y2386" t="str">
        <f t="shared" si="227"/>
        <v>web</v>
      </c>
    </row>
    <row r="2387" spans="1:25" ht="64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1.2123076923076923</v>
      </c>
      <c r="P2387" s="6">
        <f t="shared" si="225"/>
        <v>112.57142857142857</v>
      </c>
      <c r="Q2387" t="s">
        <v>8319</v>
      </c>
      <c r="R2387" t="s">
        <v>8320</v>
      </c>
      <c r="S2387" s="10">
        <f t="shared" si="222"/>
        <v>42191.70175925926</v>
      </c>
      <c r="T2387" s="10">
        <f t="shared" si="223"/>
        <v>42221.70175925926</v>
      </c>
      <c r="V2387" s="21"/>
      <c r="W2387" t="s">
        <v>8272</v>
      </c>
      <c r="X2387" t="str">
        <f t="shared" si="226"/>
        <v>technology</v>
      </c>
      <c r="Y2387" t="str">
        <f t="shared" si="227"/>
        <v>web</v>
      </c>
    </row>
    <row r="2388" spans="1:25" ht="64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s="6">
        <f t="shared" si="225"/>
        <v>0</v>
      </c>
      <c r="Q2388" t="s">
        <v>8319</v>
      </c>
      <c r="R2388" t="s">
        <v>8320</v>
      </c>
      <c r="S2388" s="10">
        <f t="shared" si="222"/>
        <v>41954.838240740741</v>
      </c>
      <c r="T2388" s="10">
        <f t="shared" si="223"/>
        <v>42014.838240740741</v>
      </c>
      <c r="V2388" s="21"/>
      <c r="W2388" t="s">
        <v>8272</v>
      </c>
      <c r="X2388" t="str">
        <f t="shared" si="226"/>
        <v>technology</v>
      </c>
      <c r="Y2388" t="str">
        <f t="shared" si="227"/>
        <v>web</v>
      </c>
    </row>
    <row r="2389" spans="1:25" ht="64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0.68399999999999994</v>
      </c>
      <c r="P2389" s="6">
        <f t="shared" si="225"/>
        <v>342</v>
      </c>
      <c r="Q2389" t="s">
        <v>8319</v>
      </c>
      <c r="R2389" t="s">
        <v>8320</v>
      </c>
      <c r="S2389" s="10">
        <f t="shared" si="222"/>
        <v>42528.626620370371</v>
      </c>
      <c r="T2389" s="10">
        <f t="shared" si="223"/>
        <v>42573.626620370371</v>
      </c>
      <c r="V2389" s="21"/>
      <c r="W2389" t="s">
        <v>8272</v>
      </c>
      <c r="X2389" t="str">
        <f t="shared" si="226"/>
        <v>technology</v>
      </c>
      <c r="Y2389" t="str">
        <f t="shared" si="227"/>
        <v>web</v>
      </c>
    </row>
    <row r="2390" spans="1:25" ht="64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1.2513513513513512</v>
      </c>
      <c r="P2390" s="6">
        <f t="shared" si="225"/>
        <v>57.875</v>
      </c>
      <c r="Q2390" t="s">
        <v>8319</v>
      </c>
      <c r="R2390" t="s">
        <v>8320</v>
      </c>
      <c r="S2390" s="10">
        <f t="shared" si="222"/>
        <v>41989.853692129633</v>
      </c>
      <c r="T2390" s="10">
        <f t="shared" si="223"/>
        <v>42019.811805555553</v>
      </c>
      <c r="V2390" s="21"/>
      <c r="W2390" t="s">
        <v>8272</v>
      </c>
      <c r="X2390" t="str">
        <f t="shared" si="226"/>
        <v>technology</v>
      </c>
      <c r="Y2390" t="str">
        <f t="shared" si="227"/>
        <v>web</v>
      </c>
    </row>
    <row r="2391" spans="1:25" ht="80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0.1875</v>
      </c>
      <c r="P2391" s="6">
        <f t="shared" si="225"/>
        <v>30</v>
      </c>
      <c r="Q2391" t="s">
        <v>8319</v>
      </c>
      <c r="R2391" t="s">
        <v>8320</v>
      </c>
      <c r="S2391" s="10">
        <f t="shared" si="222"/>
        <v>42179.653379629628</v>
      </c>
      <c r="T2391" s="10">
        <f t="shared" si="223"/>
        <v>42210.915972222225</v>
      </c>
      <c r="V2391" s="21"/>
      <c r="W2391" t="s">
        <v>8272</v>
      </c>
      <c r="X2391" t="str">
        <f t="shared" si="226"/>
        <v>technology</v>
      </c>
      <c r="Y2391" t="str">
        <f t="shared" si="227"/>
        <v>web</v>
      </c>
    </row>
    <row r="2392" spans="1:25" ht="64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s="6">
        <f t="shared" si="225"/>
        <v>0</v>
      </c>
      <c r="Q2392" t="s">
        <v>8319</v>
      </c>
      <c r="R2392" t="s">
        <v>8320</v>
      </c>
      <c r="S2392" s="10">
        <f t="shared" ref="S2392:S2455" si="228">(((J2392/60)/60)/24)+DATE(1970,1,1)</f>
        <v>41968.262314814812</v>
      </c>
      <c r="T2392" s="10">
        <f t="shared" ref="T2392:T2455" si="229">(((I2392/60)/60)/24)+DATE(1970,1,1)</f>
        <v>42008.262314814812</v>
      </c>
      <c r="V2392" s="21"/>
      <c r="W2392" t="s">
        <v>8272</v>
      </c>
      <c r="X2392" t="str">
        <f t="shared" si="226"/>
        <v>technology</v>
      </c>
      <c r="Y2392" t="str">
        <f t="shared" si="227"/>
        <v>web</v>
      </c>
    </row>
    <row r="2393" spans="1:25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0.125</v>
      </c>
      <c r="P2393" s="6">
        <f t="shared" si="225"/>
        <v>25</v>
      </c>
      <c r="Q2393" t="s">
        <v>8319</v>
      </c>
      <c r="R2393" t="s">
        <v>8320</v>
      </c>
      <c r="S2393" s="10">
        <f t="shared" si="228"/>
        <v>42064.794490740736</v>
      </c>
      <c r="T2393" s="10">
        <f t="shared" si="229"/>
        <v>42094.752824074079</v>
      </c>
      <c r="V2393" s="21"/>
      <c r="W2393" t="s">
        <v>8272</v>
      </c>
      <c r="X2393" t="str">
        <f t="shared" si="226"/>
        <v>technology</v>
      </c>
      <c r="Y2393" t="str">
        <f t="shared" si="227"/>
        <v>web</v>
      </c>
    </row>
    <row r="2394" spans="1:25" ht="64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s="6">
        <f t="shared" si="225"/>
        <v>0</v>
      </c>
      <c r="Q2394" t="s">
        <v>8319</v>
      </c>
      <c r="R2394" t="s">
        <v>8320</v>
      </c>
      <c r="S2394" s="10">
        <f t="shared" si="228"/>
        <v>42276.120636574073</v>
      </c>
      <c r="T2394" s="10">
        <f t="shared" si="229"/>
        <v>42306.120636574073</v>
      </c>
      <c r="V2394" s="21"/>
      <c r="W2394" t="s">
        <v>8272</v>
      </c>
      <c r="X2394" t="str">
        <f t="shared" si="226"/>
        <v>technology</v>
      </c>
      <c r="Y2394" t="str">
        <f t="shared" si="227"/>
        <v>web</v>
      </c>
    </row>
    <row r="2395" spans="1:25" ht="64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0.05</v>
      </c>
      <c r="P2395" s="6">
        <f t="shared" si="225"/>
        <v>50</v>
      </c>
      <c r="Q2395" t="s">
        <v>8319</v>
      </c>
      <c r="R2395" t="s">
        <v>8320</v>
      </c>
      <c r="S2395" s="10">
        <f t="shared" si="228"/>
        <v>42194.648344907408</v>
      </c>
      <c r="T2395" s="10">
        <f t="shared" si="229"/>
        <v>42224.648344907408</v>
      </c>
      <c r="V2395" s="21"/>
      <c r="W2395" t="s">
        <v>8272</v>
      </c>
      <c r="X2395" t="str">
        <f t="shared" si="226"/>
        <v>technology</v>
      </c>
      <c r="Y2395" t="str">
        <f t="shared" si="227"/>
        <v>web</v>
      </c>
    </row>
    <row r="2396" spans="1:25" ht="64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0.06</v>
      </c>
      <c r="P2396" s="6">
        <f t="shared" si="225"/>
        <v>1.5</v>
      </c>
      <c r="Q2396" t="s">
        <v>8319</v>
      </c>
      <c r="R2396" t="s">
        <v>8320</v>
      </c>
      <c r="S2396" s="10">
        <f t="shared" si="228"/>
        <v>42031.362187499995</v>
      </c>
      <c r="T2396" s="10">
        <f t="shared" si="229"/>
        <v>42061.362187499995</v>
      </c>
      <c r="V2396" s="21"/>
      <c r="W2396" t="s">
        <v>8272</v>
      </c>
      <c r="X2396" t="str">
        <f t="shared" si="226"/>
        <v>technology</v>
      </c>
      <c r="Y2396" t="str">
        <f t="shared" si="227"/>
        <v>web</v>
      </c>
    </row>
    <row r="2397" spans="1:25" ht="64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s="6">
        <f t="shared" si="225"/>
        <v>0</v>
      </c>
      <c r="Q2397" t="s">
        <v>8319</v>
      </c>
      <c r="R2397" t="s">
        <v>8320</v>
      </c>
      <c r="S2397" s="10">
        <f t="shared" si="228"/>
        <v>42717.121377314819</v>
      </c>
      <c r="T2397" s="10">
        <f t="shared" si="229"/>
        <v>42745.372916666667</v>
      </c>
      <c r="V2397" s="21"/>
      <c r="W2397" t="s">
        <v>8272</v>
      </c>
      <c r="X2397" t="str">
        <f t="shared" si="226"/>
        <v>technology</v>
      </c>
      <c r="Y2397" t="str">
        <f t="shared" si="227"/>
        <v>web</v>
      </c>
    </row>
    <row r="2398" spans="1:25" ht="64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0.2</v>
      </c>
      <c r="P2398" s="6">
        <f t="shared" si="225"/>
        <v>10</v>
      </c>
      <c r="Q2398" t="s">
        <v>8319</v>
      </c>
      <c r="R2398" t="s">
        <v>8320</v>
      </c>
      <c r="S2398" s="10">
        <f t="shared" si="228"/>
        <v>42262.849050925928</v>
      </c>
      <c r="T2398" s="10">
        <f t="shared" si="229"/>
        <v>42292.849050925928</v>
      </c>
      <c r="V2398" s="21"/>
      <c r="W2398" t="s">
        <v>8272</v>
      </c>
      <c r="X2398" t="str">
        <f t="shared" si="226"/>
        <v>technology</v>
      </c>
      <c r="Y2398" t="str">
        <f t="shared" si="227"/>
        <v>web</v>
      </c>
    </row>
    <row r="2399" spans="1:25" ht="64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s="6">
        <f t="shared" si="225"/>
        <v>0</v>
      </c>
      <c r="Q2399" t="s">
        <v>8319</v>
      </c>
      <c r="R2399" t="s">
        <v>8320</v>
      </c>
      <c r="S2399" s="10">
        <f t="shared" si="228"/>
        <v>41976.88490740741</v>
      </c>
      <c r="T2399" s="10">
        <f t="shared" si="229"/>
        <v>42006.88490740741</v>
      </c>
      <c r="V2399" s="21"/>
      <c r="W2399" t="s">
        <v>8272</v>
      </c>
      <c r="X2399" t="str">
        <f t="shared" si="226"/>
        <v>technology</v>
      </c>
      <c r="Y2399" t="str">
        <f t="shared" si="227"/>
        <v>web</v>
      </c>
    </row>
    <row r="2400" spans="1:25" ht="64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s="6">
        <f t="shared" si="225"/>
        <v>0</v>
      </c>
      <c r="Q2400" t="s">
        <v>8319</v>
      </c>
      <c r="R2400" t="s">
        <v>8320</v>
      </c>
      <c r="S2400" s="10">
        <f t="shared" si="228"/>
        <v>42157.916481481487</v>
      </c>
      <c r="T2400" s="10">
        <f t="shared" si="229"/>
        <v>42187.916481481487</v>
      </c>
      <c r="V2400" s="21"/>
      <c r="W2400" t="s">
        <v>8272</v>
      </c>
      <c r="X2400" t="str">
        <f t="shared" si="226"/>
        <v>technology</v>
      </c>
      <c r="Y2400" t="str">
        <f t="shared" si="227"/>
        <v>web</v>
      </c>
    </row>
    <row r="2401" spans="1:25" ht="64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s="6">
        <f t="shared" si="225"/>
        <v>0</v>
      </c>
      <c r="Q2401" t="s">
        <v>8319</v>
      </c>
      <c r="R2401" t="s">
        <v>8320</v>
      </c>
      <c r="S2401" s="10">
        <f t="shared" si="228"/>
        <v>41956.853078703702</v>
      </c>
      <c r="T2401" s="10">
        <f t="shared" si="229"/>
        <v>41991.853078703702</v>
      </c>
      <c r="V2401" s="21"/>
      <c r="W2401" t="s">
        <v>8272</v>
      </c>
      <c r="X2401" t="str">
        <f t="shared" si="226"/>
        <v>technology</v>
      </c>
      <c r="Y2401" t="str">
        <f t="shared" si="227"/>
        <v>web</v>
      </c>
    </row>
    <row r="2402" spans="1:25" ht="64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s="6">
        <f t="shared" si="225"/>
        <v>0</v>
      </c>
      <c r="Q2402" t="s">
        <v>8319</v>
      </c>
      <c r="R2402" t="s">
        <v>8320</v>
      </c>
      <c r="S2402" s="10">
        <f t="shared" si="228"/>
        <v>42444.268101851849</v>
      </c>
      <c r="T2402" s="10">
        <f t="shared" si="229"/>
        <v>42474.268101851849</v>
      </c>
      <c r="V2402" s="21"/>
      <c r="W2402" t="s">
        <v>8272</v>
      </c>
      <c r="X2402" t="str">
        <f t="shared" si="226"/>
        <v>technology</v>
      </c>
      <c r="Y2402" t="str">
        <f t="shared" si="227"/>
        <v>web</v>
      </c>
    </row>
    <row r="2403" spans="1:25" ht="64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0.71785714285714286</v>
      </c>
      <c r="P2403" s="6">
        <f t="shared" si="225"/>
        <v>22.333333333333332</v>
      </c>
      <c r="Q2403" t="s">
        <v>8336</v>
      </c>
      <c r="R2403" t="s">
        <v>8337</v>
      </c>
      <c r="S2403" s="10">
        <f t="shared" si="228"/>
        <v>42374.822870370372</v>
      </c>
      <c r="T2403" s="10">
        <f t="shared" si="229"/>
        <v>42434.822870370372</v>
      </c>
      <c r="V2403" s="21"/>
      <c r="W2403" t="s">
        <v>8284</v>
      </c>
      <c r="X2403" t="str">
        <f t="shared" si="226"/>
        <v>food</v>
      </c>
      <c r="Y2403" t="str">
        <f t="shared" si="227"/>
        <v>food trucks</v>
      </c>
    </row>
    <row r="2404" spans="1:25" ht="3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0.43333333333333329</v>
      </c>
      <c r="P2404" s="6">
        <f t="shared" si="225"/>
        <v>52</v>
      </c>
      <c r="Q2404" t="s">
        <v>8336</v>
      </c>
      <c r="R2404" t="s">
        <v>8337</v>
      </c>
      <c r="S2404" s="10">
        <f t="shared" si="228"/>
        <v>42107.679756944446</v>
      </c>
      <c r="T2404" s="10">
        <f t="shared" si="229"/>
        <v>42137.679756944446</v>
      </c>
      <c r="V2404" s="21"/>
      <c r="W2404" t="s">
        <v>8284</v>
      </c>
      <c r="X2404" t="str">
        <f t="shared" si="226"/>
        <v>food</v>
      </c>
      <c r="Y2404" t="str">
        <f t="shared" si="227"/>
        <v>food trucks</v>
      </c>
    </row>
    <row r="2405" spans="1:25" ht="64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16.833333333333332</v>
      </c>
      <c r="P2405" s="6">
        <f t="shared" si="225"/>
        <v>16.833333333333332</v>
      </c>
      <c r="Q2405" t="s">
        <v>8336</v>
      </c>
      <c r="R2405" t="s">
        <v>8337</v>
      </c>
      <c r="S2405" s="10">
        <f t="shared" si="228"/>
        <v>42399.882615740738</v>
      </c>
      <c r="T2405" s="10">
        <f t="shared" si="229"/>
        <v>42459.840949074074</v>
      </c>
      <c r="V2405" s="21"/>
      <c r="W2405" t="s">
        <v>8284</v>
      </c>
      <c r="X2405" t="str">
        <f t="shared" si="226"/>
        <v>food</v>
      </c>
      <c r="Y2405" t="str">
        <f t="shared" si="227"/>
        <v>food trucks</v>
      </c>
    </row>
    <row r="2406" spans="1:25" ht="64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s="6">
        <f t="shared" si="225"/>
        <v>0</v>
      </c>
      <c r="Q2406" t="s">
        <v>8336</v>
      </c>
      <c r="R2406" t="s">
        <v>8337</v>
      </c>
      <c r="S2406" s="10">
        <f t="shared" si="228"/>
        <v>42342.03943287037</v>
      </c>
      <c r="T2406" s="10">
        <f t="shared" si="229"/>
        <v>42372.03943287037</v>
      </c>
      <c r="V2406" s="21"/>
      <c r="W2406" t="s">
        <v>8284</v>
      </c>
      <c r="X2406" t="str">
        <f t="shared" si="226"/>
        <v>food</v>
      </c>
      <c r="Y2406" t="str">
        <f t="shared" si="227"/>
        <v>food trucks</v>
      </c>
    </row>
    <row r="2407" spans="1:25" ht="48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22.52</v>
      </c>
      <c r="P2407" s="6">
        <f t="shared" si="225"/>
        <v>56.3</v>
      </c>
      <c r="Q2407" t="s">
        <v>8336</v>
      </c>
      <c r="R2407" t="s">
        <v>8337</v>
      </c>
      <c r="S2407" s="10">
        <f t="shared" si="228"/>
        <v>42595.585358796292</v>
      </c>
      <c r="T2407" s="10">
        <f t="shared" si="229"/>
        <v>42616.585358796292</v>
      </c>
      <c r="V2407" s="21"/>
      <c r="W2407" t="s">
        <v>8284</v>
      </c>
      <c r="X2407" t="str">
        <f t="shared" si="226"/>
        <v>food</v>
      </c>
      <c r="Y2407" t="str">
        <f t="shared" si="227"/>
        <v>food trucks</v>
      </c>
    </row>
    <row r="2408" spans="1:25" ht="64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41.384615384615387</v>
      </c>
      <c r="P2408" s="6">
        <f t="shared" si="225"/>
        <v>84.0625</v>
      </c>
      <c r="Q2408" t="s">
        <v>8336</v>
      </c>
      <c r="R2408" t="s">
        <v>8337</v>
      </c>
      <c r="S2408" s="10">
        <f t="shared" si="228"/>
        <v>41983.110995370371</v>
      </c>
      <c r="T2408" s="10">
        <f t="shared" si="229"/>
        <v>42023.110995370371</v>
      </c>
      <c r="V2408" s="21"/>
      <c r="W2408" t="s">
        <v>8284</v>
      </c>
      <c r="X2408" t="str">
        <f t="shared" si="226"/>
        <v>food</v>
      </c>
      <c r="Y2408" t="str">
        <f t="shared" si="227"/>
        <v>food trucks</v>
      </c>
    </row>
    <row r="2409" spans="1:25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25.259090909090908</v>
      </c>
      <c r="P2409" s="6">
        <f t="shared" si="225"/>
        <v>168.39393939393941</v>
      </c>
      <c r="Q2409" t="s">
        <v>8336</v>
      </c>
      <c r="R2409" t="s">
        <v>8337</v>
      </c>
      <c r="S2409" s="10">
        <f t="shared" si="228"/>
        <v>42082.575555555552</v>
      </c>
      <c r="T2409" s="10">
        <f t="shared" si="229"/>
        <v>42105.25</v>
      </c>
      <c r="V2409" s="21"/>
      <c r="W2409" t="s">
        <v>8284</v>
      </c>
      <c r="X2409" t="str">
        <f t="shared" si="226"/>
        <v>food</v>
      </c>
      <c r="Y2409" t="str">
        <f t="shared" si="227"/>
        <v>food trucks</v>
      </c>
    </row>
    <row r="2410" spans="1:25" ht="48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0.2</v>
      </c>
      <c r="P2410" s="6">
        <f t="shared" si="225"/>
        <v>15</v>
      </c>
      <c r="Q2410" t="s">
        <v>8336</v>
      </c>
      <c r="R2410" t="s">
        <v>8337</v>
      </c>
      <c r="S2410" s="10">
        <f t="shared" si="228"/>
        <v>41919.140706018516</v>
      </c>
      <c r="T2410" s="10">
        <f t="shared" si="229"/>
        <v>41949.182372685187</v>
      </c>
      <c r="V2410" s="21"/>
      <c r="W2410" t="s">
        <v>8284</v>
      </c>
      <c r="X2410" t="str">
        <f t="shared" si="226"/>
        <v>food</v>
      </c>
      <c r="Y2410" t="str">
        <f t="shared" si="227"/>
        <v>food trucks</v>
      </c>
    </row>
    <row r="2411" spans="1:25" ht="48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1.8399999999999999</v>
      </c>
      <c r="P2411" s="6">
        <f t="shared" si="225"/>
        <v>76.666666666666671</v>
      </c>
      <c r="Q2411" t="s">
        <v>8336</v>
      </c>
      <c r="R2411" t="s">
        <v>8337</v>
      </c>
      <c r="S2411" s="10">
        <f t="shared" si="228"/>
        <v>42204.875868055555</v>
      </c>
      <c r="T2411" s="10">
        <f t="shared" si="229"/>
        <v>42234.875868055555</v>
      </c>
      <c r="V2411" s="21"/>
      <c r="W2411" t="s">
        <v>8284</v>
      </c>
      <c r="X2411" t="str">
        <f t="shared" si="226"/>
        <v>food</v>
      </c>
      <c r="Y2411" t="str">
        <f t="shared" si="227"/>
        <v>food trucks</v>
      </c>
    </row>
    <row r="2412" spans="1:25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s="6">
        <f t="shared" si="225"/>
        <v>0</v>
      </c>
      <c r="Q2412" t="s">
        <v>8336</v>
      </c>
      <c r="R2412" t="s">
        <v>8337</v>
      </c>
      <c r="S2412" s="10">
        <f t="shared" si="228"/>
        <v>42224.408275462964</v>
      </c>
      <c r="T2412" s="10">
        <f t="shared" si="229"/>
        <v>42254.408275462964</v>
      </c>
      <c r="V2412" s="21"/>
      <c r="W2412" t="s">
        <v>8284</v>
      </c>
      <c r="X2412" t="str">
        <f t="shared" si="226"/>
        <v>food</v>
      </c>
      <c r="Y2412" t="str">
        <f t="shared" si="227"/>
        <v>food trucks</v>
      </c>
    </row>
    <row r="2413" spans="1:25" ht="64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0.60399999999999998</v>
      </c>
      <c r="P2413" s="6">
        <f t="shared" si="225"/>
        <v>50.333333333333336</v>
      </c>
      <c r="Q2413" t="s">
        <v>8336</v>
      </c>
      <c r="R2413" t="s">
        <v>8337</v>
      </c>
      <c r="S2413" s="10">
        <f t="shared" si="228"/>
        <v>42211.732430555552</v>
      </c>
      <c r="T2413" s="10">
        <f t="shared" si="229"/>
        <v>42241.732430555552</v>
      </c>
      <c r="V2413" s="21"/>
      <c r="W2413" t="s">
        <v>8284</v>
      </c>
      <c r="X2413" t="str">
        <f t="shared" si="226"/>
        <v>food</v>
      </c>
      <c r="Y2413" t="str">
        <f t="shared" si="227"/>
        <v>food trucks</v>
      </c>
    </row>
    <row r="2414" spans="1:25" ht="64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s="6">
        <f t="shared" si="225"/>
        <v>0</v>
      </c>
      <c r="Q2414" t="s">
        <v>8336</v>
      </c>
      <c r="R2414" t="s">
        <v>8337</v>
      </c>
      <c r="S2414" s="10">
        <f t="shared" si="228"/>
        <v>42655.736956018518</v>
      </c>
      <c r="T2414" s="10">
        <f t="shared" si="229"/>
        <v>42700.778622685189</v>
      </c>
      <c r="V2414" s="21"/>
      <c r="W2414" t="s">
        <v>8284</v>
      </c>
      <c r="X2414" t="str">
        <f t="shared" si="226"/>
        <v>food</v>
      </c>
      <c r="Y2414" t="str">
        <f t="shared" si="227"/>
        <v>food trucks</v>
      </c>
    </row>
    <row r="2415" spans="1:25" ht="64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0.83333333333333337</v>
      </c>
      <c r="P2415" s="6">
        <f t="shared" si="225"/>
        <v>8.3333333333333339</v>
      </c>
      <c r="Q2415" t="s">
        <v>8336</v>
      </c>
      <c r="R2415" t="s">
        <v>8337</v>
      </c>
      <c r="S2415" s="10">
        <f t="shared" si="228"/>
        <v>41760.10974537037</v>
      </c>
      <c r="T2415" s="10">
        <f t="shared" si="229"/>
        <v>41790.979166666664</v>
      </c>
      <c r="V2415" s="21"/>
      <c r="W2415" t="s">
        <v>8284</v>
      </c>
      <c r="X2415" t="str">
        <f t="shared" si="226"/>
        <v>food</v>
      </c>
      <c r="Y2415" t="str">
        <f t="shared" si="227"/>
        <v>food trucks</v>
      </c>
    </row>
    <row r="2416" spans="1:25" ht="64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3.0666666666666664</v>
      </c>
      <c r="P2416" s="6">
        <f t="shared" si="225"/>
        <v>35.384615384615387</v>
      </c>
      <c r="Q2416" t="s">
        <v>8336</v>
      </c>
      <c r="R2416" t="s">
        <v>8337</v>
      </c>
      <c r="S2416" s="10">
        <f t="shared" si="228"/>
        <v>42198.695138888885</v>
      </c>
      <c r="T2416" s="10">
        <f t="shared" si="229"/>
        <v>42238.165972222225</v>
      </c>
      <c r="V2416" s="21"/>
      <c r="W2416" t="s">
        <v>8284</v>
      </c>
      <c r="X2416" t="str">
        <f t="shared" si="226"/>
        <v>food</v>
      </c>
      <c r="Y2416" t="str">
        <f t="shared" si="227"/>
        <v>food trucks</v>
      </c>
    </row>
    <row r="2417" spans="1:25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0.55833333333333335</v>
      </c>
      <c r="P2417" s="6">
        <f t="shared" si="225"/>
        <v>55.833333333333336</v>
      </c>
      <c r="Q2417" t="s">
        <v>8336</v>
      </c>
      <c r="R2417" t="s">
        <v>8337</v>
      </c>
      <c r="S2417" s="10">
        <f t="shared" si="228"/>
        <v>42536.862800925926</v>
      </c>
      <c r="T2417" s="10">
        <f t="shared" si="229"/>
        <v>42566.862800925926</v>
      </c>
      <c r="V2417" s="21"/>
      <c r="W2417" t="s">
        <v>8284</v>
      </c>
      <c r="X2417" t="str">
        <f t="shared" si="226"/>
        <v>food</v>
      </c>
      <c r="Y2417" t="str">
        <f t="shared" si="227"/>
        <v>food trucks</v>
      </c>
    </row>
    <row r="2418" spans="1:25" ht="64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2.5000000000000001E-2</v>
      </c>
      <c r="P2418" s="6">
        <f t="shared" si="225"/>
        <v>5</v>
      </c>
      <c r="Q2418" t="s">
        <v>8336</v>
      </c>
      <c r="R2418" t="s">
        <v>8337</v>
      </c>
      <c r="S2418" s="10">
        <f t="shared" si="228"/>
        <v>42019.737766203703</v>
      </c>
      <c r="T2418" s="10">
        <f t="shared" si="229"/>
        <v>42077.625</v>
      </c>
      <c r="V2418" s="21"/>
      <c r="W2418" t="s">
        <v>8284</v>
      </c>
      <c r="X2418" t="str">
        <f t="shared" si="226"/>
        <v>food</v>
      </c>
      <c r="Y2418" t="str">
        <f t="shared" si="227"/>
        <v>food trucks</v>
      </c>
    </row>
    <row r="2419" spans="1:25" ht="64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s="6">
        <f t="shared" si="225"/>
        <v>0</v>
      </c>
      <c r="Q2419" t="s">
        <v>8336</v>
      </c>
      <c r="R2419" t="s">
        <v>8337</v>
      </c>
      <c r="S2419" s="10">
        <f t="shared" si="228"/>
        <v>41831.884108796294</v>
      </c>
      <c r="T2419" s="10">
        <f t="shared" si="229"/>
        <v>41861.884108796294</v>
      </c>
      <c r="V2419" s="21"/>
      <c r="W2419" t="s">
        <v>8284</v>
      </c>
      <c r="X2419" t="str">
        <f t="shared" si="226"/>
        <v>food</v>
      </c>
      <c r="Y2419" t="str">
        <f t="shared" si="227"/>
        <v>food trucks</v>
      </c>
    </row>
    <row r="2420" spans="1:25" ht="3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0.02</v>
      </c>
      <c r="P2420" s="6">
        <f t="shared" si="225"/>
        <v>1</v>
      </c>
      <c r="Q2420" t="s">
        <v>8336</v>
      </c>
      <c r="R2420" t="s">
        <v>8337</v>
      </c>
      <c r="S2420" s="10">
        <f t="shared" si="228"/>
        <v>42027.856990740736</v>
      </c>
      <c r="T2420" s="10">
        <f t="shared" si="229"/>
        <v>42087.815324074079</v>
      </c>
      <c r="V2420" s="21"/>
      <c r="W2420" t="s">
        <v>8284</v>
      </c>
      <c r="X2420" t="str">
        <f t="shared" si="226"/>
        <v>food</v>
      </c>
      <c r="Y2420" t="str">
        <f t="shared" si="227"/>
        <v>food trucks</v>
      </c>
    </row>
    <row r="2421" spans="1:25" ht="80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s="6">
        <f t="shared" si="225"/>
        <v>0</v>
      </c>
      <c r="Q2421" t="s">
        <v>8336</v>
      </c>
      <c r="R2421" t="s">
        <v>8337</v>
      </c>
      <c r="S2421" s="10">
        <f t="shared" si="228"/>
        <v>41993.738298611104</v>
      </c>
      <c r="T2421" s="10">
        <f t="shared" si="229"/>
        <v>42053.738298611104</v>
      </c>
      <c r="V2421" s="21"/>
      <c r="W2421" t="s">
        <v>8284</v>
      </c>
      <c r="X2421" t="str">
        <f t="shared" si="226"/>
        <v>food</v>
      </c>
      <c r="Y2421" t="str">
        <f t="shared" si="227"/>
        <v>food trucks</v>
      </c>
    </row>
    <row r="2422" spans="1:25" ht="64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14.825133372851216</v>
      </c>
      <c r="P2422" s="6">
        <f t="shared" si="225"/>
        <v>69.472222222222229</v>
      </c>
      <c r="Q2422" t="s">
        <v>8336</v>
      </c>
      <c r="R2422" t="s">
        <v>8337</v>
      </c>
      <c r="S2422" s="10">
        <f t="shared" si="228"/>
        <v>41893.028877314813</v>
      </c>
      <c r="T2422" s="10">
        <f t="shared" si="229"/>
        <v>41953.070543981477</v>
      </c>
      <c r="V2422" s="21"/>
      <c r="W2422" t="s">
        <v>8284</v>
      </c>
      <c r="X2422" t="str">
        <f t="shared" si="226"/>
        <v>food</v>
      </c>
      <c r="Y2422" t="str">
        <f t="shared" si="227"/>
        <v>food trucks</v>
      </c>
    </row>
    <row r="2423" spans="1:25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1.6666666666666666E-2</v>
      </c>
      <c r="P2423" s="6">
        <f t="shared" si="225"/>
        <v>1</v>
      </c>
      <c r="Q2423" t="s">
        <v>8336</v>
      </c>
      <c r="R2423" t="s">
        <v>8337</v>
      </c>
      <c r="S2423" s="10">
        <f t="shared" si="228"/>
        <v>42026.687453703707</v>
      </c>
      <c r="T2423" s="10">
        <f t="shared" si="229"/>
        <v>42056.687453703707</v>
      </c>
      <c r="V2423" s="21"/>
      <c r="W2423" t="s">
        <v>8284</v>
      </c>
      <c r="X2423" t="str">
        <f t="shared" si="226"/>
        <v>food</v>
      </c>
      <c r="Y2423" t="str">
        <f t="shared" si="227"/>
        <v>food trucks</v>
      </c>
    </row>
    <row r="2424" spans="1:25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0.2</v>
      </c>
      <c r="P2424" s="6">
        <f t="shared" si="225"/>
        <v>1</v>
      </c>
      <c r="Q2424" t="s">
        <v>8336</v>
      </c>
      <c r="R2424" t="s">
        <v>8337</v>
      </c>
      <c r="S2424" s="10">
        <f t="shared" si="228"/>
        <v>42044.724953703699</v>
      </c>
      <c r="T2424" s="10">
        <f t="shared" si="229"/>
        <v>42074.683287037042</v>
      </c>
      <c r="V2424" s="21"/>
      <c r="W2424" t="s">
        <v>8284</v>
      </c>
      <c r="X2424" t="str">
        <f t="shared" si="226"/>
        <v>food</v>
      </c>
      <c r="Y2424" t="str">
        <f t="shared" si="227"/>
        <v>food trucks</v>
      </c>
    </row>
    <row r="2425" spans="1:25" ht="64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1.3333333333333334E-2</v>
      </c>
      <c r="P2425" s="6">
        <f t="shared" si="225"/>
        <v>8</v>
      </c>
      <c r="Q2425" t="s">
        <v>8336</v>
      </c>
      <c r="R2425" t="s">
        <v>8337</v>
      </c>
      <c r="S2425" s="10">
        <f t="shared" si="228"/>
        <v>41974.704745370371</v>
      </c>
      <c r="T2425" s="10">
        <f t="shared" si="229"/>
        <v>42004.704745370371</v>
      </c>
      <c r="V2425" s="21"/>
      <c r="W2425" t="s">
        <v>8284</v>
      </c>
      <c r="X2425" t="str">
        <f t="shared" si="226"/>
        <v>food</v>
      </c>
      <c r="Y2425" t="str">
        <f t="shared" si="227"/>
        <v>food trucks</v>
      </c>
    </row>
    <row r="2426" spans="1:25" ht="48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</v>
      </c>
      <c r="P2426" s="6">
        <f t="shared" si="225"/>
        <v>34.444444444444443</v>
      </c>
      <c r="Q2426" t="s">
        <v>8336</v>
      </c>
      <c r="R2426" t="s">
        <v>8337</v>
      </c>
      <c r="S2426" s="10">
        <f t="shared" si="228"/>
        <v>41909.892453703702</v>
      </c>
      <c r="T2426" s="10">
        <f t="shared" si="229"/>
        <v>41939.892453703702</v>
      </c>
      <c r="V2426" s="21"/>
      <c r="W2426" t="s">
        <v>8284</v>
      </c>
      <c r="X2426" t="str">
        <f t="shared" si="226"/>
        <v>food</v>
      </c>
      <c r="Y2426" t="str">
        <f t="shared" si="227"/>
        <v>food trucks</v>
      </c>
    </row>
    <row r="2427" spans="1:25" ht="64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2.8571428571428574E-2</v>
      </c>
      <c r="P2427" s="6">
        <f t="shared" si="225"/>
        <v>1</v>
      </c>
      <c r="Q2427" t="s">
        <v>8336</v>
      </c>
      <c r="R2427" t="s">
        <v>8337</v>
      </c>
      <c r="S2427" s="10">
        <f t="shared" si="228"/>
        <v>42502.913761574076</v>
      </c>
      <c r="T2427" s="10">
        <f t="shared" si="229"/>
        <v>42517.919444444444</v>
      </c>
      <c r="V2427" s="21"/>
      <c r="W2427" t="s">
        <v>8284</v>
      </c>
      <c r="X2427" t="str">
        <f t="shared" si="226"/>
        <v>food</v>
      </c>
      <c r="Y2427" t="str">
        <f t="shared" si="227"/>
        <v>food trucks</v>
      </c>
    </row>
    <row r="2428" spans="1:25" ht="64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s="6">
        <f t="shared" si="225"/>
        <v>0</v>
      </c>
      <c r="Q2428" t="s">
        <v>8336</v>
      </c>
      <c r="R2428" t="s">
        <v>8337</v>
      </c>
      <c r="S2428" s="10">
        <f t="shared" si="228"/>
        <v>42164.170046296291</v>
      </c>
      <c r="T2428" s="10">
        <f t="shared" si="229"/>
        <v>42224.170046296291</v>
      </c>
      <c r="V2428" s="21"/>
      <c r="W2428" t="s">
        <v>8284</v>
      </c>
      <c r="X2428" t="str">
        <f t="shared" si="226"/>
        <v>food</v>
      </c>
      <c r="Y2428" t="str">
        <f t="shared" si="227"/>
        <v>food trucks</v>
      </c>
    </row>
    <row r="2429" spans="1:25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2E-3</v>
      </c>
      <c r="P2429" s="6">
        <f t="shared" si="225"/>
        <v>1</v>
      </c>
      <c r="Q2429" t="s">
        <v>8336</v>
      </c>
      <c r="R2429" t="s">
        <v>8337</v>
      </c>
      <c r="S2429" s="10">
        <f t="shared" si="228"/>
        <v>42412.318668981476</v>
      </c>
      <c r="T2429" s="10">
        <f t="shared" si="229"/>
        <v>42452.277002314819</v>
      </c>
      <c r="V2429" s="21"/>
      <c r="W2429" t="s">
        <v>8284</v>
      </c>
      <c r="X2429" t="str">
        <f t="shared" si="226"/>
        <v>food</v>
      </c>
      <c r="Y2429" t="str">
        <f t="shared" si="227"/>
        <v>food trucks</v>
      </c>
    </row>
    <row r="2430" spans="1:25" ht="48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2.8571428571428571E-3</v>
      </c>
      <c r="P2430" s="6">
        <f t="shared" si="225"/>
        <v>1</v>
      </c>
      <c r="Q2430" t="s">
        <v>8336</v>
      </c>
      <c r="R2430" t="s">
        <v>8337</v>
      </c>
      <c r="S2430" s="10">
        <f t="shared" si="228"/>
        <v>42045.784155092595</v>
      </c>
      <c r="T2430" s="10">
        <f t="shared" si="229"/>
        <v>42075.742488425924</v>
      </c>
      <c r="V2430" s="21"/>
      <c r="W2430" t="s">
        <v>8284</v>
      </c>
      <c r="X2430" t="str">
        <f t="shared" si="226"/>
        <v>food</v>
      </c>
      <c r="Y2430" t="str">
        <f t="shared" si="227"/>
        <v>food trucks</v>
      </c>
    </row>
    <row r="2431" spans="1:25" ht="64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</v>
      </c>
      <c r="P2431" s="6">
        <f t="shared" si="225"/>
        <v>501.25</v>
      </c>
      <c r="Q2431" t="s">
        <v>8336</v>
      </c>
      <c r="R2431" t="s">
        <v>8337</v>
      </c>
      <c r="S2431" s="10">
        <f t="shared" si="228"/>
        <v>42734.879236111112</v>
      </c>
      <c r="T2431" s="10">
        <f t="shared" si="229"/>
        <v>42771.697222222225</v>
      </c>
      <c r="V2431" s="21"/>
      <c r="W2431" t="s">
        <v>8284</v>
      </c>
      <c r="X2431" t="str">
        <f t="shared" si="226"/>
        <v>food</v>
      </c>
      <c r="Y2431" t="str">
        <f t="shared" si="227"/>
        <v>food trucks</v>
      </c>
    </row>
    <row r="2432" spans="1:25" ht="64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0.70000000000000007</v>
      </c>
      <c r="P2432" s="6">
        <f t="shared" si="225"/>
        <v>10.5</v>
      </c>
      <c r="Q2432" t="s">
        <v>8336</v>
      </c>
      <c r="R2432" t="s">
        <v>8337</v>
      </c>
      <c r="S2432" s="10">
        <f t="shared" si="228"/>
        <v>42382.130833333329</v>
      </c>
      <c r="T2432" s="10">
        <f t="shared" si="229"/>
        <v>42412.130833333329</v>
      </c>
      <c r="V2432" s="21"/>
      <c r="W2432" t="s">
        <v>8284</v>
      </c>
      <c r="X2432" t="str">
        <f t="shared" si="226"/>
        <v>food</v>
      </c>
      <c r="Y2432" t="str">
        <f t="shared" si="227"/>
        <v>food trucks</v>
      </c>
    </row>
    <row r="2433" spans="1:25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2E-3</v>
      </c>
      <c r="P2433" s="6">
        <f t="shared" si="225"/>
        <v>1</v>
      </c>
      <c r="Q2433" t="s">
        <v>8336</v>
      </c>
      <c r="R2433" t="s">
        <v>8337</v>
      </c>
      <c r="S2433" s="10">
        <f t="shared" si="228"/>
        <v>42489.099687499998</v>
      </c>
      <c r="T2433" s="10">
        <f t="shared" si="229"/>
        <v>42549.099687499998</v>
      </c>
      <c r="V2433" s="21"/>
      <c r="W2433" t="s">
        <v>8284</v>
      </c>
      <c r="X2433" t="str">
        <f t="shared" si="226"/>
        <v>food</v>
      </c>
      <c r="Y2433" t="str">
        <f t="shared" si="227"/>
        <v>food trucks</v>
      </c>
    </row>
    <row r="2434" spans="1:25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1.4285714285714287E-2</v>
      </c>
      <c r="P2434" s="6">
        <f t="shared" si="225"/>
        <v>1</v>
      </c>
      <c r="Q2434" t="s">
        <v>8336</v>
      </c>
      <c r="R2434" t="s">
        <v>8337</v>
      </c>
      <c r="S2434" s="10">
        <f t="shared" si="228"/>
        <v>42041.218715277777</v>
      </c>
      <c r="T2434" s="10">
        <f t="shared" si="229"/>
        <v>42071.218715277777</v>
      </c>
      <c r="V2434" s="21"/>
      <c r="W2434" t="s">
        <v>8284</v>
      </c>
      <c r="X2434" t="str">
        <f t="shared" si="226"/>
        <v>food</v>
      </c>
      <c r="Y2434" t="str">
        <f t="shared" si="227"/>
        <v>food trucks</v>
      </c>
    </row>
    <row r="2435" spans="1:25" ht="64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((E2435/D2435)*100)</f>
        <v>0</v>
      </c>
      <c r="P2435" s="6">
        <f t="shared" ref="P2435:P2498" si="231">IFERROR(E2435/L2435,0)</f>
        <v>0</v>
      </c>
      <c r="Q2435" t="s">
        <v>8336</v>
      </c>
      <c r="R2435" t="s">
        <v>8337</v>
      </c>
      <c r="S2435" s="10">
        <f t="shared" si="228"/>
        <v>42397.89980324074</v>
      </c>
      <c r="T2435" s="10">
        <f t="shared" si="229"/>
        <v>42427.89980324074</v>
      </c>
      <c r="V2435" s="21"/>
      <c r="W2435" t="s">
        <v>8284</v>
      </c>
      <c r="X2435" t="str">
        <f t="shared" ref="X2435:X2498" si="232">LEFT(W2435,FIND("/",W2435)-1)</f>
        <v>food</v>
      </c>
      <c r="Y2435" t="str">
        <f t="shared" ref="Y2435:Y2498" si="233">RIGHT(W2435,LEN(W2435)-FIND("/",W2435))</f>
        <v>food trucks</v>
      </c>
    </row>
    <row r="2436" spans="1:25" ht="64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0.13</v>
      </c>
      <c r="P2436" s="6">
        <f t="shared" si="231"/>
        <v>13</v>
      </c>
      <c r="Q2436" t="s">
        <v>8336</v>
      </c>
      <c r="R2436" t="s">
        <v>8337</v>
      </c>
      <c r="S2436" s="10">
        <f t="shared" si="228"/>
        <v>42180.18604166666</v>
      </c>
      <c r="T2436" s="10">
        <f t="shared" si="229"/>
        <v>42220.18604166666</v>
      </c>
      <c r="V2436" s="21"/>
      <c r="W2436" t="s">
        <v>8284</v>
      </c>
      <c r="X2436" t="str">
        <f t="shared" si="232"/>
        <v>food</v>
      </c>
      <c r="Y2436" t="str">
        <f t="shared" si="233"/>
        <v>food trucks</v>
      </c>
    </row>
    <row r="2437" spans="1:25" ht="64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0.48960000000000004</v>
      </c>
      <c r="P2437" s="6">
        <f t="shared" si="231"/>
        <v>306</v>
      </c>
      <c r="Q2437" t="s">
        <v>8336</v>
      </c>
      <c r="R2437" t="s">
        <v>8337</v>
      </c>
      <c r="S2437" s="10">
        <f t="shared" si="228"/>
        <v>42252.277615740735</v>
      </c>
      <c r="T2437" s="10">
        <f t="shared" si="229"/>
        <v>42282.277615740735</v>
      </c>
      <c r="V2437" s="21"/>
      <c r="W2437" t="s">
        <v>8284</v>
      </c>
      <c r="X2437" t="str">
        <f t="shared" si="232"/>
        <v>food</v>
      </c>
      <c r="Y2437" t="str">
        <f t="shared" si="233"/>
        <v>food trucks</v>
      </c>
    </row>
    <row r="2438" spans="1:25" ht="64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3.8461538461538464E-2</v>
      </c>
      <c r="P2438" s="6">
        <f t="shared" si="231"/>
        <v>22.5</v>
      </c>
      <c r="Q2438" t="s">
        <v>8336</v>
      </c>
      <c r="R2438" t="s">
        <v>8337</v>
      </c>
      <c r="S2438" s="10">
        <f t="shared" si="228"/>
        <v>42338.615393518514</v>
      </c>
      <c r="T2438" s="10">
        <f t="shared" si="229"/>
        <v>42398.615393518514</v>
      </c>
      <c r="V2438" s="21"/>
      <c r="W2438" t="s">
        <v>8284</v>
      </c>
      <c r="X2438" t="str">
        <f t="shared" si="232"/>
        <v>food</v>
      </c>
      <c r="Y2438" t="str">
        <f t="shared" si="233"/>
        <v>food trucks</v>
      </c>
    </row>
    <row r="2439" spans="1:25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s="6">
        <f t="shared" si="231"/>
        <v>0</v>
      </c>
      <c r="Q2439" t="s">
        <v>8336</v>
      </c>
      <c r="R2439" t="s">
        <v>8337</v>
      </c>
      <c r="S2439" s="10">
        <f t="shared" si="228"/>
        <v>42031.965138888889</v>
      </c>
      <c r="T2439" s="10">
        <f t="shared" si="229"/>
        <v>42080.75</v>
      </c>
      <c r="V2439" s="21"/>
      <c r="W2439" t="s">
        <v>8284</v>
      </c>
      <c r="X2439" t="str">
        <f t="shared" si="232"/>
        <v>food</v>
      </c>
      <c r="Y2439" t="str">
        <f t="shared" si="233"/>
        <v>food trucks</v>
      </c>
    </row>
    <row r="2440" spans="1:25" ht="64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0.33333333333333337</v>
      </c>
      <c r="P2440" s="6">
        <f t="shared" si="231"/>
        <v>50</v>
      </c>
      <c r="Q2440" t="s">
        <v>8336</v>
      </c>
      <c r="R2440" t="s">
        <v>8337</v>
      </c>
      <c r="S2440" s="10">
        <f t="shared" si="228"/>
        <v>42285.91506944444</v>
      </c>
      <c r="T2440" s="10">
        <f t="shared" si="229"/>
        <v>42345.956736111111</v>
      </c>
      <c r="V2440" s="21"/>
      <c r="W2440" t="s">
        <v>8284</v>
      </c>
      <c r="X2440" t="str">
        <f t="shared" si="232"/>
        <v>food</v>
      </c>
      <c r="Y2440" t="str">
        <f t="shared" si="233"/>
        <v>food trucks</v>
      </c>
    </row>
    <row r="2441" spans="1:25" ht="80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s="6">
        <f t="shared" si="231"/>
        <v>0</v>
      </c>
      <c r="Q2441" t="s">
        <v>8336</v>
      </c>
      <c r="R2441" t="s">
        <v>8337</v>
      </c>
      <c r="S2441" s="10">
        <f t="shared" si="228"/>
        <v>42265.818622685183</v>
      </c>
      <c r="T2441" s="10">
        <f t="shared" si="229"/>
        <v>42295.818622685183</v>
      </c>
      <c r="V2441" s="21"/>
      <c r="W2441" t="s">
        <v>8284</v>
      </c>
      <c r="X2441" t="str">
        <f t="shared" si="232"/>
        <v>food</v>
      </c>
      <c r="Y2441" t="str">
        <f t="shared" si="233"/>
        <v>food trucks</v>
      </c>
    </row>
    <row r="2442" spans="1:25" ht="48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0.2</v>
      </c>
      <c r="P2442" s="6">
        <f t="shared" si="231"/>
        <v>5</v>
      </c>
      <c r="Q2442" t="s">
        <v>8336</v>
      </c>
      <c r="R2442" t="s">
        <v>8337</v>
      </c>
      <c r="S2442" s="10">
        <f t="shared" si="228"/>
        <v>42383.899456018517</v>
      </c>
      <c r="T2442" s="10">
        <f t="shared" si="229"/>
        <v>42413.899456018517</v>
      </c>
      <c r="V2442" s="21"/>
      <c r="W2442" t="s">
        <v>8284</v>
      </c>
      <c r="X2442" t="str">
        <f t="shared" si="232"/>
        <v>food</v>
      </c>
      <c r="Y2442" t="str">
        <f t="shared" si="233"/>
        <v>food trucks</v>
      </c>
    </row>
    <row r="2443" spans="1:25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107.88</v>
      </c>
      <c r="P2443" s="6">
        <f t="shared" si="231"/>
        <v>74.22935779816514</v>
      </c>
      <c r="Q2443" t="s">
        <v>8336</v>
      </c>
      <c r="R2443" t="s">
        <v>8352</v>
      </c>
      <c r="S2443" s="10">
        <f t="shared" si="228"/>
        <v>42187.125625000001</v>
      </c>
      <c r="T2443" s="10">
        <f t="shared" si="229"/>
        <v>42208.207638888889</v>
      </c>
      <c r="V2443" s="21"/>
      <c r="W2443" t="s">
        <v>8298</v>
      </c>
      <c r="X2443" t="str">
        <f t="shared" si="232"/>
        <v>food</v>
      </c>
      <c r="Y2443" t="str">
        <f t="shared" si="233"/>
        <v>small batch</v>
      </c>
    </row>
    <row r="2444" spans="1:25" ht="48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125.94166666666666</v>
      </c>
      <c r="P2444" s="6">
        <f t="shared" si="231"/>
        <v>81.252688172043008</v>
      </c>
      <c r="Q2444" t="s">
        <v>8336</v>
      </c>
      <c r="R2444" t="s">
        <v>8352</v>
      </c>
      <c r="S2444" s="10">
        <f t="shared" si="228"/>
        <v>42052.666990740734</v>
      </c>
      <c r="T2444" s="10">
        <f t="shared" si="229"/>
        <v>42082.625324074077</v>
      </c>
      <c r="V2444" s="21"/>
      <c r="W2444" t="s">
        <v>8298</v>
      </c>
      <c r="X2444" t="str">
        <f t="shared" si="232"/>
        <v>food</v>
      </c>
      <c r="Y2444" t="str">
        <f t="shared" si="233"/>
        <v>small batch</v>
      </c>
    </row>
    <row r="2445" spans="1:25" ht="80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202.51495</v>
      </c>
      <c r="P2445" s="6">
        <f t="shared" si="231"/>
        <v>130.23469453376205</v>
      </c>
      <c r="Q2445" t="s">
        <v>8336</v>
      </c>
      <c r="R2445" t="s">
        <v>8352</v>
      </c>
      <c r="S2445" s="10">
        <f t="shared" si="228"/>
        <v>41836.625254629631</v>
      </c>
      <c r="T2445" s="10">
        <f t="shared" si="229"/>
        <v>41866.625254629631</v>
      </c>
      <c r="V2445" s="21"/>
      <c r="W2445" t="s">
        <v>8298</v>
      </c>
      <c r="X2445" t="str">
        <f t="shared" si="232"/>
        <v>food</v>
      </c>
      <c r="Y2445" t="str">
        <f t="shared" si="233"/>
        <v>small batch</v>
      </c>
    </row>
    <row r="2446" spans="1:25" ht="64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108.60000000000001</v>
      </c>
      <c r="P2446" s="6">
        <f t="shared" si="231"/>
        <v>53.409836065573771</v>
      </c>
      <c r="Q2446" t="s">
        <v>8336</v>
      </c>
      <c r="R2446" t="s">
        <v>8352</v>
      </c>
      <c r="S2446" s="10">
        <f t="shared" si="228"/>
        <v>42485.754525462966</v>
      </c>
      <c r="T2446" s="10">
        <f t="shared" si="229"/>
        <v>42515.754525462966</v>
      </c>
      <c r="V2446" s="21"/>
      <c r="W2446" t="s">
        <v>8298</v>
      </c>
      <c r="X2446" t="str">
        <f t="shared" si="232"/>
        <v>food</v>
      </c>
      <c r="Y2446" t="str">
        <f t="shared" si="233"/>
        <v>small batch</v>
      </c>
    </row>
    <row r="2447" spans="1:25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172.8</v>
      </c>
      <c r="P2447" s="6">
        <f t="shared" si="231"/>
        <v>75.130434782608702</v>
      </c>
      <c r="Q2447" t="s">
        <v>8336</v>
      </c>
      <c r="R2447" t="s">
        <v>8352</v>
      </c>
      <c r="S2447" s="10">
        <f t="shared" si="228"/>
        <v>42243.190057870372</v>
      </c>
      <c r="T2447" s="10">
        <f t="shared" si="229"/>
        <v>42273.190057870372</v>
      </c>
      <c r="V2447" s="21"/>
      <c r="W2447" t="s">
        <v>8298</v>
      </c>
      <c r="X2447" t="str">
        <f t="shared" si="232"/>
        <v>food</v>
      </c>
      <c r="Y2447" t="str">
        <f t="shared" si="233"/>
        <v>small batch</v>
      </c>
    </row>
    <row r="2448" spans="1:25" ht="80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167.98</v>
      </c>
      <c r="P2448" s="6">
        <f t="shared" si="231"/>
        <v>75.666666666666671</v>
      </c>
      <c r="Q2448" t="s">
        <v>8336</v>
      </c>
      <c r="R2448" t="s">
        <v>8352</v>
      </c>
      <c r="S2448" s="10">
        <f t="shared" si="228"/>
        <v>42670.602673611109</v>
      </c>
      <c r="T2448" s="10">
        <f t="shared" si="229"/>
        <v>42700.64434027778</v>
      </c>
      <c r="V2448" s="21"/>
      <c r="W2448" t="s">
        <v>8298</v>
      </c>
      <c r="X2448" t="str">
        <f t="shared" si="232"/>
        <v>food</v>
      </c>
      <c r="Y2448" t="str">
        <f t="shared" si="233"/>
        <v>small batch</v>
      </c>
    </row>
    <row r="2449" spans="1:25" ht="64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427.20000000000005</v>
      </c>
      <c r="P2449" s="6">
        <f t="shared" si="231"/>
        <v>31.691394658753708</v>
      </c>
      <c r="Q2449" t="s">
        <v>8336</v>
      </c>
      <c r="R2449" t="s">
        <v>8352</v>
      </c>
      <c r="S2449" s="10">
        <f t="shared" si="228"/>
        <v>42654.469826388886</v>
      </c>
      <c r="T2449" s="10">
        <f t="shared" si="229"/>
        <v>42686.166666666672</v>
      </c>
      <c r="V2449" s="21"/>
      <c r="W2449" t="s">
        <v>8298</v>
      </c>
      <c r="X2449" t="str">
        <f t="shared" si="232"/>
        <v>food</v>
      </c>
      <c r="Y2449" t="str">
        <f t="shared" si="233"/>
        <v>small batch</v>
      </c>
    </row>
    <row r="2450" spans="1:25" ht="64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107.5</v>
      </c>
      <c r="P2450" s="6">
        <f t="shared" si="231"/>
        <v>47.777777777777779</v>
      </c>
      <c r="Q2450" t="s">
        <v>8336</v>
      </c>
      <c r="R2450" t="s">
        <v>8352</v>
      </c>
      <c r="S2450" s="10">
        <f t="shared" si="228"/>
        <v>42607.316122685181</v>
      </c>
      <c r="T2450" s="10">
        <f t="shared" si="229"/>
        <v>42613.233333333337</v>
      </c>
      <c r="V2450" s="21"/>
      <c r="W2450" t="s">
        <v>8298</v>
      </c>
      <c r="X2450" t="str">
        <f t="shared" si="232"/>
        <v>food</v>
      </c>
      <c r="Y2450" t="str">
        <f t="shared" si="233"/>
        <v>small batch</v>
      </c>
    </row>
    <row r="2451" spans="1:25" ht="64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108</v>
      </c>
      <c r="P2451" s="6">
        <f t="shared" si="231"/>
        <v>90</v>
      </c>
      <c r="Q2451" t="s">
        <v>8336</v>
      </c>
      <c r="R2451" t="s">
        <v>8352</v>
      </c>
      <c r="S2451" s="10">
        <f t="shared" si="228"/>
        <v>41943.142534722225</v>
      </c>
      <c r="T2451" s="10">
        <f t="shared" si="229"/>
        <v>41973.184201388889</v>
      </c>
      <c r="V2451" s="21"/>
      <c r="W2451" t="s">
        <v>8298</v>
      </c>
      <c r="X2451" t="str">
        <f t="shared" si="232"/>
        <v>food</v>
      </c>
      <c r="Y2451" t="str">
        <f t="shared" si="233"/>
        <v>small batch</v>
      </c>
    </row>
    <row r="2452" spans="1:25" ht="64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101.53353333333335</v>
      </c>
      <c r="P2452" s="6">
        <f t="shared" si="231"/>
        <v>149.31401960784314</v>
      </c>
      <c r="Q2452" t="s">
        <v>8336</v>
      </c>
      <c r="R2452" t="s">
        <v>8352</v>
      </c>
      <c r="S2452" s="10">
        <f t="shared" si="228"/>
        <v>41902.07240740741</v>
      </c>
      <c r="T2452" s="10">
        <f t="shared" si="229"/>
        <v>41940.132638888892</v>
      </c>
      <c r="V2452" s="21"/>
      <c r="W2452" t="s">
        <v>8298</v>
      </c>
      <c r="X2452" t="str">
        <f t="shared" si="232"/>
        <v>food</v>
      </c>
      <c r="Y2452" t="str">
        <f t="shared" si="233"/>
        <v>small batch</v>
      </c>
    </row>
    <row r="2453" spans="1:25" ht="64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115.45</v>
      </c>
      <c r="P2453" s="6">
        <f t="shared" si="231"/>
        <v>62.06989247311828</v>
      </c>
      <c r="Q2453" t="s">
        <v>8336</v>
      </c>
      <c r="R2453" t="s">
        <v>8352</v>
      </c>
      <c r="S2453" s="10">
        <f t="shared" si="228"/>
        <v>42779.908449074079</v>
      </c>
      <c r="T2453" s="10">
        <f t="shared" si="229"/>
        <v>42799.908449074079</v>
      </c>
      <c r="V2453" s="21"/>
      <c r="W2453" t="s">
        <v>8298</v>
      </c>
      <c r="X2453" t="str">
        <f t="shared" si="232"/>
        <v>food</v>
      </c>
      <c r="Y2453" t="str">
        <f t="shared" si="233"/>
        <v>small batch</v>
      </c>
    </row>
    <row r="2454" spans="1:25" ht="64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133.5</v>
      </c>
      <c r="P2454" s="6">
        <f t="shared" si="231"/>
        <v>53.4</v>
      </c>
      <c r="Q2454" t="s">
        <v>8336</v>
      </c>
      <c r="R2454" t="s">
        <v>8352</v>
      </c>
      <c r="S2454" s="10">
        <f t="shared" si="228"/>
        <v>42338.84375</v>
      </c>
      <c r="T2454" s="10">
        <f t="shared" si="229"/>
        <v>42367.958333333328</v>
      </c>
      <c r="V2454" s="21"/>
      <c r="W2454" t="s">
        <v>8298</v>
      </c>
      <c r="X2454" t="str">
        <f t="shared" si="232"/>
        <v>food</v>
      </c>
      <c r="Y2454" t="str">
        <f t="shared" si="233"/>
        <v>small batch</v>
      </c>
    </row>
    <row r="2455" spans="1:25" ht="64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154.69999999999999</v>
      </c>
      <c r="P2455" s="6">
        <f t="shared" si="231"/>
        <v>69.268656716417908</v>
      </c>
      <c r="Q2455" t="s">
        <v>8336</v>
      </c>
      <c r="R2455" t="s">
        <v>8352</v>
      </c>
      <c r="S2455" s="10">
        <f t="shared" si="228"/>
        <v>42738.692233796297</v>
      </c>
      <c r="T2455" s="10">
        <f t="shared" si="229"/>
        <v>42768.692233796297</v>
      </c>
      <c r="V2455" s="21"/>
      <c r="W2455" t="s">
        <v>8298</v>
      </c>
      <c r="X2455" t="str">
        <f t="shared" si="232"/>
        <v>food</v>
      </c>
      <c r="Y2455" t="str">
        <f t="shared" si="233"/>
        <v>small batch</v>
      </c>
    </row>
    <row r="2456" spans="1:25" ht="64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100.84571428571429</v>
      </c>
      <c r="P2456" s="6">
        <f t="shared" si="231"/>
        <v>271.50769230769231</v>
      </c>
      <c r="Q2456" t="s">
        <v>8336</v>
      </c>
      <c r="R2456" t="s">
        <v>8352</v>
      </c>
      <c r="S2456" s="10">
        <f t="shared" ref="S2456:S2519" si="234">(((J2456/60)/60)/24)+DATE(1970,1,1)</f>
        <v>42770.201481481476</v>
      </c>
      <c r="T2456" s="10">
        <f t="shared" ref="T2456:T2519" si="235">(((I2456/60)/60)/24)+DATE(1970,1,1)</f>
        <v>42805.201481481476</v>
      </c>
      <c r="V2456" s="21"/>
      <c r="W2456" t="s">
        <v>8298</v>
      </c>
      <c r="X2456" t="str">
        <f t="shared" si="232"/>
        <v>food</v>
      </c>
      <c r="Y2456" t="str">
        <f t="shared" si="233"/>
        <v>small batch</v>
      </c>
    </row>
    <row r="2457" spans="1:25" ht="64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182</v>
      </c>
      <c r="P2457" s="6">
        <f t="shared" si="231"/>
        <v>34.125</v>
      </c>
      <c r="Q2457" t="s">
        <v>8336</v>
      </c>
      <c r="R2457" t="s">
        <v>8352</v>
      </c>
      <c r="S2457" s="10">
        <f t="shared" si="234"/>
        <v>42452.781828703708</v>
      </c>
      <c r="T2457" s="10">
        <f t="shared" si="235"/>
        <v>42480.781828703708</v>
      </c>
      <c r="V2457" s="21"/>
      <c r="W2457" t="s">
        <v>8298</v>
      </c>
      <c r="X2457" t="str">
        <f t="shared" si="232"/>
        <v>food</v>
      </c>
      <c r="Y2457" t="str">
        <f t="shared" si="233"/>
        <v>small batch</v>
      </c>
    </row>
    <row r="2458" spans="1:25" ht="64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180.86666666666667</v>
      </c>
      <c r="P2458" s="6">
        <f t="shared" si="231"/>
        <v>40.492537313432834</v>
      </c>
      <c r="Q2458" t="s">
        <v>8336</v>
      </c>
      <c r="R2458" t="s">
        <v>8352</v>
      </c>
      <c r="S2458" s="10">
        <f t="shared" si="234"/>
        <v>42761.961099537039</v>
      </c>
      <c r="T2458" s="10">
        <f t="shared" si="235"/>
        <v>42791.961099537039</v>
      </c>
      <c r="V2458" s="21"/>
      <c r="W2458" t="s">
        <v>8298</v>
      </c>
      <c r="X2458" t="str">
        <f t="shared" si="232"/>
        <v>food</v>
      </c>
      <c r="Y2458" t="str">
        <f t="shared" si="233"/>
        <v>small batch</v>
      </c>
    </row>
    <row r="2459" spans="1:25" ht="64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102.30434782608695</v>
      </c>
      <c r="P2459" s="6">
        <f t="shared" si="231"/>
        <v>189.75806451612902</v>
      </c>
      <c r="Q2459" t="s">
        <v>8336</v>
      </c>
      <c r="R2459" t="s">
        <v>8352</v>
      </c>
      <c r="S2459" s="10">
        <f t="shared" si="234"/>
        <v>42423.602500000001</v>
      </c>
      <c r="T2459" s="10">
        <f t="shared" si="235"/>
        <v>42453.560833333337</v>
      </c>
      <c r="V2459" s="21"/>
      <c r="W2459" t="s">
        <v>8298</v>
      </c>
      <c r="X2459" t="str">
        <f t="shared" si="232"/>
        <v>food</v>
      </c>
      <c r="Y2459" t="str">
        <f t="shared" si="233"/>
        <v>small batch</v>
      </c>
    </row>
    <row r="2460" spans="1:25" ht="80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110.17999999999999</v>
      </c>
      <c r="P2460" s="6">
        <f t="shared" si="231"/>
        <v>68.862499999999997</v>
      </c>
      <c r="Q2460" t="s">
        <v>8336</v>
      </c>
      <c r="R2460" t="s">
        <v>8352</v>
      </c>
      <c r="S2460" s="10">
        <f t="shared" si="234"/>
        <v>42495.871736111112</v>
      </c>
      <c r="T2460" s="10">
        <f t="shared" si="235"/>
        <v>42530.791666666672</v>
      </c>
      <c r="V2460" s="21"/>
      <c r="W2460" t="s">
        <v>8298</v>
      </c>
      <c r="X2460" t="str">
        <f t="shared" si="232"/>
        <v>food</v>
      </c>
      <c r="Y2460" t="str">
        <f t="shared" si="233"/>
        <v>small batch</v>
      </c>
    </row>
    <row r="2461" spans="1:25" ht="64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102.25</v>
      </c>
      <c r="P2461" s="6">
        <f t="shared" si="231"/>
        <v>108.77659574468085</v>
      </c>
      <c r="Q2461" t="s">
        <v>8336</v>
      </c>
      <c r="R2461" t="s">
        <v>8352</v>
      </c>
      <c r="S2461" s="10">
        <f t="shared" si="234"/>
        <v>42407.637557870374</v>
      </c>
      <c r="T2461" s="10">
        <f t="shared" si="235"/>
        <v>42452.595891203702</v>
      </c>
      <c r="V2461" s="21"/>
      <c r="W2461" t="s">
        <v>8298</v>
      </c>
      <c r="X2461" t="str">
        <f t="shared" si="232"/>
        <v>food</v>
      </c>
      <c r="Y2461" t="str">
        <f t="shared" si="233"/>
        <v>small batch</v>
      </c>
    </row>
    <row r="2462" spans="1:25" ht="64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100.78823529411764</v>
      </c>
      <c r="P2462" s="6">
        <f t="shared" si="231"/>
        <v>125.98529411764706</v>
      </c>
      <c r="Q2462" t="s">
        <v>8336</v>
      </c>
      <c r="R2462" t="s">
        <v>8352</v>
      </c>
      <c r="S2462" s="10">
        <f t="shared" si="234"/>
        <v>42704.187118055561</v>
      </c>
      <c r="T2462" s="10">
        <f t="shared" si="235"/>
        <v>42738.178472222222</v>
      </c>
      <c r="V2462" s="21"/>
      <c r="W2462" t="s">
        <v>8298</v>
      </c>
      <c r="X2462" t="str">
        <f t="shared" si="232"/>
        <v>food</v>
      </c>
      <c r="Y2462" t="str">
        <f t="shared" si="233"/>
        <v>small batch</v>
      </c>
    </row>
    <row r="2463" spans="1:25" ht="64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103.8</v>
      </c>
      <c r="P2463" s="6">
        <f t="shared" si="231"/>
        <v>90.523255813953483</v>
      </c>
      <c r="Q2463" t="s">
        <v>8325</v>
      </c>
      <c r="R2463" t="s">
        <v>8329</v>
      </c>
      <c r="S2463" s="10">
        <f t="shared" si="234"/>
        <v>40784.012696759259</v>
      </c>
      <c r="T2463" s="10">
        <f t="shared" si="235"/>
        <v>40817.125</v>
      </c>
      <c r="V2463" s="21"/>
      <c r="W2463" t="s">
        <v>8279</v>
      </c>
      <c r="X2463" t="str">
        <f t="shared" si="232"/>
        <v>music</v>
      </c>
      <c r="Y2463" t="str">
        <f t="shared" si="233"/>
        <v>indie rock</v>
      </c>
    </row>
    <row r="2464" spans="1:25" ht="64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110.70833333333334</v>
      </c>
      <c r="P2464" s="6">
        <f t="shared" si="231"/>
        <v>28.880434782608695</v>
      </c>
      <c r="Q2464" t="s">
        <v>8325</v>
      </c>
      <c r="R2464" t="s">
        <v>8329</v>
      </c>
      <c r="S2464" s="10">
        <f t="shared" si="234"/>
        <v>41089.186296296299</v>
      </c>
      <c r="T2464" s="10">
        <f t="shared" si="235"/>
        <v>41109.186296296299</v>
      </c>
      <c r="V2464" s="21"/>
      <c r="W2464" t="s">
        <v>8279</v>
      </c>
      <c r="X2464" t="str">
        <f t="shared" si="232"/>
        <v>music</v>
      </c>
      <c r="Y2464" t="str">
        <f t="shared" si="233"/>
        <v>indie rock</v>
      </c>
    </row>
    <row r="2465" spans="1:25" ht="3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116.25000000000001</v>
      </c>
      <c r="P2465" s="6">
        <f t="shared" si="231"/>
        <v>31</v>
      </c>
      <c r="Q2465" t="s">
        <v>8325</v>
      </c>
      <c r="R2465" t="s">
        <v>8329</v>
      </c>
      <c r="S2465" s="10">
        <f t="shared" si="234"/>
        <v>41341.111400462964</v>
      </c>
      <c r="T2465" s="10">
        <f t="shared" si="235"/>
        <v>41380.791666666664</v>
      </c>
      <c r="V2465" s="21"/>
      <c r="W2465" t="s">
        <v>8279</v>
      </c>
      <c r="X2465" t="str">
        <f t="shared" si="232"/>
        <v>music</v>
      </c>
      <c r="Y2465" t="str">
        <f t="shared" si="233"/>
        <v>indie rock</v>
      </c>
    </row>
    <row r="2466" spans="1:25" ht="64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111.1</v>
      </c>
      <c r="P2466" s="6">
        <f t="shared" si="231"/>
        <v>51.674418604651166</v>
      </c>
      <c r="Q2466" t="s">
        <v>8325</v>
      </c>
      <c r="R2466" t="s">
        <v>8329</v>
      </c>
      <c r="S2466" s="10">
        <f t="shared" si="234"/>
        <v>42248.90042824074</v>
      </c>
      <c r="T2466" s="10">
        <f t="shared" si="235"/>
        <v>42277.811805555553</v>
      </c>
      <c r="V2466" s="21"/>
      <c r="W2466" t="s">
        <v>8279</v>
      </c>
      <c r="X2466" t="str">
        <f t="shared" si="232"/>
        <v>music</v>
      </c>
      <c r="Y2466" t="str">
        <f t="shared" si="233"/>
        <v>indie rock</v>
      </c>
    </row>
    <row r="2467" spans="1:25" ht="48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180.14285714285714</v>
      </c>
      <c r="P2467" s="6">
        <f t="shared" si="231"/>
        <v>26.270833333333332</v>
      </c>
      <c r="Q2467" t="s">
        <v>8325</v>
      </c>
      <c r="R2467" t="s">
        <v>8329</v>
      </c>
      <c r="S2467" s="10">
        <f t="shared" si="234"/>
        <v>41145.719305555554</v>
      </c>
      <c r="T2467" s="10">
        <f t="shared" si="235"/>
        <v>41175.719305555554</v>
      </c>
      <c r="V2467" s="21"/>
      <c r="W2467" t="s">
        <v>8279</v>
      </c>
      <c r="X2467" t="str">
        <f t="shared" si="232"/>
        <v>music</v>
      </c>
      <c r="Y2467" t="str">
        <f t="shared" si="233"/>
        <v>indie rock</v>
      </c>
    </row>
    <row r="2468" spans="1:25" ht="64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100</v>
      </c>
      <c r="P2468" s="6">
        <f t="shared" si="231"/>
        <v>48.07692307692308</v>
      </c>
      <c r="Q2468" t="s">
        <v>8325</v>
      </c>
      <c r="R2468" t="s">
        <v>8329</v>
      </c>
      <c r="S2468" s="10">
        <f t="shared" si="234"/>
        <v>41373.102465277778</v>
      </c>
      <c r="T2468" s="10">
        <f t="shared" si="235"/>
        <v>41403.102465277778</v>
      </c>
      <c r="V2468" s="21"/>
      <c r="W2468" t="s">
        <v>8279</v>
      </c>
      <c r="X2468" t="str">
        <f t="shared" si="232"/>
        <v>music</v>
      </c>
      <c r="Y2468" t="str">
        <f t="shared" si="233"/>
        <v>indie rock</v>
      </c>
    </row>
    <row r="2469" spans="1:25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118.5</v>
      </c>
      <c r="P2469" s="6">
        <f t="shared" si="231"/>
        <v>27.558139534883722</v>
      </c>
      <c r="Q2469" t="s">
        <v>8325</v>
      </c>
      <c r="R2469" t="s">
        <v>8329</v>
      </c>
      <c r="S2469" s="10">
        <f t="shared" si="234"/>
        <v>41025.874201388891</v>
      </c>
      <c r="T2469" s="10">
        <f t="shared" si="235"/>
        <v>41039.708333333336</v>
      </c>
      <c r="V2469" s="21"/>
      <c r="W2469" t="s">
        <v>8279</v>
      </c>
      <c r="X2469" t="str">
        <f t="shared" si="232"/>
        <v>music</v>
      </c>
      <c r="Y2469" t="str">
        <f t="shared" si="233"/>
        <v>indie rock</v>
      </c>
    </row>
    <row r="2470" spans="1:25" ht="48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107.21700000000001</v>
      </c>
      <c r="P2470" s="6">
        <f t="shared" si="231"/>
        <v>36.97137931034483</v>
      </c>
      <c r="Q2470" t="s">
        <v>8325</v>
      </c>
      <c r="R2470" t="s">
        <v>8329</v>
      </c>
      <c r="S2470" s="10">
        <f t="shared" si="234"/>
        <v>41174.154178240737</v>
      </c>
      <c r="T2470" s="10">
        <f t="shared" si="235"/>
        <v>41210.208333333336</v>
      </c>
      <c r="V2470" s="21"/>
      <c r="W2470" t="s">
        <v>8279</v>
      </c>
      <c r="X2470" t="str">
        <f t="shared" si="232"/>
        <v>music</v>
      </c>
      <c r="Y2470" t="str">
        <f t="shared" si="233"/>
        <v>indie rock</v>
      </c>
    </row>
    <row r="2471" spans="1:25" ht="64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113.66666666666667</v>
      </c>
      <c r="P2471" s="6">
        <f t="shared" si="231"/>
        <v>29.021276595744681</v>
      </c>
      <c r="Q2471" t="s">
        <v>8325</v>
      </c>
      <c r="R2471" t="s">
        <v>8329</v>
      </c>
      <c r="S2471" s="10">
        <f t="shared" si="234"/>
        <v>40557.429733796293</v>
      </c>
      <c r="T2471" s="10">
        <f t="shared" si="235"/>
        <v>40582.429733796293</v>
      </c>
      <c r="V2471" s="21"/>
      <c r="W2471" t="s">
        <v>8279</v>
      </c>
      <c r="X2471" t="str">
        <f t="shared" si="232"/>
        <v>music</v>
      </c>
      <c r="Y2471" t="str">
        <f t="shared" si="233"/>
        <v>indie rock</v>
      </c>
    </row>
    <row r="2472" spans="1:25" ht="64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103.16400000000002</v>
      </c>
      <c r="P2472" s="6">
        <f t="shared" si="231"/>
        <v>28.65666666666667</v>
      </c>
      <c r="Q2472" t="s">
        <v>8325</v>
      </c>
      <c r="R2472" t="s">
        <v>8329</v>
      </c>
      <c r="S2472" s="10">
        <f t="shared" si="234"/>
        <v>41023.07471064815</v>
      </c>
      <c r="T2472" s="10">
        <f t="shared" si="235"/>
        <v>41053.07471064815</v>
      </c>
      <c r="V2472" s="21"/>
      <c r="W2472" t="s">
        <v>8279</v>
      </c>
      <c r="X2472" t="str">
        <f t="shared" si="232"/>
        <v>music</v>
      </c>
      <c r="Y2472" t="str">
        <f t="shared" si="233"/>
        <v>indie rock</v>
      </c>
    </row>
    <row r="2473" spans="1:25" ht="64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128</v>
      </c>
      <c r="P2473" s="6">
        <f t="shared" si="231"/>
        <v>37.647058823529413</v>
      </c>
      <c r="Q2473" t="s">
        <v>8325</v>
      </c>
      <c r="R2473" t="s">
        <v>8329</v>
      </c>
      <c r="S2473" s="10">
        <f t="shared" si="234"/>
        <v>40893.992962962962</v>
      </c>
      <c r="T2473" s="10">
        <f t="shared" si="235"/>
        <v>40933.992962962962</v>
      </c>
      <c r="V2473" s="21"/>
      <c r="W2473" t="s">
        <v>8279</v>
      </c>
      <c r="X2473" t="str">
        <f t="shared" si="232"/>
        <v>music</v>
      </c>
      <c r="Y2473" t="str">
        <f t="shared" si="233"/>
        <v>indie rock</v>
      </c>
    </row>
    <row r="2474" spans="1:25" ht="80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135.76026666666667</v>
      </c>
      <c r="P2474" s="6">
        <f t="shared" si="231"/>
        <v>97.904038461538462</v>
      </c>
      <c r="Q2474" t="s">
        <v>8325</v>
      </c>
      <c r="R2474" t="s">
        <v>8329</v>
      </c>
      <c r="S2474" s="10">
        <f t="shared" si="234"/>
        <v>40354.11550925926</v>
      </c>
      <c r="T2474" s="10">
        <f t="shared" si="235"/>
        <v>40425.043749999997</v>
      </c>
      <c r="V2474" s="21"/>
      <c r="W2474" t="s">
        <v>8279</v>
      </c>
      <c r="X2474" t="str">
        <f t="shared" si="232"/>
        <v>music</v>
      </c>
      <c r="Y2474" t="str">
        <f t="shared" si="233"/>
        <v>indie rock</v>
      </c>
    </row>
    <row r="2475" spans="1:25" ht="64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100</v>
      </c>
      <c r="P2475" s="6">
        <f t="shared" si="231"/>
        <v>42.553191489361701</v>
      </c>
      <c r="Q2475" t="s">
        <v>8325</v>
      </c>
      <c r="R2475" t="s">
        <v>8329</v>
      </c>
      <c r="S2475" s="10">
        <f t="shared" si="234"/>
        <v>41193.748483796298</v>
      </c>
      <c r="T2475" s="10">
        <f t="shared" si="235"/>
        <v>41223.790150462963</v>
      </c>
      <c r="V2475" s="21"/>
      <c r="W2475" t="s">
        <v>8279</v>
      </c>
      <c r="X2475" t="str">
        <f t="shared" si="232"/>
        <v>music</v>
      </c>
      <c r="Y2475" t="str">
        <f t="shared" si="233"/>
        <v>indie rock</v>
      </c>
    </row>
    <row r="2476" spans="1:25" ht="64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100.00360000000002</v>
      </c>
      <c r="P2476" s="6">
        <f t="shared" si="231"/>
        <v>131.58368421052631</v>
      </c>
      <c r="Q2476" t="s">
        <v>8325</v>
      </c>
      <c r="R2476" t="s">
        <v>8329</v>
      </c>
      <c r="S2476" s="10">
        <f t="shared" si="234"/>
        <v>40417.011296296296</v>
      </c>
      <c r="T2476" s="10">
        <f t="shared" si="235"/>
        <v>40462.011296296296</v>
      </c>
      <c r="V2476" s="21"/>
      <c r="W2476" t="s">
        <v>8279</v>
      </c>
      <c r="X2476" t="str">
        <f t="shared" si="232"/>
        <v>music</v>
      </c>
      <c r="Y2476" t="str">
        <f t="shared" si="233"/>
        <v>indie rock</v>
      </c>
    </row>
    <row r="2477" spans="1:25" ht="48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104.71999999999998</v>
      </c>
      <c r="P2477" s="6">
        <f t="shared" si="231"/>
        <v>32.320987654320987</v>
      </c>
      <c r="Q2477" t="s">
        <v>8325</v>
      </c>
      <c r="R2477" t="s">
        <v>8329</v>
      </c>
      <c r="S2477" s="10">
        <f t="shared" si="234"/>
        <v>40310.287673611114</v>
      </c>
      <c r="T2477" s="10">
        <f t="shared" si="235"/>
        <v>40369.916666666664</v>
      </c>
      <c r="V2477" s="21"/>
      <c r="W2477" t="s">
        <v>8279</v>
      </c>
      <c r="X2477" t="str">
        <f t="shared" si="232"/>
        <v>music</v>
      </c>
      <c r="Y2477" t="str">
        <f t="shared" si="233"/>
        <v>indie rock</v>
      </c>
    </row>
    <row r="2478" spans="1:25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105.02249999999999</v>
      </c>
      <c r="P2478" s="6">
        <f t="shared" si="231"/>
        <v>61.103999999999999</v>
      </c>
      <c r="Q2478" t="s">
        <v>8325</v>
      </c>
      <c r="R2478" t="s">
        <v>8329</v>
      </c>
      <c r="S2478" s="10">
        <f t="shared" si="234"/>
        <v>41913.328356481477</v>
      </c>
      <c r="T2478" s="10">
        <f t="shared" si="235"/>
        <v>41946.370023148149</v>
      </c>
      <c r="V2478" s="21"/>
      <c r="W2478" t="s">
        <v>8279</v>
      </c>
      <c r="X2478" t="str">
        <f t="shared" si="232"/>
        <v>music</v>
      </c>
      <c r="Y2478" t="str">
        <f t="shared" si="233"/>
        <v>indie rock</v>
      </c>
    </row>
    <row r="2479" spans="1:25" ht="48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171.33333333333334</v>
      </c>
      <c r="P2479" s="6">
        <f t="shared" si="231"/>
        <v>31.341463414634145</v>
      </c>
      <c r="Q2479" t="s">
        <v>8325</v>
      </c>
      <c r="R2479" t="s">
        <v>8329</v>
      </c>
      <c r="S2479" s="10">
        <f t="shared" si="234"/>
        <v>41088.691493055558</v>
      </c>
      <c r="T2479" s="10">
        <f t="shared" si="235"/>
        <v>41133.691493055558</v>
      </c>
      <c r="V2479" s="21"/>
      <c r="W2479" t="s">
        <v>8279</v>
      </c>
      <c r="X2479" t="str">
        <f t="shared" si="232"/>
        <v>music</v>
      </c>
      <c r="Y2479" t="str">
        <f t="shared" si="233"/>
        <v>indie rock</v>
      </c>
    </row>
    <row r="2480" spans="1:25" ht="64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127.49999999999999</v>
      </c>
      <c r="P2480" s="6">
        <f t="shared" si="231"/>
        <v>129.1139240506329</v>
      </c>
      <c r="Q2480" t="s">
        <v>8325</v>
      </c>
      <c r="R2480" t="s">
        <v>8329</v>
      </c>
      <c r="S2480" s="10">
        <f t="shared" si="234"/>
        <v>41257.950381944444</v>
      </c>
      <c r="T2480" s="10">
        <f t="shared" si="235"/>
        <v>41287.950381944444</v>
      </c>
      <c r="V2480" s="21"/>
      <c r="W2480" t="s">
        <v>8279</v>
      </c>
      <c r="X2480" t="str">
        <f t="shared" si="232"/>
        <v>music</v>
      </c>
      <c r="Y2480" t="str">
        <f t="shared" si="233"/>
        <v>indie rock</v>
      </c>
    </row>
    <row r="2481" spans="1:25" ht="48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133.44333333333333</v>
      </c>
      <c r="P2481" s="6">
        <f t="shared" si="231"/>
        <v>25.020624999999999</v>
      </c>
      <c r="Q2481" t="s">
        <v>8325</v>
      </c>
      <c r="R2481" t="s">
        <v>8329</v>
      </c>
      <c r="S2481" s="10">
        <f t="shared" si="234"/>
        <v>41107.726782407408</v>
      </c>
      <c r="T2481" s="10">
        <f t="shared" si="235"/>
        <v>41118.083333333336</v>
      </c>
      <c r="V2481" s="21"/>
      <c r="W2481" t="s">
        <v>8279</v>
      </c>
      <c r="X2481" t="str">
        <f t="shared" si="232"/>
        <v>music</v>
      </c>
      <c r="Y2481" t="str">
        <f t="shared" si="233"/>
        <v>indie rock</v>
      </c>
    </row>
    <row r="2482" spans="1:25" ht="64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100</v>
      </c>
      <c r="P2482" s="6">
        <f t="shared" si="231"/>
        <v>250</v>
      </c>
      <c r="Q2482" t="s">
        <v>8325</v>
      </c>
      <c r="R2482" t="s">
        <v>8329</v>
      </c>
      <c r="S2482" s="10">
        <f t="shared" si="234"/>
        <v>42227.936157407406</v>
      </c>
      <c r="T2482" s="10">
        <f t="shared" si="235"/>
        <v>42287.936157407406</v>
      </c>
      <c r="V2482" s="21"/>
      <c r="W2482" t="s">
        <v>8279</v>
      </c>
      <c r="X2482" t="str">
        <f t="shared" si="232"/>
        <v>music</v>
      </c>
      <c r="Y2482" t="str">
        <f t="shared" si="233"/>
        <v>indie rock</v>
      </c>
    </row>
    <row r="2483" spans="1:25" ht="64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112.91099999999999</v>
      </c>
      <c r="P2483" s="6">
        <f t="shared" si="231"/>
        <v>47.541473684210523</v>
      </c>
      <c r="Q2483" t="s">
        <v>8325</v>
      </c>
      <c r="R2483" t="s">
        <v>8329</v>
      </c>
      <c r="S2483" s="10">
        <f t="shared" si="234"/>
        <v>40999.645925925928</v>
      </c>
      <c r="T2483" s="10">
        <f t="shared" si="235"/>
        <v>41029.645925925928</v>
      </c>
      <c r="V2483" s="21"/>
      <c r="W2483" t="s">
        <v>8279</v>
      </c>
      <c r="X2483" t="str">
        <f t="shared" si="232"/>
        <v>music</v>
      </c>
      <c r="Y2483" t="str">
        <f t="shared" si="233"/>
        <v>indie rock</v>
      </c>
    </row>
    <row r="2484" spans="1:25" ht="64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100.1</v>
      </c>
      <c r="P2484" s="6">
        <f t="shared" si="231"/>
        <v>40.04</v>
      </c>
      <c r="Q2484" t="s">
        <v>8325</v>
      </c>
      <c r="R2484" t="s">
        <v>8329</v>
      </c>
      <c r="S2484" s="10">
        <f t="shared" si="234"/>
        <v>40711.782210648147</v>
      </c>
      <c r="T2484" s="10">
        <f t="shared" si="235"/>
        <v>40756.782210648147</v>
      </c>
      <c r="V2484" s="21"/>
      <c r="W2484" t="s">
        <v>8279</v>
      </c>
      <c r="X2484" t="str">
        <f t="shared" si="232"/>
        <v>music</v>
      </c>
      <c r="Y2484" t="str">
        <f t="shared" si="233"/>
        <v>indie rock</v>
      </c>
    </row>
    <row r="2485" spans="1:25" ht="48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113.72727272727272</v>
      </c>
      <c r="P2485" s="6">
        <f t="shared" si="231"/>
        <v>65.84210526315789</v>
      </c>
      <c r="Q2485" t="s">
        <v>8325</v>
      </c>
      <c r="R2485" t="s">
        <v>8329</v>
      </c>
      <c r="S2485" s="10">
        <f t="shared" si="234"/>
        <v>40970.750034722223</v>
      </c>
      <c r="T2485" s="10">
        <f t="shared" si="235"/>
        <v>41030.708368055559</v>
      </c>
      <c r="V2485" s="21"/>
      <c r="W2485" t="s">
        <v>8279</v>
      </c>
      <c r="X2485" t="str">
        <f t="shared" si="232"/>
        <v>music</v>
      </c>
      <c r="Y2485" t="str">
        <f t="shared" si="233"/>
        <v>indie rock</v>
      </c>
    </row>
    <row r="2486" spans="1:25" ht="80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119.31742857142855</v>
      </c>
      <c r="P2486" s="6">
        <f t="shared" si="231"/>
        <v>46.401222222222216</v>
      </c>
      <c r="Q2486" t="s">
        <v>8325</v>
      </c>
      <c r="R2486" t="s">
        <v>8329</v>
      </c>
      <c r="S2486" s="10">
        <f t="shared" si="234"/>
        <v>40771.916701388887</v>
      </c>
      <c r="T2486" s="10">
        <f t="shared" si="235"/>
        <v>40801.916701388887</v>
      </c>
      <c r="V2486" s="21"/>
      <c r="W2486" t="s">
        <v>8279</v>
      </c>
      <c r="X2486" t="str">
        <f t="shared" si="232"/>
        <v>music</v>
      </c>
      <c r="Y2486" t="str">
        <f t="shared" si="233"/>
        <v>indie rock</v>
      </c>
    </row>
    <row r="2487" spans="1:25" ht="64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103.25</v>
      </c>
      <c r="P2487" s="6">
        <f t="shared" si="231"/>
        <v>50.365853658536587</v>
      </c>
      <c r="Q2487" t="s">
        <v>8325</v>
      </c>
      <c r="R2487" t="s">
        <v>8329</v>
      </c>
      <c r="S2487" s="10">
        <f t="shared" si="234"/>
        <v>40793.998599537037</v>
      </c>
      <c r="T2487" s="10">
        <f t="shared" si="235"/>
        <v>40828.998599537037</v>
      </c>
      <c r="V2487" s="21"/>
      <c r="W2487" t="s">
        <v>8279</v>
      </c>
      <c r="X2487" t="str">
        <f t="shared" si="232"/>
        <v>music</v>
      </c>
      <c r="Y2487" t="str">
        <f t="shared" si="233"/>
        <v>indie rock</v>
      </c>
    </row>
    <row r="2488" spans="1:25" ht="64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265.66666666666669</v>
      </c>
      <c r="P2488" s="6">
        <f t="shared" si="231"/>
        <v>26.566666666666666</v>
      </c>
      <c r="Q2488" t="s">
        <v>8325</v>
      </c>
      <c r="R2488" t="s">
        <v>8329</v>
      </c>
      <c r="S2488" s="10">
        <f t="shared" si="234"/>
        <v>40991.708055555559</v>
      </c>
      <c r="T2488" s="10">
        <f t="shared" si="235"/>
        <v>41021.708055555559</v>
      </c>
      <c r="V2488" s="21"/>
      <c r="W2488" t="s">
        <v>8279</v>
      </c>
      <c r="X2488" t="str">
        <f t="shared" si="232"/>
        <v>music</v>
      </c>
      <c r="Y2488" t="str">
        <f t="shared" si="233"/>
        <v>indie rock</v>
      </c>
    </row>
    <row r="2489" spans="1:25" ht="64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100.05066666666667</v>
      </c>
      <c r="P2489" s="6">
        <f t="shared" si="231"/>
        <v>39.493684210526318</v>
      </c>
      <c r="Q2489" t="s">
        <v>8325</v>
      </c>
      <c r="R2489" t="s">
        <v>8329</v>
      </c>
      <c r="S2489" s="10">
        <f t="shared" si="234"/>
        <v>41026.083298611113</v>
      </c>
      <c r="T2489" s="10">
        <f t="shared" si="235"/>
        <v>41056.083298611113</v>
      </c>
      <c r="V2489" s="21"/>
      <c r="W2489" t="s">
        <v>8279</v>
      </c>
      <c r="X2489" t="str">
        <f t="shared" si="232"/>
        <v>music</v>
      </c>
      <c r="Y2489" t="str">
        <f t="shared" si="233"/>
        <v>indie rock</v>
      </c>
    </row>
    <row r="2490" spans="1:25" ht="80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106.69999999999999</v>
      </c>
      <c r="P2490" s="6">
        <f t="shared" si="231"/>
        <v>49.246153846153845</v>
      </c>
      <c r="Q2490" t="s">
        <v>8325</v>
      </c>
      <c r="R2490" t="s">
        <v>8329</v>
      </c>
      <c r="S2490" s="10">
        <f t="shared" si="234"/>
        <v>40833.633194444446</v>
      </c>
      <c r="T2490" s="10">
        <f t="shared" si="235"/>
        <v>40863.674861111111</v>
      </c>
      <c r="V2490" s="21"/>
      <c r="W2490" t="s">
        <v>8279</v>
      </c>
      <c r="X2490" t="str">
        <f t="shared" si="232"/>
        <v>music</v>
      </c>
      <c r="Y2490" t="str">
        <f t="shared" si="233"/>
        <v>indie rock</v>
      </c>
    </row>
    <row r="2491" spans="1:25" ht="64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133.67142857142858</v>
      </c>
      <c r="P2491" s="6">
        <f t="shared" si="231"/>
        <v>62.38</v>
      </c>
      <c r="Q2491" t="s">
        <v>8325</v>
      </c>
      <c r="R2491" t="s">
        <v>8329</v>
      </c>
      <c r="S2491" s="10">
        <f t="shared" si="234"/>
        <v>41373.690266203703</v>
      </c>
      <c r="T2491" s="10">
        <f t="shared" si="235"/>
        <v>41403.690266203703</v>
      </c>
      <c r="V2491" s="21"/>
      <c r="W2491" t="s">
        <v>8279</v>
      </c>
      <c r="X2491" t="str">
        <f t="shared" si="232"/>
        <v>music</v>
      </c>
      <c r="Y2491" t="str">
        <f t="shared" si="233"/>
        <v>indie rock</v>
      </c>
    </row>
    <row r="2492" spans="1:25" ht="64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121.39999999999999</v>
      </c>
      <c r="P2492" s="6">
        <f t="shared" si="231"/>
        <v>37.9375</v>
      </c>
      <c r="Q2492" t="s">
        <v>8325</v>
      </c>
      <c r="R2492" t="s">
        <v>8329</v>
      </c>
      <c r="S2492" s="10">
        <f t="shared" si="234"/>
        <v>41023.227731481478</v>
      </c>
      <c r="T2492" s="10">
        <f t="shared" si="235"/>
        <v>41083.227731481478</v>
      </c>
      <c r="V2492" s="21"/>
      <c r="W2492" t="s">
        <v>8279</v>
      </c>
      <c r="X2492" t="str">
        <f t="shared" si="232"/>
        <v>music</v>
      </c>
      <c r="Y2492" t="str">
        <f t="shared" si="233"/>
        <v>indie rock</v>
      </c>
    </row>
    <row r="2493" spans="1:25" ht="64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103.2</v>
      </c>
      <c r="P2493" s="6">
        <f t="shared" si="231"/>
        <v>51.6</v>
      </c>
      <c r="Q2493" t="s">
        <v>8325</v>
      </c>
      <c r="R2493" t="s">
        <v>8329</v>
      </c>
      <c r="S2493" s="10">
        <f t="shared" si="234"/>
        <v>40542.839282407411</v>
      </c>
      <c r="T2493" s="10">
        <f t="shared" si="235"/>
        <v>40559.07708333333</v>
      </c>
      <c r="V2493" s="21"/>
      <c r="W2493" t="s">
        <v>8279</v>
      </c>
      <c r="X2493" t="str">
        <f t="shared" si="232"/>
        <v>music</v>
      </c>
      <c r="Y2493" t="str">
        <f t="shared" si="233"/>
        <v>indie rock</v>
      </c>
    </row>
    <row r="2494" spans="1:25" ht="48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125</v>
      </c>
      <c r="P2494" s="6">
        <f t="shared" si="231"/>
        <v>27.777777777777779</v>
      </c>
      <c r="Q2494" t="s">
        <v>8325</v>
      </c>
      <c r="R2494" t="s">
        <v>8329</v>
      </c>
      <c r="S2494" s="10">
        <f t="shared" si="234"/>
        <v>41024.985972222225</v>
      </c>
      <c r="T2494" s="10">
        <f t="shared" si="235"/>
        <v>41076.415972222225</v>
      </c>
      <c r="V2494" s="21"/>
      <c r="W2494" t="s">
        <v>8279</v>
      </c>
      <c r="X2494" t="str">
        <f t="shared" si="232"/>
        <v>music</v>
      </c>
      <c r="Y2494" t="str">
        <f t="shared" si="233"/>
        <v>indie rock</v>
      </c>
    </row>
    <row r="2495" spans="1:25" ht="64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128.69999999999999</v>
      </c>
      <c r="P2495" s="6">
        <f t="shared" si="231"/>
        <v>99.382239382239376</v>
      </c>
      <c r="Q2495" t="s">
        <v>8325</v>
      </c>
      <c r="R2495" t="s">
        <v>8329</v>
      </c>
      <c r="S2495" s="10">
        <f t="shared" si="234"/>
        <v>41348.168287037035</v>
      </c>
      <c r="T2495" s="10">
        <f t="shared" si="235"/>
        <v>41393.168287037035</v>
      </c>
      <c r="V2495" s="21"/>
      <c r="W2495" t="s">
        <v>8279</v>
      </c>
      <c r="X2495" t="str">
        <f t="shared" si="232"/>
        <v>music</v>
      </c>
      <c r="Y2495" t="str">
        <f t="shared" si="233"/>
        <v>indie rock</v>
      </c>
    </row>
    <row r="2496" spans="1:25" ht="64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101.00533333333333</v>
      </c>
      <c r="P2496" s="6">
        <f t="shared" si="231"/>
        <v>38.848205128205123</v>
      </c>
      <c r="Q2496" t="s">
        <v>8325</v>
      </c>
      <c r="R2496" t="s">
        <v>8329</v>
      </c>
      <c r="S2496" s="10">
        <f t="shared" si="234"/>
        <v>41022.645185185182</v>
      </c>
      <c r="T2496" s="10">
        <f t="shared" si="235"/>
        <v>41052.645185185182</v>
      </c>
      <c r="V2496" s="21"/>
      <c r="W2496" t="s">
        <v>8279</v>
      </c>
      <c r="X2496" t="str">
        <f t="shared" si="232"/>
        <v>music</v>
      </c>
      <c r="Y2496" t="str">
        <f t="shared" si="233"/>
        <v>indie rock</v>
      </c>
    </row>
    <row r="2497" spans="1:25" ht="64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127.53666666666665</v>
      </c>
      <c r="P2497" s="6">
        <f t="shared" si="231"/>
        <v>45.548809523809524</v>
      </c>
      <c r="Q2497" t="s">
        <v>8325</v>
      </c>
      <c r="R2497" t="s">
        <v>8329</v>
      </c>
      <c r="S2497" s="10">
        <f t="shared" si="234"/>
        <v>41036.946469907409</v>
      </c>
      <c r="T2497" s="10">
        <f t="shared" si="235"/>
        <v>41066.946469907409</v>
      </c>
      <c r="V2497" s="21"/>
      <c r="W2497" t="s">
        <v>8279</v>
      </c>
      <c r="X2497" t="str">
        <f t="shared" si="232"/>
        <v>music</v>
      </c>
      <c r="Y2497" t="str">
        <f t="shared" si="233"/>
        <v>indie rock</v>
      </c>
    </row>
    <row r="2498" spans="1:25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100</v>
      </c>
      <c r="P2498" s="6">
        <f t="shared" si="231"/>
        <v>600</v>
      </c>
      <c r="Q2498" t="s">
        <v>8325</v>
      </c>
      <c r="R2498" t="s">
        <v>8329</v>
      </c>
      <c r="S2498" s="10">
        <f t="shared" si="234"/>
        <v>41327.996435185189</v>
      </c>
      <c r="T2498" s="10">
        <f t="shared" si="235"/>
        <v>41362.954768518517</v>
      </c>
      <c r="V2498" s="21"/>
      <c r="W2498" t="s">
        <v>8279</v>
      </c>
      <c r="X2498" t="str">
        <f t="shared" si="232"/>
        <v>music</v>
      </c>
      <c r="Y2498" t="str">
        <f t="shared" si="233"/>
        <v>indie rock</v>
      </c>
    </row>
    <row r="2499" spans="1:25" ht="64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((E2499/D2499)*100)</f>
        <v>112.7715</v>
      </c>
      <c r="P2499" s="6">
        <f t="shared" ref="P2499:P2562" si="237">IFERROR(E2499/L2499,0)</f>
        <v>80.551071428571419</v>
      </c>
      <c r="Q2499" t="s">
        <v>8325</v>
      </c>
      <c r="R2499" t="s">
        <v>8329</v>
      </c>
      <c r="S2499" s="10">
        <f t="shared" si="234"/>
        <v>40730.878912037035</v>
      </c>
      <c r="T2499" s="10">
        <f t="shared" si="235"/>
        <v>40760.878912037035</v>
      </c>
      <c r="V2499" s="21"/>
      <c r="W2499" t="s">
        <v>8279</v>
      </c>
      <c r="X2499" t="str">
        <f t="shared" ref="X2499:X2562" si="238">LEFT(W2499,FIND("/",W2499)-1)</f>
        <v>music</v>
      </c>
      <c r="Y2499" t="str">
        <f t="shared" ref="Y2499:Y2562" si="239">RIGHT(W2499,LEN(W2499)-FIND("/",W2499))</f>
        <v>indie rock</v>
      </c>
    </row>
    <row r="2500" spans="1:25" ht="64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105.60000000000001</v>
      </c>
      <c r="P2500" s="6">
        <f t="shared" si="237"/>
        <v>52.8</v>
      </c>
      <c r="Q2500" t="s">
        <v>8325</v>
      </c>
      <c r="R2500" t="s">
        <v>8329</v>
      </c>
      <c r="S2500" s="10">
        <f t="shared" si="234"/>
        <v>42017.967442129629</v>
      </c>
      <c r="T2500" s="10">
        <f t="shared" si="235"/>
        <v>42031.967442129629</v>
      </c>
      <c r="V2500" s="21"/>
      <c r="W2500" t="s">
        <v>8279</v>
      </c>
      <c r="X2500" t="str">
        <f t="shared" si="238"/>
        <v>music</v>
      </c>
      <c r="Y2500" t="str">
        <f t="shared" si="239"/>
        <v>indie rock</v>
      </c>
    </row>
    <row r="2501" spans="1:25" ht="64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202.625</v>
      </c>
      <c r="P2501" s="6">
        <f t="shared" si="237"/>
        <v>47.676470588235297</v>
      </c>
      <c r="Q2501" t="s">
        <v>8325</v>
      </c>
      <c r="R2501" t="s">
        <v>8329</v>
      </c>
      <c r="S2501" s="10">
        <f t="shared" si="234"/>
        <v>41226.648576388885</v>
      </c>
      <c r="T2501" s="10">
        <f t="shared" si="235"/>
        <v>41274.75</v>
      </c>
      <c r="V2501" s="21"/>
      <c r="W2501" t="s">
        <v>8279</v>
      </c>
      <c r="X2501" t="str">
        <f t="shared" si="238"/>
        <v>music</v>
      </c>
      <c r="Y2501" t="str">
        <f t="shared" si="239"/>
        <v>indie rock</v>
      </c>
    </row>
    <row r="2502" spans="1:25" ht="64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113.33333333333333</v>
      </c>
      <c r="P2502" s="6">
        <f t="shared" si="237"/>
        <v>23.448275862068964</v>
      </c>
      <c r="Q2502" t="s">
        <v>8325</v>
      </c>
      <c r="R2502" t="s">
        <v>8329</v>
      </c>
      <c r="S2502" s="10">
        <f t="shared" si="234"/>
        <v>41053.772858796299</v>
      </c>
      <c r="T2502" s="10">
        <f t="shared" si="235"/>
        <v>41083.772858796299</v>
      </c>
      <c r="V2502" s="21"/>
      <c r="W2502" t="s">
        <v>8279</v>
      </c>
      <c r="X2502" t="str">
        <f t="shared" si="238"/>
        <v>music</v>
      </c>
      <c r="Y2502" t="str">
        <f t="shared" si="239"/>
        <v>indie rock</v>
      </c>
    </row>
    <row r="2503" spans="1:25" ht="64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2.5545454545454547</v>
      </c>
      <c r="P2503" s="6">
        <f t="shared" si="237"/>
        <v>40.142857142857146</v>
      </c>
      <c r="Q2503" t="s">
        <v>8336</v>
      </c>
      <c r="R2503" t="s">
        <v>8353</v>
      </c>
      <c r="S2503" s="10">
        <f t="shared" si="234"/>
        <v>42244.776666666665</v>
      </c>
      <c r="T2503" s="10">
        <f t="shared" si="235"/>
        <v>42274.776666666665</v>
      </c>
      <c r="V2503" s="21"/>
      <c r="W2503" t="s">
        <v>8299</v>
      </c>
      <c r="X2503" t="str">
        <f t="shared" si="238"/>
        <v>food</v>
      </c>
      <c r="Y2503" t="str">
        <f t="shared" si="239"/>
        <v>restaurants</v>
      </c>
    </row>
    <row r="2504" spans="1:25" ht="64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7.8181818181818186E-2</v>
      </c>
      <c r="P2504" s="6">
        <f t="shared" si="237"/>
        <v>17.2</v>
      </c>
      <c r="Q2504" t="s">
        <v>8336</v>
      </c>
      <c r="R2504" t="s">
        <v>8353</v>
      </c>
      <c r="S2504" s="10">
        <f t="shared" si="234"/>
        <v>41858.825439814813</v>
      </c>
      <c r="T2504" s="10">
        <f t="shared" si="235"/>
        <v>41903.825439814813</v>
      </c>
      <c r="V2504" s="21"/>
      <c r="W2504" t="s">
        <v>8299</v>
      </c>
      <c r="X2504" t="str">
        <f t="shared" si="238"/>
        <v>food</v>
      </c>
      <c r="Y2504" t="str">
        <f t="shared" si="239"/>
        <v>restaurants</v>
      </c>
    </row>
    <row r="2505" spans="1:25" ht="64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s="6">
        <f t="shared" si="237"/>
        <v>0</v>
      </c>
      <c r="Q2505" t="s">
        <v>8336</v>
      </c>
      <c r="R2505" t="s">
        <v>8353</v>
      </c>
      <c r="S2505" s="10">
        <f t="shared" si="234"/>
        <v>42498.899398148147</v>
      </c>
      <c r="T2505" s="10">
        <f t="shared" si="235"/>
        <v>42528.879166666666</v>
      </c>
      <c r="V2505" s="21"/>
      <c r="W2505" t="s">
        <v>8299</v>
      </c>
      <c r="X2505" t="str">
        <f t="shared" si="238"/>
        <v>food</v>
      </c>
      <c r="Y2505" t="str">
        <f t="shared" si="239"/>
        <v>restaurants</v>
      </c>
    </row>
    <row r="2506" spans="1:25" ht="48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s="6">
        <f t="shared" si="237"/>
        <v>0</v>
      </c>
      <c r="Q2506" t="s">
        <v>8336</v>
      </c>
      <c r="R2506" t="s">
        <v>8353</v>
      </c>
      <c r="S2506" s="10">
        <f t="shared" si="234"/>
        <v>41928.015439814815</v>
      </c>
      <c r="T2506" s="10">
        <f t="shared" si="235"/>
        <v>41958.057106481487</v>
      </c>
      <c r="V2506" s="21"/>
      <c r="W2506" t="s">
        <v>8299</v>
      </c>
      <c r="X2506" t="str">
        <f t="shared" si="238"/>
        <v>food</v>
      </c>
      <c r="Y2506" t="str">
        <f t="shared" si="239"/>
        <v>restaurants</v>
      </c>
    </row>
    <row r="2507" spans="1:25" ht="8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s="6">
        <f t="shared" si="237"/>
        <v>0</v>
      </c>
      <c r="Q2507" t="s">
        <v>8336</v>
      </c>
      <c r="R2507" t="s">
        <v>8353</v>
      </c>
      <c r="S2507" s="10">
        <f t="shared" si="234"/>
        <v>42047.05574074074</v>
      </c>
      <c r="T2507" s="10">
        <f t="shared" si="235"/>
        <v>42077.014074074075</v>
      </c>
      <c r="V2507" s="21"/>
      <c r="W2507" t="s">
        <v>8299</v>
      </c>
      <c r="X2507" t="str">
        <f t="shared" si="238"/>
        <v>food</v>
      </c>
      <c r="Y2507" t="str">
        <f t="shared" si="239"/>
        <v>restaurants</v>
      </c>
    </row>
    <row r="2508" spans="1:25" ht="64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0.6</v>
      </c>
      <c r="P2508" s="6">
        <f t="shared" si="237"/>
        <v>15</v>
      </c>
      <c r="Q2508" t="s">
        <v>8336</v>
      </c>
      <c r="R2508" t="s">
        <v>8353</v>
      </c>
      <c r="S2508" s="10">
        <f t="shared" si="234"/>
        <v>42258.297094907408</v>
      </c>
      <c r="T2508" s="10">
        <f t="shared" si="235"/>
        <v>42280.875</v>
      </c>
      <c r="V2508" s="21"/>
      <c r="W2508" t="s">
        <v>8299</v>
      </c>
      <c r="X2508" t="str">
        <f t="shared" si="238"/>
        <v>food</v>
      </c>
      <c r="Y2508" t="str">
        <f t="shared" si="239"/>
        <v>restaurants</v>
      </c>
    </row>
    <row r="2509" spans="1:25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s="6">
        <f t="shared" si="237"/>
        <v>0</v>
      </c>
      <c r="Q2509" t="s">
        <v>8336</v>
      </c>
      <c r="R2509" t="s">
        <v>8353</v>
      </c>
      <c r="S2509" s="10">
        <f t="shared" si="234"/>
        <v>42105.072962962964</v>
      </c>
      <c r="T2509" s="10">
        <f t="shared" si="235"/>
        <v>42135.072962962964</v>
      </c>
      <c r="V2509" s="21"/>
      <c r="W2509" t="s">
        <v>8299</v>
      </c>
      <c r="X2509" t="str">
        <f t="shared" si="238"/>
        <v>food</v>
      </c>
      <c r="Y2509" t="str">
        <f t="shared" si="239"/>
        <v>restaurants</v>
      </c>
    </row>
    <row r="2510" spans="1:25" ht="64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s="6">
        <f t="shared" si="237"/>
        <v>0</v>
      </c>
      <c r="Q2510" t="s">
        <v>8336</v>
      </c>
      <c r="R2510" t="s">
        <v>8353</v>
      </c>
      <c r="S2510" s="10">
        <f t="shared" si="234"/>
        <v>41835.951782407406</v>
      </c>
      <c r="T2510" s="10">
        <f t="shared" si="235"/>
        <v>41865.951782407406</v>
      </c>
      <c r="V2510" s="21"/>
      <c r="W2510" t="s">
        <v>8299</v>
      </c>
      <c r="X2510" t="str">
        <f t="shared" si="238"/>
        <v>food</v>
      </c>
      <c r="Y2510" t="str">
        <f t="shared" si="239"/>
        <v>restaurants</v>
      </c>
    </row>
    <row r="2511" spans="1:25" ht="64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</v>
      </c>
      <c r="P2511" s="6">
        <f t="shared" si="237"/>
        <v>35.714285714285715</v>
      </c>
      <c r="Q2511" t="s">
        <v>8336</v>
      </c>
      <c r="R2511" t="s">
        <v>8353</v>
      </c>
      <c r="S2511" s="10">
        <f t="shared" si="234"/>
        <v>42058.809594907405</v>
      </c>
      <c r="T2511" s="10">
        <f t="shared" si="235"/>
        <v>42114.767928240741</v>
      </c>
      <c r="V2511" s="21"/>
      <c r="W2511" t="s">
        <v>8299</v>
      </c>
      <c r="X2511" t="str">
        <f t="shared" si="238"/>
        <v>food</v>
      </c>
      <c r="Y2511" t="str">
        <f t="shared" si="239"/>
        <v>restaurants</v>
      </c>
    </row>
    <row r="2512" spans="1:25" ht="64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0.15</v>
      </c>
      <c r="P2512" s="6">
        <f t="shared" si="237"/>
        <v>37.5</v>
      </c>
      <c r="Q2512" t="s">
        <v>8336</v>
      </c>
      <c r="R2512" t="s">
        <v>8353</v>
      </c>
      <c r="S2512" s="10">
        <f t="shared" si="234"/>
        <v>42078.997361111105</v>
      </c>
      <c r="T2512" s="10">
        <f t="shared" si="235"/>
        <v>42138.997361111105</v>
      </c>
      <c r="V2512" s="21"/>
      <c r="W2512" t="s">
        <v>8299</v>
      </c>
      <c r="X2512" t="str">
        <f t="shared" si="238"/>
        <v>food</v>
      </c>
      <c r="Y2512" t="str">
        <f t="shared" si="239"/>
        <v>restaurants</v>
      </c>
    </row>
    <row r="2513" spans="1:25" ht="64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s="6">
        <f t="shared" si="237"/>
        <v>0</v>
      </c>
      <c r="Q2513" t="s">
        <v>8336</v>
      </c>
      <c r="R2513" t="s">
        <v>8353</v>
      </c>
      <c r="S2513" s="10">
        <f t="shared" si="234"/>
        <v>42371.446909722217</v>
      </c>
      <c r="T2513" s="10">
        <f t="shared" si="235"/>
        <v>42401.446909722217</v>
      </c>
      <c r="V2513" s="21"/>
      <c r="W2513" t="s">
        <v>8299</v>
      </c>
      <c r="X2513" t="str">
        <f t="shared" si="238"/>
        <v>food</v>
      </c>
      <c r="Y2513" t="str">
        <f t="shared" si="239"/>
        <v>restaurants</v>
      </c>
    </row>
    <row r="2514" spans="1:25" ht="64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s="6">
        <f t="shared" si="237"/>
        <v>0</v>
      </c>
      <c r="Q2514" t="s">
        <v>8336</v>
      </c>
      <c r="R2514" t="s">
        <v>8353</v>
      </c>
      <c r="S2514" s="10">
        <f t="shared" si="234"/>
        <v>41971.876863425925</v>
      </c>
      <c r="T2514" s="10">
        <f t="shared" si="235"/>
        <v>41986.876863425925</v>
      </c>
      <c r="V2514" s="21"/>
      <c r="W2514" t="s">
        <v>8299</v>
      </c>
      <c r="X2514" t="str">
        <f t="shared" si="238"/>
        <v>food</v>
      </c>
      <c r="Y2514" t="str">
        <f t="shared" si="239"/>
        <v>restaurants</v>
      </c>
    </row>
    <row r="2515" spans="1:25" ht="64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s="6">
        <f t="shared" si="237"/>
        <v>0</v>
      </c>
      <c r="Q2515" t="s">
        <v>8336</v>
      </c>
      <c r="R2515" t="s">
        <v>8353</v>
      </c>
      <c r="S2515" s="10">
        <f t="shared" si="234"/>
        <v>42732.00681712963</v>
      </c>
      <c r="T2515" s="10">
        <f t="shared" si="235"/>
        <v>42792.00681712963</v>
      </c>
      <c r="V2515" s="21"/>
      <c r="W2515" t="s">
        <v>8299</v>
      </c>
      <c r="X2515" t="str">
        <f t="shared" si="238"/>
        <v>food</v>
      </c>
      <c r="Y2515" t="str">
        <f t="shared" si="239"/>
        <v>restaurants</v>
      </c>
    </row>
    <row r="2516" spans="1:25" ht="64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</v>
      </c>
      <c r="P2516" s="6">
        <f t="shared" si="237"/>
        <v>52.5</v>
      </c>
      <c r="Q2516" t="s">
        <v>8336</v>
      </c>
      <c r="R2516" t="s">
        <v>8353</v>
      </c>
      <c r="S2516" s="10">
        <f t="shared" si="234"/>
        <v>41854.389780092592</v>
      </c>
      <c r="T2516" s="10">
        <f t="shared" si="235"/>
        <v>41871.389780092592</v>
      </c>
      <c r="V2516" s="21"/>
      <c r="W2516" t="s">
        <v>8299</v>
      </c>
      <c r="X2516" t="str">
        <f t="shared" si="238"/>
        <v>food</v>
      </c>
      <c r="Y2516" t="str">
        <f t="shared" si="239"/>
        <v>restaurants</v>
      </c>
    </row>
    <row r="2517" spans="1:25" ht="64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18.600000000000001</v>
      </c>
      <c r="P2517" s="6">
        <f t="shared" si="237"/>
        <v>77.5</v>
      </c>
      <c r="Q2517" t="s">
        <v>8336</v>
      </c>
      <c r="R2517" t="s">
        <v>8353</v>
      </c>
      <c r="S2517" s="10">
        <f t="shared" si="234"/>
        <v>42027.839733796296</v>
      </c>
      <c r="T2517" s="10">
        <f t="shared" si="235"/>
        <v>42057.839733796296</v>
      </c>
      <c r="V2517" s="21"/>
      <c r="W2517" t="s">
        <v>8299</v>
      </c>
      <c r="X2517" t="str">
        <f t="shared" si="238"/>
        <v>food</v>
      </c>
      <c r="Y2517" t="str">
        <f t="shared" si="239"/>
        <v>restaurants</v>
      </c>
    </row>
    <row r="2518" spans="1:25" ht="64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s="6">
        <f t="shared" si="237"/>
        <v>0</v>
      </c>
      <c r="Q2518" t="s">
        <v>8336</v>
      </c>
      <c r="R2518" t="s">
        <v>8353</v>
      </c>
      <c r="S2518" s="10">
        <f t="shared" si="234"/>
        <v>41942.653379629628</v>
      </c>
      <c r="T2518" s="10">
        <f t="shared" si="235"/>
        <v>41972.6950462963</v>
      </c>
      <c r="V2518" s="21"/>
      <c r="W2518" t="s">
        <v>8299</v>
      </c>
      <c r="X2518" t="str">
        <f t="shared" si="238"/>
        <v>food</v>
      </c>
      <c r="Y2518" t="str">
        <f t="shared" si="239"/>
        <v>restaurants</v>
      </c>
    </row>
    <row r="2519" spans="1:25" ht="64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9.8166666666666664</v>
      </c>
      <c r="P2519" s="6">
        <f t="shared" si="237"/>
        <v>53.545454545454547</v>
      </c>
      <c r="Q2519" t="s">
        <v>8336</v>
      </c>
      <c r="R2519" t="s">
        <v>8353</v>
      </c>
      <c r="S2519" s="10">
        <f t="shared" si="234"/>
        <v>42052.802430555559</v>
      </c>
      <c r="T2519" s="10">
        <f t="shared" si="235"/>
        <v>42082.760763888888</v>
      </c>
      <c r="V2519" s="21"/>
      <c r="W2519" t="s">
        <v>8299</v>
      </c>
      <c r="X2519" t="str">
        <f t="shared" si="238"/>
        <v>food</v>
      </c>
      <c r="Y2519" t="str">
        <f t="shared" si="239"/>
        <v>restaurants</v>
      </c>
    </row>
    <row r="2520" spans="1:25" ht="64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s="6">
        <f t="shared" si="237"/>
        <v>0</v>
      </c>
      <c r="Q2520" t="s">
        <v>8336</v>
      </c>
      <c r="R2520" t="s">
        <v>8353</v>
      </c>
      <c r="S2520" s="10">
        <f t="shared" ref="S2520:S2583" si="240">(((J2520/60)/60)/24)+DATE(1970,1,1)</f>
        <v>41926.680879629632</v>
      </c>
      <c r="T2520" s="10">
        <f t="shared" ref="T2520:T2583" si="241">(((I2520/60)/60)/24)+DATE(1970,1,1)</f>
        <v>41956.722546296296</v>
      </c>
      <c r="V2520" s="21"/>
      <c r="W2520" t="s">
        <v>8299</v>
      </c>
      <c r="X2520" t="str">
        <f t="shared" si="238"/>
        <v>food</v>
      </c>
      <c r="Y2520" t="str">
        <f t="shared" si="239"/>
        <v>restaurants</v>
      </c>
    </row>
    <row r="2521" spans="1:25" ht="48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4.3333333333333335E-2</v>
      </c>
      <c r="P2521" s="6">
        <f t="shared" si="237"/>
        <v>16.25</v>
      </c>
      <c r="Q2521" t="s">
        <v>8336</v>
      </c>
      <c r="R2521" t="s">
        <v>8353</v>
      </c>
      <c r="S2521" s="10">
        <f t="shared" si="240"/>
        <v>41809.155138888891</v>
      </c>
      <c r="T2521" s="10">
        <f t="shared" si="241"/>
        <v>41839.155138888891</v>
      </c>
      <c r="V2521" s="21"/>
      <c r="W2521" t="s">
        <v>8299</v>
      </c>
      <c r="X2521" t="str">
        <f t="shared" si="238"/>
        <v>food</v>
      </c>
      <c r="Y2521" t="str">
        <f t="shared" si="239"/>
        <v>restaurants</v>
      </c>
    </row>
    <row r="2522" spans="1:25" ht="64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s="6">
        <f t="shared" si="237"/>
        <v>0</v>
      </c>
      <c r="Q2522" t="s">
        <v>8336</v>
      </c>
      <c r="R2522" t="s">
        <v>8353</v>
      </c>
      <c r="S2522" s="10">
        <f t="shared" si="240"/>
        <v>42612.600520833337</v>
      </c>
      <c r="T2522" s="10">
        <f t="shared" si="241"/>
        <v>42658.806249999994</v>
      </c>
      <c r="V2522" s="21"/>
      <c r="W2522" t="s">
        <v>8299</v>
      </c>
      <c r="X2522" t="str">
        <f t="shared" si="238"/>
        <v>food</v>
      </c>
      <c r="Y2522" t="str">
        <f t="shared" si="239"/>
        <v>restaurants</v>
      </c>
    </row>
    <row r="2523" spans="1:25" ht="80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109.48792</v>
      </c>
      <c r="P2523" s="6">
        <f t="shared" si="237"/>
        <v>103.68174242424243</v>
      </c>
      <c r="Q2523" t="s">
        <v>8325</v>
      </c>
      <c r="R2523" t="s">
        <v>8354</v>
      </c>
      <c r="S2523" s="10">
        <f t="shared" si="240"/>
        <v>42269.967835648145</v>
      </c>
      <c r="T2523" s="10">
        <f t="shared" si="241"/>
        <v>42290.967835648145</v>
      </c>
      <c r="V2523" s="21"/>
      <c r="W2523" t="s">
        <v>8300</v>
      </c>
      <c r="X2523" t="str">
        <f t="shared" si="238"/>
        <v>music</v>
      </c>
      <c r="Y2523" t="str">
        <f t="shared" si="239"/>
        <v>classical music</v>
      </c>
    </row>
    <row r="2524" spans="1:25" ht="80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100</v>
      </c>
      <c r="P2524" s="6">
        <f t="shared" si="237"/>
        <v>185.18518518518519</v>
      </c>
      <c r="Q2524" t="s">
        <v>8325</v>
      </c>
      <c r="R2524" t="s">
        <v>8354</v>
      </c>
      <c r="S2524" s="10">
        <f t="shared" si="240"/>
        <v>42460.573611111111</v>
      </c>
      <c r="T2524" s="10">
        <f t="shared" si="241"/>
        <v>42482.619444444441</v>
      </c>
      <c r="V2524" s="21"/>
      <c r="W2524" t="s">
        <v>8300</v>
      </c>
      <c r="X2524" t="str">
        <f t="shared" si="238"/>
        <v>music</v>
      </c>
      <c r="Y2524" t="str">
        <f t="shared" si="239"/>
        <v>classical music</v>
      </c>
    </row>
    <row r="2525" spans="1:25" ht="64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156.44444444444446</v>
      </c>
      <c r="P2525" s="6">
        <f t="shared" si="237"/>
        <v>54.153846153846153</v>
      </c>
      <c r="Q2525" t="s">
        <v>8325</v>
      </c>
      <c r="R2525" t="s">
        <v>8354</v>
      </c>
      <c r="S2525" s="10">
        <f t="shared" si="240"/>
        <v>41930.975601851853</v>
      </c>
      <c r="T2525" s="10">
        <f t="shared" si="241"/>
        <v>41961.017268518524</v>
      </c>
      <c r="V2525" s="21"/>
      <c r="W2525" t="s">
        <v>8300</v>
      </c>
      <c r="X2525" t="str">
        <f t="shared" si="238"/>
        <v>music</v>
      </c>
      <c r="Y2525" t="str">
        <f t="shared" si="239"/>
        <v>classical music</v>
      </c>
    </row>
    <row r="2526" spans="1:25" ht="48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101.6</v>
      </c>
      <c r="P2526" s="6">
        <f t="shared" si="237"/>
        <v>177.2093023255814</v>
      </c>
      <c r="Q2526" t="s">
        <v>8325</v>
      </c>
      <c r="R2526" t="s">
        <v>8354</v>
      </c>
      <c r="S2526" s="10">
        <f t="shared" si="240"/>
        <v>41961.807372685187</v>
      </c>
      <c r="T2526" s="10">
        <f t="shared" si="241"/>
        <v>41994.1875</v>
      </c>
      <c r="V2526" s="21"/>
      <c r="W2526" t="s">
        <v>8300</v>
      </c>
      <c r="X2526" t="str">
        <f t="shared" si="238"/>
        <v>music</v>
      </c>
      <c r="Y2526" t="str">
        <f t="shared" si="239"/>
        <v>classical music</v>
      </c>
    </row>
    <row r="2527" spans="1:25" ht="64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100.325</v>
      </c>
      <c r="P2527" s="6">
        <f t="shared" si="237"/>
        <v>100.325</v>
      </c>
      <c r="Q2527" t="s">
        <v>8325</v>
      </c>
      <c r="R2527" t="s">
        <v>8354</v>
      </c>
      <c r="S2527" s="10">
        <f t="shared" si="240"/>
        <v>41058.844571759262</v>
      </c>
      <c r="T2527" s="10">
        <f t="shared" si="241"/>
        <v>41088.844571759262</v>
      </c>
      <c r="V2527" s="21"/>
      <c r="W2527" t="s">
        <v>8300</v>
      </c>
      <c r="X2527" t="str">
        <f t="shared" si="238"/>
        <v>music</v>
      </c>
      <c r="Y2527" t="str">
        <f t="shared" si="239"/>
        <v>classical music</v>
      </c>
    </row>
    <row r="2528" spans="1:25" ht="64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112.94999999999999</v>
      </c>
      <c r="P2528" s="6">
        <f t="shared" si="237"/>
        <v>136.90909090909091</v>
      </c>
      <c r="Q2528" t="s">
        <v>8325</v>
      </c>
      <c r="R2528" t="s">
        <v>8354</v>
      </c>
      <c r="S2528" s="10">
        <f t="shared" si="240"/>
        <v>41953.091134259259</v>
      </c>
      <c r="T2528" s="10">
        <f t="shared" si="241"/>
        <v>41981.207638888889</v>
      </c>
      <c r="V2528" s="21"/>
      <c r="W2528" t="s">
        <v>8300</v>
      </c>
      <c r="X2528" t="str">
        <f t="shared" si="238"/>
        <v>music</v>
      </c>
      <c r="Y2528" t="str">
        <f t="shared" si="239"/>
        <v>classical music</v>
      </c>
    </row>
    <row r="2529" spans="1:25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102.125</v>
      </c>
      <c r="P2529" s="6">
        <f t="shared" si="237"/>
        <v>57.535211267605632</v>
      </c>
      <c r="Q2529" t="s">
        <v>8325</v>
      </c>
      <c r="R2529" t="s">
        <v>8354</v>
      </c>
      <c r="S2529" s="10">
        <f t="shared" si="240"/>
        <v>41546.75105324074</v>
      </c>
      <c r="T2529" s="10">
        <f t="shared" si="241"/>
        <v>41565.165972222225</v>
      </c>
      <c r="V2529" s="21"/>
      <c r="W2529" t="s">
        <v>8300</v>
      </c>
      <c r="X2529" t="str">
        <f t="shared" si="238"/>
        <v>music</v>
      </c>
      <c r="Y2529" t="str">
        <f t="shared" si="239"/>
        <v>classical music</v>
      </c>
    </row>
    <row r="2530" spans="1:25" ht="64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107.24974999999999</v>
      </c>
      <c r="P2530" s="6">
        <f t="shared" si="237"/>
        <v>52.962839506172834</v>
      </c>
      <c r="Q2530" t="s">
        <v>8325</v>
      </c>
      <c r="R2530" t="s">
        <v>8354</v>
      </c>
      <c r="S2530" s="10">
        <f t="shared" si="240"/>
        <v>42217.834525462968</v>
      </c>
      <c r="T2530" s="10">
        <f t="shared" si="241"/>
        <v>42236.458333333328</v>
      </c>
      <c r="V2530" s="21"/>
      <c r="W2530" t="s">
        <v>8300</v>
      </c>
      <c r="X2530" t="str">
        <f t="shared" si="238"/>
        <v>music</v>
      </c>
      <c r="Y2530" t="str">
        <f t="shared" si="239"/>
        <v>classical music</v>
      </c>
    </row>
    <row r="2531" spans="1:25" ht="16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104.28333333333333</v>
      </c>
      <c r="P2531" s="6">
        <f t="shared" si="237"/>
        <v>82.328947368421055</v>
      </c>
      <c r="Q2531" t="s">
        <v>8325</v>
      </c>
      <c r="R2531" t="s">
        <v>8354</v>
      </c>
      <c r="S2531" s="10">
        <f t="shared" si="240"/>
        <v>40948.080729166664</v>
      </c>
      <c r="T2531" s="10">
        <f t="shared" si="241"/>
        <v>40993.0390625</v>
      </c>
      <c r="V2531" s="21"/>
      <c r="W2531" t="s">
        <v>8300</v>
      </c>
      <c r="X2531" t="str">
        <f t="shared" si="238"/>
        <v>music</v>
      </c>
      <c r="Y2531" t="str">
        <f t="shared" si="239"/>
        <v>classical music</v>
      </c>
    </row>
    <row r="2532" spans="1:25" ht="64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100</v>
      </c>
      <c r="P2532" s="6">
        <f t="shared" si="237"/>
        <v>135.41666666666666</v>
      </c>
      <c r="Q2532" t="s">
        <v>8325</v>
      </c>
      <c r="R2532" t="s">
        <v>8354</v>
      </c>
      <c r="S2532" s="10">
        <f t="shared" si="240"/>
        <v>42081.864641203705</v>
      </c>
      <c r="T2532" s="10">
        <f t="shared" si="241"/>
        <v>42114.201388888891</v>
      </c>
      <c r="V2532" s="21"/>
      <c r="W2532" t="s">
        <v>8300</v>
      </c>
      <c r="X2532" t="str">
        <f t="shared" si="238"/>
        <v>music</v>
      </c>
      <c r="Y2532" t="str">
        <f t="shared" si="239"/>
        <v>classical music</v>
      </c>
    </row>
    <row r="2533" spans="1:25" ht="80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100.4</v>
      </c>
      <c r="P2533" s="6">
        <f t="shared" si="237"/>
        <v>74.06557377049181</v>
      </c>
      <c r="Q2533" t="s">
        <v>8325</v>
      </c>
      <c r="R2533" t="s">
        <v>8354</v>
      </c>
      <c r="S2533" s="10">
        <f t="shared" si="240"/>
        <v>42208.680023148147</v>
      </c>
      <c r="T2533" s="10">
        <f t="shared" si="241"/>
        <v>42231.165972222225</v>
      </c>
      <c r="V2533" s="21"/>
      <c r="W2533" t="s">
        <v>8300</v>
      </c>
      <c r="X2533" t="str">
        <f t="shared" si="238"/>
        <v>music</v>
      </c>
      <c r="Y2533" t="str">
        <f t="shared" si="239"/>
        <v>classical music</v>
      </c>
    </row>
    <row r="2534" spans="1:25" ht="64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126.125</v>
      </c>
      <c r="P2534" s="6">
        <f t="shared" si="237"/>
        <v>84.083333333333329</v>
      </c>
      <c r="Q2534" t="s">
        <v>8325</v>
      </c>
      <c r="R2534" t="s">
        <v>8354</v>
      </c>
      <c r="S2534" s="10">
        <f t="shared" si="240"/>
        <v>41107.849143518521</v>
      </c>
      <c r="T2534" s="10">
        <f t="shared" si="241"/>
        <v>41137.849143518521</v>
      </c>
      <c r="V2534" s="21"/>
      <c r="W2534" t="s">
        <v>8300</v>
      </c>
      <c r="X2534" t="str">
        <f t="shared" si="238"/>
        <v>music</v>
      </c>
      <c r="Y2534" t="str">
        <f t="shared" si="239"/>
        <v>classical music</v>
      </c>
    </row>
    <row r="2535" spans="1:25" ht="64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110.66666666666667</v>
      </c>
      <c r="P2535" s="6">
        <f t="shared" si="237"/>
        <v>61.029411764705884</v>
      </c>
      <c r="Q2535" t="s">
        <v>8325</v>
      </c>
      <c r="R2535" t="s">
        <v>8354</v>
      </c>
      <c r="S2535" s="10">
        <f t="shared" si="240"/>
        <v>41304.751284722224</v>
      </c>
      <c r="T2535" s="10">
        <f t="shared" si="241"/>
        <v>41334.750787037039</v>
      </c>
      <c r="V2535" s="21"/>
      <c r="W2535" t="s">
        <v>8300</v>
      </c>
      <c r="X2535" t="str">
        <f t="shared" si="238"/>
        <v>music</v>
      </c>
      <c r="Y2535" t="str">
        <f t="shared" si="239"/>
        <v>classical music</v>
      </c>
    </row>
    <row r="2536" spans="1:25" ht="8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105</v>
      </c>
      <c r="P2536" s="6">
        <f t="shared" si="237"/>
        <v>150</v>
      </c>
      <c r="Q2536" t="s">
        <v>8325</v>
      </c>
      <c r="R2536" t="s">
        <v>8354</v>
      </c>
      <c r="S2536" s="10">
        <f t="shared" si="240"/>
        <v>40127.700370370374</v>
      </c>
      <c r="T2536" s="10">
        <f t="shared" si="241"/>
        <v>40179.25</v>
      </c>
      <c r="V2536" s="21"/>
      <c r="W2536" t="s">
        <v>8300</v>
      </c>
      <c r="X2536" t="str">
        <f t="shared" si="238"/>
        <v>music</v>
      </c>
      <c r="Y2536" t="str">
        <f t="shared" si="239"/>
        <v>classical music</v>
      </c>
    </row>
    <row r="2537" spans="1:25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103.77499999999999</v>
      </c>
      <c r="P2537" s="6">
        <f t="shared" si="237"/>
        <v>266.08974358974359</v>
      </c>
      <c r="Q2537" t="s">
        <v>8325</v>
      </c>
      <c r="R2537" t="s">
        <v>8354</v>
      </c>
      <c r="S2537" s="10">
        <f t="shared" si="240"/>
        <v>41943.791030092594</v>
      </c>
      <c r="T2537" s="10">
        <f t="shared" si="241"/>
        <v>41974.832696759258</v>
      </c>
      <c r="V2537" s="21"/>
      <c r="W2537" t="s">
        <v>8300</v>
      </c>
      <c r="X2537" t="str">
        <f t="shared" si="238"/>
        <v>music</v>
      </c>
      <c r="Y2537" t="str">
        <f t="shared" si="239"/>
        <v>classical music</v>
      </c>
    </row>
    <row r="2538" spans="1:25" ht="64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115.99999999999999</v>
      </c>
      <c r="P2538" s="6">
        <f t="shared" si="237"/>
        <v>7.25</v>
      </c>
      <c r="Q2538" t="s">
        <v>8325</v>
      </c>
      <c r="R2538" t="s">
        <v>8354</v>
      </c>
      <c r="S2538" s="10">
        <f t="shared" si="240"/>
        <v>41464.106087962966</v>
      </c>
      <c r="T2538" s="10">
        <f t="shared" si="241"/>
        <v>41485.106087962966</v>
      </c>
      <c r="V2538" s="21"/>
      <c r="W2538" t="s">
        <v>8300</v>
      </c>
      <c r="X2538" t="str">
        <f t="shared" si="238"/>
        <v>music</v>
      </c>
      <c r="Y2538" t="str">
        <f t="shared" si="239"/>
        <v>classical music</v>
      </c>
    </row>
    <row r="2539" spans="1:25" ht="64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110.00000000000001</v>
      </c>
      <c r="P2539" s="6">
        <f t="shared" si="237"/>
        <v>100</v>
      </c>
      <c r="Q2539" t="s">
        <v>8325</v>
      </c>
      <c r="R2539" t="s">
        <v>8354</v>
      </c>
      <c r="S2539" s="10">
        <f t="shared" si="240"/>
        <v>40696.648784722223</v>
      </c>
      <c r="T2539" s="10">
        <f t="shared" si="241"/>
        <v>40756.648784722223</v>
      </c>
      <c r="V2539" s="21"/>
      <c r="W2539" t="s">
        <v>8300</v>
      </c>
      <c r="X2539" t="str">
        <f t="shared" si="238"/>
        <v>music</v>
      </c>
      <c r="Y2539" t="str">
        <f t="shared" si="239"/>
        <v>classical music</v>
      </c>
    </row>
    <row r="2540" spans="1:25" ht="48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113.01761111111111</v>
      </c>
      <c r="P2540" s="6">
        <f t="shared" si="237"/>
        <v>109.96308108108107</v>
      </c>
      <c r="Q2540" t="s">
        <v>8325</v>
      </c>
      <c r="R2540" t="s">
        <v>8354</v>
      </c>
      <c r="S2540" s="10">
        <f t="shared" si="240"/>
        <v>41298.509965277779</v>
      </c>
      <c r="T2540" s="10">
        <f t="shared" si="241"/>
        <v>41329.207638888889</v>
      </c>
      <c r="V2540" s="21"/>
      <c r="W2540" t="s">
        <v>8300</v>
      </c>
      <c r="X2540" t="str">
        <f t="shared" si="238"/>
        <v>music</v>
      </c>
      <c r="Y2540" t="str">
        <f t="shared" si="239"/>
        <v>classical music</v>
      </c>
    </row>
    <row r="2541" spans="1:25" ht="64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100.25</v>
      </c>
      <c r="P2541" s="6">
        <f t="shared" si="237"/>
        <v>169.91525423728814</v>
      </c>
      <c r="Q2541" t="s">
        <v>8325</v>
      </c>
      <c r="R2541" t="s">
        <v>8354</v>
      </c>
      <c r="S2541" s="10">
        <f t="shared" si="240"/>
        <v>41977.902222222227</v>
      </c>
      <c r="T2541" s="10">
        <f t="shared" si="241"/>
        <v>42037.902222222227</v>
      </c>
      <c r="V2541" s="21"/>
      <c r="W2541" t="s">
        <v>8300</v>
      </c>
      <c r="X2541" t="str">
        <f t="shared" si="238"/>
        <v>music</v>
      </c>
      <c r="Y2541" t="str">
        <f t="shared" si="239"/>
        <v>classical music</v>
      </c>
    </row>
    <row r="2542" spans="1:25" ht="64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103.4</v>
      </c>
      <c r="P2542" s="6">
        <f t="shared" si="237"/>
        <v>95.740740740740748</v>
      </c>
      <c r="Q2542" t="s">
        <v>8325</v>
      </c>
      <c r="R2542" t="s">
        <v>8354</v>
      </c>
      <c r="S2542" s="10">
        <f t="shared" si="240"/>
        <v>40785.675011574072</v>
      </c>
      <c r="T2542" s="10">
        <f t="shared" si="241"/>
        <v>40845.675011574072</v>
      </c>
      <c r="V2542" s="21"/>
      <c r="W2542" t="s">
        <v>8300</v>
      </c>
      <c r="X2542" t="str">
        <f t="shared" si="238"/>
        <v>music</v>
      </c>
      <c r="Y2542" t="str">
        <f t="shared" si="239"/>
        <v>classical music</v>
      </c>
    </row>
    <row r="2543" spans="1:25" ht="64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107.02857142857142</v>
      </c>
      <c r="P2543" s="6">
        <f t="shared" si="237"/>
        <v>59.460317460317462</v>
      </c>
      <c r="Q2543" t="s">
        <v>8325</v>
      </c>
      <c r="R2543" t="s">
        <v>8354</v>
      </c>
      <c r="S2543" s="10">
        <f t="shared" si="240"/>
        <v>41483.449282407404</v>
      </c>
      <c r="T2543" s="10">
        <f t="shared" si="241"/>
        <v>41543.449282407404</v>
      </c>
      <c r="V2543" s="21"/>
      <c r="W2543" t="s">
        <v>8300</v>
      </c>
      <c r="X2543" t="str">
        <f t="shared" si="238"/>
        <v>music</v>
      </c>
      <c r="Y2543" t="str">
        <f t="shared" si="239"/>
        <v>classical music</v>
      </c>
    </row>
    <row r="2544" spans="1:25" ht="64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103.57142857142858</v>
      </c>
      <c r="P2544" s="6">
        <f t="shared" si="237"/>
        <v>55.769230769230766</v>
      </c>
      <c r="Q2544" t="s">
        <v>8325</v>
      </c>
      <c r="R2544" t="s">
        <v>8354</v>
      </c>
      <c r="S2544" s="10">
        <f t="shared" si="240"/>
        <v>41509.426585648151</v>
      </c>
      <c r="T2544" s="10">
        <f t="shared" si="241"/>
        <v>41548.165972222225</v>
      </c>
      <c r="V2544" s="21"/>
      <c r="W2544" t="s">
        <v>8300</v>
      </c>
      <c r="X2544" t="str">
        <f t="shared" si="238"/>
        <v>music</v>
      </c>
      <c r="Y2544" t="str">
        <f t="shared" si="239"/>
        <v>classical music</v>
      </c>
    </row>
    <row r="2545" spans="1:25" ht="80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156.4</v>
      </c>
      <c r="P2545" s="6">
        <f t="shared" si="237"/>
        <v>30.076923076923077</v>
      </c>
      <c r="Q2545" t="s">
        <v>8325</v>
      </c>
      <c r="R2545" t="s">
        <v>8354</v>
      </c>
      <c r="S2545" s="10">
        <f t="shared" si="240"/>
        <v>40514.107615740737</v>
      </c>
      <c r="T2545" s="10">
        <f t="shared" si="241"/>
        <v>40545.125</v>
      </c>
      <c r="V2545" s="21"/>
      <c r="W2545" t="s">
        <v>8300</v>
      </c>
      <c r="X2545" t="str">
        <f t="shared" si="238"/>
        <v>music</v>
      </c>
      <c r="Y2545" t="str">
        <f t="shared" si="239"/>
        <v>classical music</v>
      </c>
    </row>
    <row r="2546" spans="1:25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100.82</v>
      </c>
      <c r="P2546" s="6">
        <f t="shared" si="237"/>
        <v>88.438596491228068</v>
      </c>
      <c r="Q2546" t="s">
        <v>8325</v>
      </c>
      <c r="R2546" t="s">
        <v>8354</v>
      </c>
      <c r="S2546" s="10">
        <f t="shared" si="240"/>
        <v>41068.520474537036</v>
      </c>
      <c r="T2546" s="10">
        <f t="shared" si="241"/>
        <v>41098.520474537036</v>
      </c>
      <c r="V2546" s="21"/>
      <c r="W2546" t="s">
        <v>8300</v>
      </c>
      <c r="X2546" t="str">
        <f t="shared" si="238"/>
        <v>music</v>
      </c>
      <c r="Y2546" t="str">
        <f t="shared" si="239"/>
        <v>classical music</v>
      </c>
    </row>
    <row r="2547" spans="1:25" ht="64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195.3</v>
      </c>
      <c r="P2547" s="6">
        <f t="shared" si="237"/>
        <v>64.032786885245898</v>
      </c>
      <c r="Q2547" t="s">
        <v>8325</v>
      </c>
      <c r="R2547" t="s">
        <v>8354</v>
      </c>
      <c r="S2547" s="10">
        <f t="shared" si="240"/>
        <v>42027.13817129629</v>
      </c>
      <c r="T2547" s="10">
        <f t="shared" si="241"/>
        <v>42062.020833333328</v>
      </c>
      <c r="V2547" s="21"/>
      <c r="W2547" t="s">
        <v>8300</v>
      </c>
      <c r="X2547" t="str">
        <f t="shared" si="238"/>
        <v>music</v>
      </c>
      <c r="Y2547" t="str">
        <f t="shared" si="239"/>
        <v>classical music</v>
      </c>
    </row>
    <row r="2548" spans="1:25" ht="64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111.71428571428572</v>
      </c>
      <c r="P2548" s="6">
        <f t="shared" si="237"/>
        <v>60.153846153846153</v>
      </c>
      <c r="Q2548" t="s">
        <v>8325</v>
      </c>
      <c r="R2548" t="s">
        <v>8354</v>
      </c>
      <c r="S2548" s="10">
        <f t="shared" si="240"/>
        <v>41524.858553240738</v>
      </c>
      <c r="T2548" s="10">
        <f t="shared" si="241"/>
        <v>41552.208333333336</v>
      </c>
      <c r="V2548" s="21"/>
      <c r="W2548" t="s">
        <v>8300</v>
      </c>
      <c r="X2548" t="str">
        <f t="shared" si="238"/>
        <v>music</v>
      </c>
      <c r="Y2548" t="str">
        <f t="shared" si="239"/>
        <v>classical music</v>
      </c>
    </row>
    <row r="2549" spans="1:25" ht="64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119.85454545454546</v>
      </c>
      <c r="P2549" s="6">
        <f t="shared" si="237"/>
        <v>49.194029850746269</v>
      </c>
      <c r="Q2549" t="s">
        <v>8325</v>
      </c>
      <c r="R2549" t="s">
        <v>8354</v>
      </c>
      <c r="S2549" s="10">
        <f t="shared" si="240"/>
        <v>40973.773182870369</v>
      </c>
      <c r="T2549" s="10">
        <f t="shared" si="241"/>
        <v>41003.731516203705</v>
      </c>
      <c r="V2549" s="21"/>
      <c r="W2549" t="s">
        <v>8300</v>
      </c>
      <c r="X2549" t="str">
        <f t="shared" si="238"/>
        <v>music</v>
      </c>
      <c r="Y2549" t="str">
        <f t="shared" si="239"/>
        <v>classical music</v>
      </c>
    </row>
    <row r="2550" spans="1:25" ht="64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101.85</v>
      </c>
      <c r="P2550" s="6">
        <f t="shared" si="237"/>
        <v>165.16216216216216</v>
      </c>
      <c r="Q2550" t="s">
        <v>8325</v>
      </c>
      <c r="R2550" t="s">
        <v>8354</v>
      </c>
      <c r="S2550" s="10">
        <f t="shared" si="240"/>
        <v>42618.625428240746</v>
      </c>
      <c r="T2550" s="10">
        <f t="shared" si="241"/>
        <v>42643.185416666667</v>
      </c>
      <c r="V2550" s="21"/>
      <c r="W2550" t="s">
        <v>8300</v>
      </c>
      <c r="X2550" t="str">
        <f t="shared" si="238"/>
        <v>music</v>
      </c>
      <c r="Y2550" t="str">
        <f t="shared" si="239"/>
        <v>classical music</v>
      </c>
    </row>
    <row r="2551" spans="1:25" ht="64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102.80254777070064</v>
      </c>
      <c r="P2551" s="6">
        <f t="shared" si="237"/>
        <v>43.621621621621621</v>
      </c>
      <c r="Q2551" t="s">
        <v>8325</v>
      </c>
      <c r="R2551" t="s">
        <v>8354</v>
      </c>
      <c r="S2551" s="10">
        <f t="shared" si="240"/>
        <v>41390.757754629631</v>
      </c>
      <c r="T2551" s="10">
        <f t="shared" si="241"/>
        <v>41425.708333333336</v>
      </c>
      <c r="V2551" s="21"/>
      <c r="W2551" t="s">
        <v>8300</v>
      </c>
      <c r="X2551" t="str">
        <f t="shared" si="238"/>
        <v>music</v>
      </c>
      <c r="Y2551" t="str">
        <f t="shared" si="239"/>
        <v>classical music</v>
      </c>
    </row>
    <row r="2552" spans="1:25" ht="64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100.84615384615385</v>
      </c>
      <c r="P2552" s="6">
        <f t="shared" si="237"/>
        <v>43.7</v>
      </c>
      <c r="Q2552" t="s">
        <v>8325</v>
      </c>
      <c r="R2552" t="s">
        <v>8354</v>
      </c>
      <c r="S2552" s="10">
        <f t="shared" si="240"/>
        <v>42228.634328703702</v>
      </c>
      <c r="T2552" s="10">
        <f t="shared" si="241"/>
        <v>42285.165972222225</v>
      </c>
      <c r="V2552" s="21"/>
      <c r="W2552" t="s">
        <v>8300</v>
      </c>
      <c r="X2552" t="str">
        <f t="shared" si="238"/>
        <v>music</v>
      </c>
      <c r="Y2552" t="str">
        <f t="shared" si="239"/>
        <v>classical music</v>
      </c>
    </row>
    <row r="2553" spans="1:25" ht="64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102.73469387755102</v>
      </c>
      <c r="P2553" s="6">
        <f t="shared" si="237"/>
        <v>67.419642857142861</v>
      </c>
      <c r="Q2553" t="s">
        <v>8325</v>
      </c>
      <c r="R2553" t="s">
        <v>8354</v>
      </c>
      <c r="S2553" s="10">
        <f t="shared" si="240"/>
        <v>40961.252141203702</v>
      </c>
      <c r="T2553" s="10">
        <f t="shared" si="241"/>
        <v>40989.866666666669</v>
      </c>
      <c r="V2553" s="21"/>
      <c r="W2553" t="s">
        <v>8300</v>
      </c>
      <c r="X2553" t="str">
        <f t="shared" si="238"/>
        <v>music</v>
      </c>
      <c r="Y2553" t="str">
        <f t="shared" si="239"/>
        <v>classical music</v>
      </c>
    </row>
    <row r="2554" spans="1:25" ht="64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106.5</v>
      </c>
      <c r="P2554" s="6">
        <f t="shared" si="237"/>
        <v>177.5</v>
      </c>
      <c r="Q2554" t="s">
        <v>8325</v>
      </c>
      <c r="R2554" t="s">
        <v>8354</v>
      </c>
      <c r="S2554" s="10">
        <f t="shared" si="240"/>
        <v>42769.809965277775</v>
      </c>
      <c r="T2554" s="10">
        <f t="shared" si="241"/>
        <v>42799.809965277775</v>
      </c>
      <c r="V2554" s="21"/>
      <c r="W2554" t="s">
        <v>8300</v>
      </c>
      <c r="X2554" t="str">
        <f t="shared" si="238"/>
        <v>music</v>
      </c>
      <c r="Y2554" t="str">
        <f t="shared" si="239"/>
        <v>classical music</v>
      </c>
    </row>
    <row r="2555" spans="1:25" ht="64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155.53333333333333</v>
      </c>
      <c r="P2555" s="6">
        <f t="shared" si="237"/>
        <v>38.883333333333333</v>
      </c>
      <c r="Q2555" t="s">
        <v>8325</v>
      </c>
      <c r="R2555" t="s">
        <v>8354</v>
      </c>
      <c r="S2555" s="10">
        <f t="shared" si="240"/>
        <v>41113.199155092596</v>
      </c>
      <c r="T2555" s="10">
        <f t="shared" si="241"/>
        <v>41173.199155092596</v>
      </c>
      <c r="V2555" s="21"/>
      <c r="W2555" t="s">
        <v>8300</v>
      </c>
      <c r="X2555" t="str">
        <f t="shared" si="238"/>
        <v>music</v>
      </c>
      <c r="Y2555" t="str">
        <f t="shared" si="239"/>
        <v>classical music</v>
      </c>
    </row>
    <row r="2556" spans="1:25" ht="64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122.8</v>
      </c>
      <c r="P2556" s="6">
        <f t="shared" si="237"/>
        <v>54.985074626865675</v>
      </c>
      <c r="Q2556" t="s">
        <v>8325</v>
      </c>
      <c r="R2556" t="s">
        <v>8354</v>
      </c>
      <c r="S2556" s="10">
        <f t="shared" si="240"/>
        <v>42125.078275462962</v>
      </c>
      <c r="T2556" s="10">
        <f t="shared" si="241"/>
        <v>42156.165972222225</v>
      </c>
      <c r="V2556" s="21"/>
      <c r="W2556" t="s">
        <v>8300</v>
      </c>
      <c r="X2556" t="str">
        <f t="shared" si="238"/>
        <v>music</v>
      </c>
      <c r="Y2556" t="str">
        <f t="shared" si="239"/>
        <v>classical music</v>
      </c>
    </row>
    <row r="2557" spans="1:25" ht="64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107.35</v>
      </c>
      <c r="P2557" s="6">
        <f t="shared" si="237"/>
        <v>61.342857142857142</v>
      </c>
      <c r="Q2557" t="s">
        <v>8325</v>
      </c>
      <c r="R2557" t="s">
        <v>8354</v>
      </c>
      <c r="S2557" s="10">
        <f t="shared" si="240"/>
        <v>41026.655011574076</v>
      </c>
      <c r="T2557" s="10">
        <f t="shared" si="241"/>
        <v>41057.655011574076</v>
      </c>
      <c r="V2557" s="21"/>
      <c r="W2557" t="s">
        <v>8300</v>
      </c>
      <c r="X2557" t="str">
        <f t="shared" si="238"/>
        <v>music</v>
      </c>
      <c r="Y2557" t="str">
        <f t="shared" si="239"/>
        <v>classical music</v>
      </c>
    </row>
    <row r="2558" spans="1:25" ht="64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105.50335570469798</v>
      </c>
      <c r="P2558" s="6">
        <f t="shared" si="237"/>
        <v>23.117647058823529</v>
      </c>
      <c r="Q2558" t="s">
        <v>8325</v>
      </c>
      <c r="R2558" t="s">
        <v>8354</v>
      </c>
      <c r="S2558" s="10">
        <f t="shared" si="240"/>
        <v>41222.991400462961</v>
      </c>
      <c r="T2558" s="10">
        <f t="shared" si="241"/>
        <v>41267.991400462961</v>
      </c>
      <c r="V2558" s="21"/>
      <c r="W2558" t="s">
        <v>8300</v>
      </c>
      <c r="X2558" t="str">
        <f t="shared" si="238"/>
        <v>music</v>
      </c>
      <c r="Y2558" t="str">
        <f t="shared" si="239"/>
        <v>classical music</v>
      </c>
    </row>
    <row r="2559" spans="1:25" ht="48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118.44444444444444</v>
      </c>
      <c r="P2559" s="6">
        <f t="shared" si="237"/>
        <v>29.611111111111111</v>
      </c>
      <c r="Q2559" t="s">
        <v>8325</v>
      </c>
      <c r="R2559" t="s">
        <v>8354</v>
      </c>
      <c r="S2559" s="10">
        <f t="shared" si="240"/>
        <v>41744.745208333334</v>
      </c>
      <c r="T2559" s="10">
        <f t="shared" si="241"/>
        <v>41774.745208333334</v>
      </c>
      <c r="V2559" s="21"/>
      <c r="W2559" t="s">
        <v>8300</v>
      </c>
      <c r="X2559" t="str">
        <f t="shared" si="238"/>
        <v>music</v>
      </c>
      <c r="Y2559" t="str">
        <f t="shared" si="239"/>
        <v>classical music</v>
      </c>
    </row>
    <row r="2560" spans="1:25" ht="48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108.88</v>
      </c>
      <c r="P2560" s="6">
        <f t="shared" si="237"/>
        <v>75.611111111111114</v>
      </c>
      <c r="Q2560" t="s">
        <v>8325</v>
      </c>
      <c r="R2560" t="s">
        <v>8354</v>
      </c>
      <c r="S2560" s="10">
        <f t="shared" si="240"/>
        <v>42093.860023148154</v>
      </c>
      <c r="T2560" s="10">
        <f t="shared" si="241"/>
        <v>42125.582638888889</v>
      </c>
      <c r="V2560" s="21"/>
      <c r="W2560" t="s">
        <v>8300</v>
      </c>
      <c r="X2560" t="str">
        <f t="shared" si="238"/>
        <v>music</v>
      </c>
      <c r="Y2560" t="str">
        <f t="shared" si="239"/>
        <v>classical music</v>
      </c>
    </row>
    <row r="2561" spans="1:25" ht="64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111.25</v>
      </c>
      <c r="P2561" s="6">
        <f t="shared" si="237"/>
        <v>35.6</v>
      </c>
      <c r="Q2561" t="s">
        <v>8325</v>
      </c>
      <c r="R2561" t="s">
        <v>8354</v>
      </c>
      <c r="S2561" s="10">
        <f t="shared" si="240"/>
        <v>40829.873657407406</v>
      </c>
      <c r="T2561" s="10">
        <f t="shared" si="241"/>
        <v>40862.817361111112</v>
      </c>
      <c r="V2561" s="21"/>
      <c r="W2561" t="s">
        <v>8300</v>
      </c>
      <c r="X2561" t="str">
        <f t="shared" si="238"/>
        <v>music</v>
      </c>
      <c r="Y2561" t="str">
        <f t="shared" si="239"/>
        <v>classical music</v>
      </c>
    </row>
    <row r="2562" spans="1:25" ht="64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100.1</v>
      </c>
      <c r="P2562" s="6">
        <f t="shared" si="237"/>
        <v>143</v>
      </c>
      <c r="Q2562" t="s">
        <v>8325</v>
      </c>
      <c r="R2562" t="s">
        <v>8354</v>
      </c>
      <c r="S2562" s="10">
        <f t="shared" si="240"/>
        <v>42039.951087962967</v>
      </c>
      <c r="T2562" s="10">
        <f t="shared" si="241"/>
        <v>42069.951087962967</v>
      </c>
      <c r="V2562" s="21"/>
      <c r="W2562" t="s">
        <v>8300</v>
      </c>
      <c r="X2562" t="str">
        <f t="shared" si="238"/>
        <v>music</v>
      </c>
      <c r="Y2562" t="str">
        <f t="shared" si="239"/>
        <v>classical music</v>
      </c>
    </row>
    <row r="2563" spans="1:25" ht="64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((E2563/D2563)*100)</f>
        <v>0</v>
      </c>
      <c r="P2563" s="6">
        <f t="shared" ref="P2563:P2626" si="243">IFERROR(E2563/L2563,0)</f>
        <v>0</v>
      </c>
      <c r="Q2563" t="s">
        <v>8336</v>
      </c>
      <c r="R2563" t="s">
        <v>8337</v>
      </c>
      <c r="S2563" s="10">
        <f t="shared" si="240"/>
        <v>42260.528807870374</v>
      </c>
      <c r="T2563" s="10">
        <f t="shared" si="241"/>
        <v>42290.528807870374</v>
      </c>
      <c r="V2563" s="21"/>
      <c r="W2563" t="s">
        <v>8284</v>
      </c>
      <c r="X2563" t="str">
        <f t="shared" ref="X2563:X2626" si="244">LEFT(W2563,FIND("/",W2563)-1)</f>
        <v>food</v>
      </c>
      <c r="Y2563" t="str">
        <f t="shared" ref="Y2563:Y2626" si="245">RIGHT(W2563,LEN(W2563)-FIND("/",W2563))</f>
        <v>food trucks</v>
      </c>
    </row>
    <row r="2564" spans="1:25" ht="64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0.75</v>
      </c>
      <c r="P2564" s="6">
        <f t="shared" si="243"/>
        <v>25</v>
      </c>
      <c r="Q2564" t="s">
        <v>8336</v>
      </c>
      <c r="R2564" t="s">
        <v>8337</v>
      </c>
      <c r="S2564" s="10">
        <f t="shared" si="240"/>
        <v>42594.524756944447</v>
      </c>
      <c r="T2564" s="10">
        <f t="shared" si="241"/>
        <v>42654.524756944447</v>
      </c>
      <c r="V2564" s="21"/>
      <c r="W2564" t="s">
        <v>8284</v>
      </c>
      <c r="X2564" t="str">
        <f t="shared" si="244"/>
        <v>food</v>
      </c>
      <c r="Y2564" t="str">
        <f t="shared" si="245"/>
        <v>food trucks</v>
      </c>
    </row>
    <row r="2565" spans="1:25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s="6">
        <f t="shared" si="243"/>
        <v>0</v>
      </c>
      <c r="Q2565" t="s">
        <v>8336</v>
      </c>
      <c r="R2565" t="s">
        <v>8337</v>
      </c>
      <c r="S2565" s="10">
        <f t="shared" si="240"/>
        <v>42155.139479166668</v>
      </c>
      <c r="T2565" s="10">
        <f t="shared" si="241"/>
        <v>42215.139479166668</v>
      </c>
      <c r="V2565" s="21"/>
      <c r="W2565" t="s">
        <v>8284</v>
      </c>
      <c r="X2565" t="str">
        <f t="shared" si="244"/>
        <v>food</v>
      </c>
      <c r="Y2565" t="str">
        <f t="shared" si="245"/>
        <v>food trucks</v>
      </c>
    </row>
    <row r="2566" spans="1:25" ht="64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s="6">
        <f t="shared" si="243"/>
        <v>0</v>
      </c>
      <c r="Q2566" t="s">
        <v>8336</v>
      </c>
      <c r="R2566" t="s">
        <v>8337</v>
      </c>
      <c r="S2566" s="10">
        <f t="shared" si="240"/>
        <v>41822.040497685186</v>
      </c>
      <c r="T2566" s="10">
        <f t="shared" si="241"/>
        <v>41852.040497685186</v>
      </c>
      <c r="V2566" s="21"/>
      <c r="W2566" t="s">
        <v>8284</v>
      </c>
      <c r="X2566" t="str">
        <f t="shared" si="244"/>
        <v>food</v>
      </c>
      <c r="Y2566" t="str">
        <f t="shared" si="245"/>
        <v>food trucks</v>
      </c>
    </row>
    <row r="2567" spans="1:25" ht="64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1</v>
      </c>
      <c r="P2567" s="6">
        <f t="shared" si="243"/>
        <v>100</v>
      </c>
      <c r="Q2567" t="s">
        <v>8336</v>
      </c>
      <c r="R2567" t="s">
        <v>8337</v>
      </c>
      <c r="S2567" s="10">
        <f t="shared" si="240"/>
        <v>42440.650335648148</v>
      </c>
      <c r="T2567" s="10">
        <f t="shared" si="241"/>
        <v>42499.868055555555</v>
      </c>
      <c r="V2567" s="21"/>
      <c r="W2567" t="s">
        <v>8284</v>
      </c>
      <c r="X2567" t="str">
        <f t="shared" si="244"/>
        <v>food</v>
      </c>
      <c r="Y2567" t="str">
        <f t="shared" si="245"/>
        <v>food trucks</v>
      </c>
    </row>
    <row r="2568" spans="1:25" ht="64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s="6">
        <f t="shared" si="243"/>
        <v>0</v>
      </c>
      <c r="Q2568" t="s">
        <v>8336</v>
      </c>
      <c r="R2568" t="s">
        <v>8337</v>
      </c>
      <c r="S2568" s="10">
        <f t="shared" si="240"/>
        <v>41842.980879629627</v>
      </c>
      <c r="T2568" s="10">
        <f t="shared" si="241"/>
        <v>41872.980879629627</v>
      </c>
      <c r="V2568" s="21"/>
      <c r="W2568" t="s">
        <v>8284</v>
      </c>
      <c r="X2568" t="str">
        <f t="shared" si="244"/>
        <v>food</v>
      </c>
      <c r="Y2568" t="str">
        <f t="shared" si="245"/>
        <v>food trucks</v>
      </c>
    </row>
    <row r="2569" spans="1:25" ht="64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0.26666666666666666</v>
      </c>
      <c r="P2569" s="6">
        <f t="shared" si="243"/>
        <v>60</v>
      </c>
      <c r="Q2569" t="s">
        <v>8336</v>
      </c>
      <c r="R2569" t="s">
        <v>8337</v>
      </c>
      <c r="S2569" s="10">
        <f t="shared" si="240"/>
        <v>42087.878912037035</v>
      </c>
      <c r="T2569" s="10">
        <f t="shared" si="241"/>
        <v>42117.878912037035</v>
      </c>
      <c r="V2569" s="21"/>
      <c r="W2569" t="s">
        <v>8284</v>
      </c>
      <c r="X2569" t="str">
        <f t="shared" si="244"/>
        <v>food</v>
      </c>
      <c r="Y2569" t="str">
        <f t="shared" si="245"/>
        <v>food trucks</v>
      </c>
    </row>
    <row r="2570" spans="1:25" ht="64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0.5</v>
      </c>
      <c r="P2570" s="6">
        <f t="shared" si="243"/>
        <v>50</v>
      </c>
      <c r="Q2570" t="s">
        <v>8336</v>
      </c>
      <c r="R2570" t="s">
        <v>8337</v>
      </c>
      <c r="S2570" s="10">
        <f t="shared" si="240"/>
        <v>42584.666597222225</v>
      </c>
      <c r="T2570" s="10">
        <f t="shared" si="241"/>
        <v>42614.666597222225</v>
      </c>
      <c r="V2570" s="21"/>
      <c r="W2570" t="s">
        <v>8284</v>
      </c>
      <c r="X2570" t="str">
        <f t="shared" si="244"/>
        <v>food</v>
      </c>
      <c r="Y2570" t="str">
        <f t="shared" si="245"/>
        <v>food trucks</v>
      </c>
    </row>
    <row r="2571" spans="1:25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2.2307692307692308</v>
      </c>
      <c r="P2571" s="6">
        <f t="shared" si="243"/>
        <v>72.5</v>
      </c>
      <c r="Q2571" t="s">
        <v>8336</v>
      </c>
      <c r="R2571" t="s">
        <v>8337</v>
      </c>
      <c r="S2571" s="10">
        <f t="shared" si="240"/>
        <v>42234.105462962965</v>
      </c>
      <c r="T2571" s="10">
        <f t="shared" si="241"/>
        <v>42264.105462962965</v>
      </c>
      <c r="V2571" s="21"/>
      <c r="W2571" t="s">
        <v>8284</v>
      </c>
      <c r="X2571" t="str">
        <f t="shared" si="244"/>
        <v>food</v>
      </c>
      <c r="Y2571" t="str">
        <f t="shared" si="245"/>
        <v>food trucks</v>
      </c>
    </row>
    <row r="2572" spans="1:25" ht="64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0.84285714285714297</v>
      </c>
      <c r="P2572" s="6">
        <f t="shared" si="243"/>
        <v>29.5</v>
      </c>
      <c r="Q2572" t="s">
        <v>8336</v>
      </c>
      <c r="R2572" t="s">
        <v>8337</v>
      </c>
      <c r="S2572" s="10">
        <f t="shared" si="240"/>
        <v>42744.903182870374</v>
      </c>
      <c r="T2572" s="10">
        <f t="shared" si="241"/>
        <v>42774.903182870374</v>
      </c>
      <c r="V2572" s="21"/>
      <c r="W2572" t="s">
        <v>8284</v>
      </c>
      <c r="X2572" t="str">
        <f t="shared" si="244"/>
        <v>food</v>
      </c>
      <c r="Y2572" t="str">
        <f t="shared" si="245"/>
        <v>food trucks</v>
      </c>
    </row>
    <row r="2573" spans="1:25" ht="64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0.25</v>
      </c>
      <c r="P2573" s="6">
        <f t="shared" si="243"/>
        <v>62.5</v>
      </c>
      <c r="Q2573" t="s">
        <v>8336</v>
      </c>
      <c r="R2573" t="s">
        <v>8337</v>
      </c>
      <c r="S2573" s="10">
        <f t="shared" si="240"/>
        <v>42449.341678240744</v>
      </c>
      <c r="T2573" s="10">
        <f t="shared" si="241"/>
        <v>42509.341678240744</v>
      </c>
      <c r="V2573" s="21"/>
      <c r="W2573" t="s">
        <v>8284</v>
      </c>
      <c r="X2573" t="str">
        <f t="shared" si="244"/>
        <v>food</v>
      </c>
      <c r="Y2573" t="str">
        <f t="shared" si="245"/>
        <v>food trucks</v>
      </c>
    </row>
    <row r="2574" spans="1:25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s="6">
        <f t="shared" si="243"/>
        <v>0</v>
      </c>
      <c r="Q2574" t="s">
        <v>8336</v>
      </c>
      <c r="R2574" t="s">
        <v>8337</v>
      </c>
      <c r="S2574" s="10">
        <f t="shared" si="240"/>
        <v>42077.119409722218</v>
      </c>
      <c r="T2574" s="10">
        <f t="shared" si="241"/>
        <v>42107.119409722218</v>
      </c>
      <c r="V2574" s="21"/>
      <c r="W2574" t="s">
        <v>8284</v>
      </c>
      <c r="X2574" t="str">
        <f t="shared" si="244"/>
        <v>food</v>
      </c>
      <c r="Y2574" t="str">
        <f t="shared" si="245"/>
        <v>food trucks</v>
      </c>
    </row>
    <row r="2575" spans="1:25" ht="64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s="6">
        <f t="shared" si="243"/>
        <v>0</v>
      </c>
      <c r="Q2575" t="s">
        <v>8336</v>
      </c>
      <c r="R2575" t="s">
        <v>8337</v>
      </c>
      <c r="S2575" s="10">
        <f t="shared" si="240"/>
        <v>41829.592002314814</v>
      </c>
      <c r="T2575" s="10">
        <f t="shared" si="241"/>
        <v>41874.592002314814</v>
      </c>
      <c r="V2575" s="21"/>
      <c r="W2575" t="s">
        <v>8284</v>
      </c>
      <c r="X2575" t="str">
        <f t="shared" si="244"/>
        <v>food</v>
      </c>
      <c r="Y2575" t="str">
        <f t="shared" si="245"/>
        <v>food trucks</v>
      </c>
    </row>
    <row r="2576" spans="1:25" ht="64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s="6">
        <f t="shared" si="243"/>
        <v>0</v>
      </c>
      <c r="Q2576" t="s">
        <v>8336</v>
      </c>
      <c r="R2576" t="s">
        <v>8337</v>
      </c>
      <c r="S2576" s="10">
        <f t="shared" si="240"/>
        <v>42487.825752314813</v>
      </c>
      <c r="T2576" s="10">
        <f t="shared" si="241"/>
        <v>42508.825752314813</v>
      </c>
      <c r="V2576" s="21"/>
      <c r="W2576" t="s">
        <v>8284</v>
      </c>
      <c r="X2576" t="str">
        <f t="shared" si="244"/>
        <v>food</v>
      </c>
      <c r="Y2576" t="str">
        <f t="shared" si="245"/>
        <v>food trucks</v>
      </c>
    </row>
    <row r="2577" spans="1:25" ht="64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s="6">
        <f t="shared" si="243"/>
        <v>0</v>
      </c>
      <c r="Q2577" t="s">
        <v>8336</v>
      </c>
      <c r="R2577" t="s">
        <v>8337</v>
      </c>
      <c r="S2577" s="10">
        <f t="shared" si="240"/>
        <v>41986.108726851846</v>
      </c>
      <c r="T2577" s="10">
        <f t="shared" si="241"/>
        <v>42016.108726851846</v>
      </c>
      <c r="V2577" s="21"/>
      <c r="W2577" t="s">
        <v>8284</v>
      </c>
      <c r="X2577" t="str">
        <f t="shared" si="244"/>
        <v>food</v>
      </c>
      <c r="Y2577" t="str">
        <f t="shared" si="245"/>
        <v>food trucks</v>
      </c>
    </row>
    <row r="2578" spans="1:25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s="6">
        <f t="shared" si="243"/>
        <v>0</v>
      </c>
      <c r="Q2578" t="s">
        <v>8336</v>
      </c>
      <c r="R2578" t="s">
        <v>8337</v>
      </c>
      <c r="S2578" s="10">
        <f t="shared" si="240"/>
        <v>42060.00980324074</v>
      </c>
      <c r="T2578" s="10">
        <f t="shared" si="241"/>
        <v>42104.968136574069</v>
      </c>
      <c r="V2578" s="21"/>
      <c r="W2578" t="s">
        <v>8284</v>
      </c>
      <c r="X2578" t="str">
        <f t="shared" si="244"/>
        <v>food</v>
      </c>
      <c r="Y2578" t="str">
        <f t="shared" si="245"/>
        <v>food trucks</v>
      </c>
    </row>
    <row r="2579" spans="1:25" ht="64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s="6">
        <f t="shared" si="243"/>
        <v>0</v>
      </c>
      <c r="Q2579" t="s">
        <v>8336</v>
      </c>
      <c r="R2579" t="s">
        <v>8337</v>
      </c>
      <c r="S2579" s="10">
        <f t="shared" si="240"/>
        <v>41830.820567129631</v>
      </c>
      <c r="T2579" s="10">
        <f t="shared" si="241"/>
        <v>41855.820567129631</v>
      </c>
      <c r="V2579" s="21"/>
      <c r="W2579" t="s">
        <v>8284</v>
      </c>
      <c r="X2579" t="str">
        <f t="shared" si="244"/>
        <v>food</v>
      </c>
      <c r="Y2579" t="str">
        <f t="shared" si="245"/>
        <v>food trucks</v>
      </c>
    </row>
    <row r="2580" spans="1:25" ht="64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s="6">
        <f t="shared" si="243"/>
        <v>0</v>
      </c>
      <c r="Q2580" t="s">
        <v>8336</v>
      </c>
      <c r="R2580" t="s">
        <v>8337</v>
      </c>
      <c r="S2580" s="10">
        <f t="shared" si="240"/>
        <v>42238.022905092599</v>
      </c>
      <c r="T2580" s="10">
        <f t="shared" si="241"/>
        <v>42286.708333333328</v>
      </c>
      <c r="V2580" s="21"/>
      <c r="W2580" t="s">
        <v>8284</v>
      </c>
      <c r="X2580" t="str">
        <f t="shared" si="244"/>
        <v>food</v>
      </c>
      <c r="Y2580" t="str">
        <f t="shared" si="245"/>
        <v>food trucks</v>
      </c>
    </row>
    <row r="2581" spans="1:25" ht="64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0.13849999999999998</v>
      </c>
      <c r="P2581" s="6">
        <f t="shared" si="243"/>
        <v>23.083333333333332</v>
      </c>
      <c r="Q2581" t="s">
        <v>8336</v>
      </c>
      <c r="R2581" t="s">
        <v>8337</v>
      </c>
      <c r="S2581" s="10">
        <f t="shared" si="240"/>
        <v>41837.829895833333</v>
      </c>
      <c r="T2581" s="10">
        <f t="shared" si="241"/>
        <v>41897.829895833333</v>
      </c>
      <c r="V2581" s="21"/>
      <c r="W2581" t="s">
        <v>8284</v>
      </c>
      <c r="X2581" t="str">
        <f t="shared" si="244"/>
        <v>food</v>
      </c>
      <c r="Y2581" t="str">
        <f t="shared" si="245"/>
        <v>food trucks</v>
      </c>
    </row>
    <row r="2582" spans="1:25" ht="64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0.6</v>
      </c>
      <c r="P2582" s="6">
        <f t="shared" si="243"/>
        <v>25.5</v>
      </c>
      <c r="Q2582" t="s">
        <v>8336</v>
      </c>
      <c r="R2582" t="s">
        <v>8337</v>
      </c>
      <c r="S2582" s="10">
        <f t="shared" si="240"/>
        <v>42110.326423611114</v>
      </c>
      <c r="T2582" s="10">
        <f t="shared" si="241"/>
        <v>42140.125</v>
      </c>
      <c r="V2582" s="21"/>
      <c r="W2582" t="s">
        <v>8284</v>
      </c>
      <c r="X2582" t="str">
        <f t="shared" si="244"/>
        <v>food</v>
      </c>
      <c r="Y2582" t="str">
        <f t="shared" si="245"/>
        <v>food trucks</v>
      </c>
    </row>
    <row r="2583" spans="1:25" ht="64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10.6</v>
      </c>
      <c r="P2583" s="6">
        <f t="shared" si="243"/>
        <v>48.18181818181818</v>
      </c>
      <c r="Q2583" t="s">
        <v>8336</v>
      </c>
      <c r="R2583" t="s">
        <v>8337</v>
      </c>
      <c r="S2583" s="10">
        <f t="shared" si="240"/>
        <v>42294.628449074073</v>
      </c>
      <c r="T2583" s="10">
        <f t="shared" si="241"/>
        <v>42324.670115740737</v>
      </c>
      <c r="V2583" s="21"/>
      <c r="W2583" t="s">
        <v>8284</v>
      </c>
      <c r="X2583" t="str">
        <f t="shared" si="244"/>
        <v>food</v>
      </c>
      <c r="Y2583" t="str">
        <f t="shared" si="245"/>
        <v>food trucks</v>
      </c>
    </row>
    <row r="2584" spans="1:25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1.1111111111111111E-3</v>
      </c>
      <c r="P2584" s="6">
        <f t="shared" si="243"/>
        <v>1</v>
      </c>
      <c r="Q2584" t="s">
        <v>8336</v>
      </c>
      <c r="R2584" t="s">
        <v>8337</v>
      </c>
      <c r="S2584" s="10">
        <f t="shared" ref="S2584:S2647" si="246">(((J2584/60)/60)/24)+DATE(1970,1,1)</f>
        <v>42642.988819444443</v>
      </c>
      <c r="T2584" s="10">
        <f t="shared" ref="T2584:T2647" si="247">(((I2584/60)/60)/24)+DATE(1970,1,1)</f>
        <v>42672.988819444443</v>
      </c>
      <c r="V2584" s="21"/>
      <c r="W2584" t="s">
        <v>8284</v>
      </c>
      <c r="X2584" t="str">
        <f t="shared" si="244"/>
        <v>food</v>
      </c>
      <c r="Y2584" t="str">
        <f t="shared" si="245"/>
        <v>food trucks</v>
      </c>
    </row>
    <row r="2585" spans="1:25" ht="48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0.5</v>
      </c>
      <c r="P2585" s="6">
        <f t="shared" si="243"/>
        <v>1</v>
      </c>
      <c r="Q2585" t="s">
        <v>8336</v>
      </c>
      <c r="R2585" t="s">
        <v>8337</v>
      </c>
      <c r="S2585" s="10">
        <f t="shared" si="246"/>
        <v>42019.76944444445</v>
      </c>
      <c r="T2585" s="10">
        <f t="shared" si="247"/>
        <v>42079.727777777778</v>
      </c>
      <c r="V2585" s="21"/>
      <c r="W2585" t="s">
        <v>8284</v>
      </c>
      <c r="X2585" t="str">
        <f t="shared" si="244"/>
        <v>food</v>
      </c>
      <c r="Y2585" t="str">
        <f t="shared" si="245"/>
        <v>food trucks</v>
      </c>
    </row>
    <row r="2586" spans="1:25" ht="48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s="6">
        <f t="shared" si="243"/>
        <v>0</v>
      </c>
      <c r="Q2586" t="s">
        <v>8336</v>
      </c>
      <c r="R2586" t="s">
        <v>8337</v>
      </c>
      <c r="S2586" s="10">
        <f t="shared" si="246"/>
        <v>42140.173252314817</v>
      </c>
      <c r="T2586" s="10">
        <f t="shared" si="247"/>
        <v>42170.173252314817</v>
      </c>
      <c r="V2586" s="21"/>
      <c r="W2586" t="s">
        <v>8284</v>
      </c>
      <c r="X2586" t="str">
        <f t="shared" si="244"/>
        <v>food</v>
      </c>
      <c r="Y2586" t="str">
        <f t="shared" si="245"/>
        <v>food trucks</v>
      </c>
    </row>
    <row r="2587" spans="1:25" ht="64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0.16666666666666669</v>
      </c>
      <c r="P2587" s="6">
        <f t="shared" si="243"/>
        <v>50</v>
      </c>
      <c r="Q2587" t="s">
        <v>8336</v>
      </c>
      <c r="R2587" t="s">
        <v>8337</v>
      </c>
      <c r="S2587" s="10">
        <f t="shared" si="246"/>
        <v>41795.963333333333</v>
      </c>
      <c r="T2587" s="10">
        <f t="shared" si="247"/>
        <v>41825.963333333333</v>
      </c>
      <c r="V2587" s="21"/>
      <c r="W2587" t="s">
        <v>8284</v>
      </c>
      <c r="X2587" t="str">
        <f t="shared" si="244"/>
        <v>food</v>
      </c>
      <c r="Y2587" t="str">
        <f t="shared" si="245"/>
        <v>food trucks</v>
      </c>
    </row>
    <row r="2588" spans="1:25" ht="48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0.16666666666666669</v>
      </c>
      <c r="P2588" s="6">
        <f t="shared" si="243"/>
        <v>5</v>
      </c>
      <c r="Q2588" t="s">
        <v>8336</v>
      </c>
      <c r="R2588" t="s">
        <v>8337</v>
      </c>
      <c r="S2588" s="10">
        <f t="shared" si="246"/>
        <v>42333.330277777779</v>
      </c>
      <c r="T2588" s="10">
        <f t="shared" si="247"/>
        <v>42363.330277777779</v>
      </c>
      <c r="V2588" s="21"/>
      <c r="W2588" t="s">
        <v>8284</v>
      </c>
      <c r="X2588" t="str">
        <f t="shared" si="244"/>
        <v>food</v>
      </c>
      <c r="Y2588" t="str">
        <f t="shared" si="245"/>
        <v>food trucks</v>
      </c>
    </row>
    <row r="2589" spans="1:25" ht="64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2.4340000000000002</v>
      </c>
      <c r="P2589" s="6">
        <f t="shared" si="243"/>
        <v>202.83333333333334</v>
      </c>
      <c r="Q2589" t="s">
        <v>8336</v>
      </c>
      <c r="R2589" t="s">
        <v>8337</v>
      </c>
      <c r="S2589" s="10">
        <f t="shared" si="246"/>
        <v>42338.675381944442</v>
      </c>
      <c r="T2589" s="10">
        <f t="shared" si="247"/>
        <v>42368.675381944442</v>
      </c>
      <c r="V2589" s="21"/>
      <c r="W2589" t="s">
        <v>8284</v>
      </c>
      <c r="X2589" t="str">
        <f t="shared" si="244"/>
        <v>food</v>
      </c>
      <c r="Y2589" t="str">
        <f t="shared" si="245"/>
        <v>food trucks</v>
      </c>
    </row>
    <row r="2590" spans="1:25" ht="64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3.8833333333333329</v>
      </c>
      <c r="P2590" s="6">
        <f t="shared" si="243"/>
        <v>29.125</v>
      </c>
      <c r="Q2590" t="s">
        <v>8336</v>
      </c>
      <c r="R2590" t="s">
        <v>8337</v>
      </c>
      <c r="S2590" s="10">
        <f t="shared" si="246"/>
        <v>42042.676226851851</v>
      </c>
      <c r="T2590" s="10">
        <f t="shared" si="247"/>
        <v>42094.551388888889</v>
      </c>
      <c r="V2590" s="21"/>
      <c r="W2590" t="s">
        <v>8284</v>
      </c>
      <c r="X2590" t="str">
        <f t="shared" si="244"/>
        <v>food</v>
      </c>
      <c r="Y2590" t="str">
        <f t="shared" si="245"/>
        <v>food trucks</v>
      </c>
    </row>
    <row r="2591" spans="1:25" ht="64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0.01</v>
      </c>
      <c r="P2591" s="6">
        <f t="shared" si="243"/>
        <v>5</v>
      </c>
      <c r="Q2591" t="s">
        <v>8336</v>
      </c>
      <c r="R2591" t="s">
        <v>8337</v>
      </c>
      <c r="S2591" s="10">
        <f t="shared" si="246"/>
        <v>42422.536192129628</v>
      </c>
      <c r="T2591" s="10">
        <f t="shared" si="247"/>
        <v>42452.494525462964</v>
      </c>
      <c r="V2591" s="21"/>
      <c r="W2591" t="s">
        <v>8284</v>
      </c>
      <c r="X2591" t="str">
        <f t="shared" si="244"/>
        <v>food</v>
      </c>
      <c r="Y2591" t="str">
        <f t="shared" si="245"/>
        <v>food trucks</v>
      </c>
    </row>
    <row r="2592" spans="1:25" ht="64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s="6">
        <f t="shared" si="243"/>
        <v>0</v>
      </c>
      <c r="Q2592" t="s">
        <v>8336</v>
      </c>
      <c r="R2592" t="s">
        <v>8337</v>
      </c>
      <c r="S2592" s="10">
        <f t="shared" si="246"/>
        <v>42388.589085648149</v>
      </c>
      <c r="T2592" s="10">
        <f t="shared" si="247"/>
        <v>42395.589085648149</v>
      </c>
      <c r="V2592" s="21"/>
      <c r="W2592" t="s">
        <v>8284</v>
      </c>
      <c r="X2592" t="str">
        <f t="shared" si="244"/>
        <v>food</v>
      </c>
      <c r="Y2592" t="str">
        <f t="shared" si="245"/>
        <v>food trucks</v>
      </c>
    </row>
    <row r="2593" spans="1:25" ht="64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1.7333333333333332</v>
      </c>
      <c r="P2593" s="6">
        <f t="shared" si="243"/>
        <v>13</v>
      </c>
      <c r="Q2593" t="s">
        <v>8336</v>
      </c>
      <c r="R2593" t="s">
        <v>8337</v>
      </c>
      <c r="S2593" s="10">
        <f t="shared" si="246"/>
        <v>42382.906527777777</v>
      </c>
      <c r="T2593" s="10">
        <f t="shared" si="247"/>
        <v>42442.864861111113</v>
      </c>
      <c r="V2593" s="21"/>
      <c r="W2593" t="s">
        <v>8284</v>
      </c>
      <c r="X2593" t="str">
        <f t="shared" si="244"/>
        <v>food</v>
      </c>
      <c r="Y2593" t="str">
        <f t="shared" si="245"/>
        <v>food trucks</v>
      </c>
    </row>
    <row r="2594" spans="1:25" ht="64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0.16666666666666669</v>
      </c>
      <c r="P2594" s="6">
        <f t="shared" si="243"/>
        <v>50</v>
      </c>
      <c r="Q2594" t="s">
        <v>8336</v>
      </c>
      <c r="R2594" t="s">
        <v>8337</v>
      </c>
      <c r="S2594" s="10">
        <f t="shared" si="246"/>
        <v>41887.801168981481</v>
      </c>
      <c r="T2594" s="10">
        <f t="shared" si="247"/>
        <v>41917.801168981481</v>
      </c>
      <c r="V2594" s="21"/>
      <c r="W2594" t="s">
        <v>8284</v>
      </c>
      <c r="X2594" t="str">
        <f t="shared" si="244"/>
        <v>food</v>
      </c>
      <c r="Y2594" t="str">
        <f t="shared" si="245"/>
        <v>food trucks</v>
      </c>
    </row>
    <row r="2595" spans="1:25" ht="64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s="6">
        <f t="shared" si="243"/>
        <v>0</v>
      </c>
      <c r="Q2595" t="s">
        <v>8336</v>
      </c>
      <c r="R2595" t="s">
        <v>8337</v>
      </c>
      <c r="S2595" s="10">
        <f t="shared" si="246"/>
        <v>42089.84520833334</v>
      </c>
      <c r="T2595" s="10">
        <f t="shared" si="247"/>
        <v>42119.84520833334</v>
      </c>
      <c r="V2595" s="21"/>
      <c r="W2595" t="s">
        <v>8284</v>
      </c>
      <c r="X2595" t="str">
        <f t="shared" si="244"/>
        <v>food</v>
      </c>
      <c r="Y2595" t="str">
        <f t="shared" si="245"/>
        <v>food trucks</v>
      </c>
    </row>
    <row r="2596" spans="1:25" ht="64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1.25E-3</v>
      </c>
      <c r="P2596" s="6">
        <f t="shared" si="243"/>
        <v>1</v>
      </c>
      <c r="Q2596" t="s">
        <v>8336</v>
      </c>
      <c r="R2596" t="s">
        <v>8337</v>
      </c>
      <c r="S2596" s="10">
        <f t="shared" si="246"/>
        <v>41828.967916666668</v>
      </c>
      <c r="T2596" s="10">
        <f t="shared" si="247"/>
        <v>41858.967916666668</v>
      </c>
      <c r="V2596" s="21"/>
      <c r="W2596" t="s">
        <v>8284</v>
      </c>
      <c r="X2596" t="str">
        <f t="shared" si="244"/>
        <v>food</v>
      </c>
      <c r="Y2596" t="str">
        <f t="shared" si="245"/>
        <v>food trucks</v>
      </c>
    </row>
    <row r="2597" spans="1:25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12.166666666666668</v>
      </c>
      <c r="P2597" s="6">
        <f t="shared" si="243"/>
        <v>96.05263157894737</v>
      </c>
      <c r="Q2597" t="s">
        <v>8336</v>
      </c>
      <c r="R2597" t="s">
        <v>8337</v>
      </c>
      <c r="S2597" s="10">
        <f t="shared" si="246"/>
        <v>42760.244212962964</v>
      </c>
      <c r="T2597" s="10">
        <f t="shared" si="247"/>
        <v>42790.244212962964</v>
      </c>
      <c r="V2597" s="21"/>
      <c r="W2597" t="s">
        <v>8284</v>
      </c>
      <c r="X2597" t="str">
        <f t="shared" si="244"/>
        <v>food</v>
      </c>
      <c r="Y2597" t="str">
        <f t="shared" si="245"/>
        <v>food trucks</v>
      </c>
    </row>
    <row r="2598" spans="1:25" ht="64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23.588571428571427</v>
      </c>
      <c r="P2598" s="6">
        <f t="shared" si="243"/>
        <v>305.77777777777777</v>
      </c>
      <c r="Q2598" t="s">
        <v>8336</v>
      </c>
      <c r="R2598" t="s">
        <v>8337</v>
      </c>
      <c r="S2598" s="10">
        <f t="shared" si="246"/>
        <v>41828.664456018516</v>
      </c>
      <c r="T2598" s="10">
        <f t="shared" si="247"/>
        <v>41858.664456018516</v>
      </c>
      <c r="V2598" s="21"/>
      <c r="W2598" t="s">
        <v>8284</v>
      </c>
      <c r="X2598" t="str">
        <f t="shared" si="244"/>
        <v>food</v>
      </c>
      <c r="Y2598" t="str">
        <f t="shared" si="245"/>
        <v>food trucks</v>
      </c>
    </row>
    <row r="2599" spans="1:25" ht="64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5.6666666666666661</v>
      </c>
      <c r="P2599" s="6">
        <f t="shared" si="243"/>
        <v>12.142857142857142</v>
      </c>
      <c r="Q2599" t="s">
        <v>8336</v>
      </c>
      <c r="R2599" t="s">
        <v>8337</v>
      </c>
      <c r="S2599" s="10">
        <f t="shared" si="246"/>
        <v>42510.341631944444</v>
      </c>
      <c r="T2599" s="10">
        <f t="shared" si="247"/>
        <v>42540.341631944444</v>
      </c>
      <c r="V2599" s="21"/>
      <c r="W2599" t="s">
        <v>8284</v>
      </c>
      <c r="X2599" t="str">
        <f t="shared" si="244"/>
        <v>food</v>
      </c>
      <c r="Y2599" t="str">
        <f t="shared" si="245"/>
        <v>food trucks</v>
      </c>
    </row>
    <row r="2600" spans="1:25" ht="48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39</v>
      </c>
      <c r="P2600" s="6">
        <f t="shared" si="243"/>
        <v>83.571428571428569</v>
      </c>
      <c r="Q2600" t="s">
        <v>8336</v>
      </c>
      <c r="R2600" t="s">
        <v>8337</v>
      </c>
      <c r="S2600" s="10">
        <f t="shared" si="246"/>
        <v>42240.840289351851</v>
      </c>
      <c r="T2600" s="10">
        <f t="shared" si="247"/>
        <v>42270.840289351851</v>
      </c>
      <c r="V2600" s="21"/>
      <c r="W2600" t="s">
        <v>8284</v>
      </c>
      <c r="X2600" t="str">
        <f t="shared" si="244"/>
        <v>food</v>
      </c>
      <c r="Y2600" t="str">
        <f t="shared" si="245"/>
        <v>food trucks</v>
      </c>
    </row>
    <row r="2601" spans="1:25" ht="48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0.99546510341776351</v>
      </c>
      <c r="P2601" s="6">
        <f t="shared" si="243"/>
        <v>18</v>
      </c>
      <c r="Q2601" t="s">
        <v>8336</v>
      </c>
      <c r="R2601" t="s">
        <v>8337</v>
      </c>
      <c r="S2601" s="10">
        <f t="shared" si="246"/>
        <v>41809.754016203704</v>
      </c>
      <c r="T2601" s="10">
        <f t="shared" si="247"/>
        <v>41854.754016203704</v>
      </c>
      <c r="V2601" s="21"/>
      <c r="W2601" t="s">
        <v>8284</v>
      </c>
      <c r="X2601" t="str">
        <f t="shared" si="244"/>
        <v>food</v>
      </c>
      <c r="Y2601" t="str">
        <f t="shared" si="245"/>
        <v>food trucks</v>
      </c>
    </row>
    <row r="2602" spans="1:25" ht="48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6.9320000000000004</v>
      </c>
      <c r="P2602" s="6">
        <f t="shared" si="243"/>
        <v>115.53333333333333</v>
      </c>
      <c r="Q2602" t="s">
        <v>8336</v>
      </c>
      <c r="R2602" t="s">
        <v>8337</v>
      </c>
      <c r="S2602" s="10">
        <f t="shared" si="246"/>
        <v>42394.900462962964</v>
      </c>
      <c r="T2602" s="10">
        <f t="shared" si="247"/>
        <v>42454.858796296292</v>
      </c>
      <c r="V2602" s="21"/>
      <c r="W2602" t="s">
        <v>8284</v>
      </c>
      <c r="X2602" t="str">
        <f t="shared" si="244"/>
        <v>food</v>
      </c>
      <c r="Y2602" t="str">
        <f t="shared" si="245"/>
        <v>food trucks</v>
      </c>
    </row>
    <row r="2603" spans="1:25" ht="64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661.4</v>
      </c>
      <c r="P2603" s="6">
        <f t="shared" si="243"/>
        <v>21.900662251655628</v>
      </c>
      <c r="Q2603" t="s">
        <v>8319</v>
      </c>
      <c r="R2603" t="s">
        <v>8355</v>
      </c>
      <c r="S2603" s="10">
        <f t="shared" si="246"/>
        <v>41150.902187499996</v>
      </c>
      <c r="T2603" s="10">
        <f t="shared" si="247"/>
        <v>41165.165972222225</v>
      </c>
      <c r="V2603" s="21"/>
      <c r="W2603" t="s">
        <v>8301</v>
      </c>
      <c r="X2603" t="str">
        <f t="shared" si="244"/>
        <v>technology</v>
      </c>
      <c r="Y2603" t="str">
        <f t="shared" si="245"/>
        <v>space exploration</v>
      </c>
    </row>
    <row r="2604" spans="1:25" ht="64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326.0916666666667</v>
      </c>
      <c r="P2604" s="6">
        <f t="shared" si="243"/>
        <v>80.022494887525568</v>
      </c>
      <c r="Q2604" t="s">
        <v>8319</v>
      </c>
      <c r="R2604" t="s">
        <v>8355</v>
      </c>
      <c r="S2604" s="10">
        <f t="shared" si="246"/>
        <v>41915.747314814813</v>
      </c>
      <c r="T2604" s="10">
        <f t="shared" si="247"/>
        <v>41955.888888888891</v>
      </c>
      <c r="V2604" s="21"/>
      <c r="W2604" t="s">
        <v>8301</v>
      </c>
      <c r="X2604" t="str">
        <f t="shared" si="244"/>
        <v>technology</v>
      </c>
      <c r="Y2604" t="str">
        <f t="shared" si="245"/>
        <v>space exploration</v>
      </c>
    </row>
    <row r="2605" spans="1:25" ht="48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101.48571428571429</v>
      </c>
      <c r="P2605" s="6">
        <f t="shared" si="243"/>
        <v>35.520000000000003</v>
      </c>
      <c r="Q2605" t="s">
        <v>8319</v>
      </c>
      <c r="R2605" t="s">
        <v>8355</v>
      </c>
      <c r="S2605" s="10">
        <f t="shared" si="246"/>
        <v>41617.912662037037</v>
      </c>
      <c r="T2605" s="10">
        <f t="shared" si="247"/>
        <v>41631.912662037037</v>
      </c>
      <c r="V2605" s="21"/>
      <c r="W2605" t="s">
        <v>8301</v>
      </c>
      <c r="X2605" t="str">
        <f t="shared" si="244"/>
        <v>technology</v>
      </c>
      <c r="Y2605" t="str">
        <f t="shared" si="245"/>
        <v>space exploration</v>
      </c>
    </row>
    <row r="2606" spans="1:25" ht="64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104.21799999999999</v>
      </c>
      <c r="P2606" s="6">
        <f t="shared" si="243"/>
        <v>64.933333333333323</v>
      </c>
      <c r="Q2606" t="s">
        <v>8319</v>
      </c>
      <c r="R2606" t="s">
        <v>8355</v>
      </c>
      <c r="S2606" s="10">
        <f t="shared" si="246"/>
        <v>40998.051192129627</v>
      </c>
      <c r="T2606" s="10">
        <f t="shared" si="247"/>
        <v>41028.051192129627</v>
      </c>
      <c r="V2606" s="21"/>
      <c r="W2606" t="s">
        <v>8301</v>
      </c>
      <c r="X2606" t="str">
        <f t="shared" si="244"/>
        <v>technology</v>
      </c>
      <c r="Y2606" t="str">
        <f t="shared" si="245"/>
        <v>space exploration</v>
      </c>
    </row>
    <row r="2607" spans="1:25" ht="64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107.42157000000002</v>
      </c>
      <c r="P2607" s="6">
        <f t="shared" si="243"/>
        <v>60.965703745743475</v>
      </c>
      <c r="Q2607" t="s">
        <v>8319</v>
      </c>
      <c r="R2607" t="s">
        <v>8355</v>
      </c>
      <c r="S2607" s="10">
        <f t="shared" si="246"/>
        <v>42508.541550925926</v>
      </c>
      <c r="T2607" s="10">
        <f t="shared" si="247"/>
        <v>42538.541550925926</v>
      </c>
      <c r="V2607" s="21"/>
      <c r="W2607" t="s">
        <v>8301</v>
      </c>
      <c r="X2607" t="str">
        <f t="shared" si="244"/>
        <v>technology</v>
      </c>
      <c r="Y2607" t="str">
        <f t="shared" si="245"/>
        <v>space exploration</v>
      </c>
    </row>
    <row r="2608" spans="1:25" ht="8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110.05454545454545</v>
      </c>
      <c r="P2608" s="6">
        <f t="shared" si="243"/>
        <v>31.444155844155844</v>
      </c>
      <c r="Q2608" t="s">
        <v>8319</v>
      </c>
      <c r="R2608" t="s">
        <v>8355</v>
      </c>
      <c r="S2608" s="10">
        <f t="shared" si="246"/>
        <v>41726.712754629632</v>
      </c>
      <c r="T2608" s="10">
        <f t="shared" si="247"/>
        <v>41758.712754629632</v>
      </c>
      <c r="V2608" s="21"/>
      <c r="W2608" t="s">
        <v>8301</v>
      </c>
      <c r="X2608" t="str">
        <f t="shared" si="244"/>
        <v>technology</v>
      </c>
      <c r="Y2608" t="str">
        <f t="shared" si="245"/>
        <v>space exploration</v>
      </c>
    </row>
    <row r="2609" spans="1:25" ht="64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407.7</v>
      </c>
      <c r="P2609" s="6">
        <f t="shared" si="243"/>
        <v>81.949748743718587</v>
      </c>
      <c r="Q2609" t="s">
        <v>8319</v>
      </c>
      <c r="R2609" t="s">
        <v>8355</v>
      </c>
      <c r="S2609" s="10">
        <f t="shared" si="246"/>
        <v>42184.874675925923</v>
      </c>
      <c r="T2609" s="10">
        <f t="shared" si="247"/>
        <v>42228.083333333328</v>
      </c>
      <c r="V2609" s="21"/>
      <c r="W2609" t="s">
        <v>8301</v>
      </c>
      <c r="X2609" t="str">
        <f t="shared" si="244"/>
        <v>technology</v>
      </c>
      <c r="Y2609" t="str">
        <f t="shared" si="245"/>
        <v>space exploration</v>
      </c>
    </row>
    <row r="2610" spans="1:25" ht="64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223.92500000000001</v>
      </c>
      <c r="P2610" s="6">
        <f t="shared" si="243"/>
        <v>58.92763157894737</v>
      </c>
      <c r="Q2610" t="s">
        <v>8319</v>
      </c>
      <c r="R2610" t="s">
        <v>8355</v>
      </c>
      <c r="S2610" s="10">
        <f t="shared" si="246"/>
        <v>42767.801712962959</v>
      </c>
      <c r="T2610" s="10">
        <f t="shared" si="247"/>
        <v>42809</v>
      </c>
      <c r="V2610" s="21"/>
      <c r="W2610" t="s">
        <v>8301</v>
      </c>
      <c r="X2610" t="str">
        <f t="shared" si="244"/>
        <v>technology</v>
      </c>
      <c r="Y2610" t="str">
        <f t="shared" si="245"/>
        <v>space exploration</v>
      </c>
    </row>
    <row r="2611" spans="1:25" ht="64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303.80111428571428</v>
      </c>
      <c r="P2611" s="6">
        <f t="shared" si="243"/>
        <v>157.29347633136095</v>
      </c>
      <c r="Q2611" t="s">
        <v>8319</v>
      </c>
      <c r="R2611" t="s">
        <v>8355</v>
      </c>
      <c r="S2611" s="10">
        <f t="shared" si="246"/>
        <v>41075.237858796296</v>
      </c>
      <c r="T2611" s="10">
        <f t="shared" si="247"/>
        <v>41105.237858796296</v>
      </c>
      <c r="V2611" s="21"/>
      <c r="W2611" t="s">
        <v>8301</v>
      </c>
      <c r="X2611" t="str">
        <f t="shared" si="244"/>
        <v>technology</v>
      </c>
      <c r="Y2611" t="str">
        <f t="shared" si="245"/>
        <v>space exploration</v>
      </c>
    </row>
    <row r="2612" spans="1:25" ht="48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141.3251043268175</v>
      </c>
      <c r="P2612" s="6">
        <f t="shared" si="243"/>
        <v>55.758509532062391</v>
      </c>
      <c r="Q2612" t="s">
        <v>8319</v>
      </c>
      <c r="R2612" t="s">
        <v>8355</v>
      </c>
      <c r="S2612" s="10">
        <f t="shared" si="246"/>
        <v>42564.881076388891</v>
      </c>
      <c r="T2612" s="10">
        <f t="shared" si="247"/>
        <v>42604.290972222225</v>
      </c>
      <c r="V2612" s="21"/>
      <c r="W2612" t="s">
        <v>8301</v>
      </c>
      <c r="X2612" t="str">
        <f t="shared" si="244"/>
        <v>technology</v>
      </c>
      <c r="Y2612" t="str">
        <f t="shared" si="245"/>
        <v>space exploration</v>
      </c>
    </row>
    <row r="2613" spans="1:25" ht="80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2790.6363636363635</v>
      </c>
      <c r="P2613" s="6">
        <f t="shared" si="243"/>
        <v>83.802893802893806</v>
      </c>
      <c r="Q2613" t="s">
        <v>8319</v>
      </c>
      <c r="R2613" t="s">
        <v>8355</v>
      </c>
      <c r="S2613" s="10">
        <f t="shared" si="246"/>
        <v>42704.335810185185</v>
      </c>
      <c r="T2613" s="10">
        <f t="shared" si="247"/>
        <v>42737.957638888889</v>
      </c>
      <c r="V2613" s="21"/>
      <c r="W2613" t="s">
        <v>8301</v>
      </c>
      <c r="X2613" t="str">
        <f t="shared" si="244"/>
        <v>technology</v>
      </c>
      <c r="Y2613" t="str">
        <f t="shared" si="245"/>
        <v>space exploration</v>
      </c>
    </row>
    <row r="2614" spans="1:25" ht="64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171.76130000000001</v>
      </c>
      <c r="P2614" s="6">
        <f t="shared" si="243"/>
        <v>58.422210884353746</v>
      </c>
      <c r="Q2614" t="s">
        <v>8319</v>
      </c>
      <c r="R2614" t="s">
        <v>8355</v>
      </c>
      <c r="S2614" s="10">
        <f t="shared" si="246"/>
        <v>41982.143171296295</v>
      </c>
      <c r="T2614" s="10">
        <f t="shared" si="247"/>
        <v>42013.143171296295</v>
      </c>
      <c r="V2614" s="21"/>
      <c r="W2614" t="s">
        <v>8301</v>
      </c>
      <c r="X2614" t="str">
        <f t="shared" si="244"/>
        <v>technology</v>
      </c>
      <c r="Y2614" t="str">
        <f t="shared" si="245"/>
        <v>space exploration</v>
      </c>
    </row>
    <row r="2615" spans="1:25" ht="64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101.01333333333334</v>
      </c>
      <c r="P2615" s="6">
        <f t="shared" si="243"/>
        <v>270.57142857142856</v>
      </c>
      <c r="Q2615" t="s">
        <v>8319</v>
      </c>
      <c r="R2615" t="s">
        <v>8355</v>
      </c>
      <c r="S2615" s="10">
        <f t="shared" si="246"/>
        <v>41143.81821759259</v>
      </c>
      <c r="T2615" s="10">
        <f t="shared" si="247"/>
        <v>41173.81821759259</v>
      </c>
      <c r="V2615" s="21"/>
      <c r="W2615" t="s">
        <v>8301</v>
      </c>
      <c r="X2615" t="str">
        <f t="shared" si="244"/>
        <v>technology</v>
      </c>
      <c r="Y2615" t="str">
        <f t="shared" si="245"/>
        <v>space exploration</v>
      </c>
    </row>
    <row r="2616" spans="1:25" ht="64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102</v>
      </c>
      <c r="P2616" s="6">
        <f t="shared" si="243"/>
        <v>107.1</v>
      </c>
      <c r="Q2616" t="s">
        <v>8319</v>
      </c>
      <c r="R2616" t="s">
        <v>8355</v>
      </c>
      <c r="S2616" s="10">
        <f t="shared" si="246"/>
        <v>41730.708472222221</v>
      </c>
      <c r="T2616" s="10">
        <f t="shared" si="247"/>
        <v>41759.208333333336</v>
      </c>
      <c r="V2616" s="21"/>
      <c r="W2616" t="s">
        <v>8301</v>
      </c>
      <c r="X2616" t="str">
        <f t="shared" si="244"/>
        <v>technology</v>
      </c>
      <c r="Y2616" t="str">
        <f t="shared" si="245"/>
        <v>space exploration</v>
      </c>
    </row>
    <row r="2617" spans="1:25" ht="64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169.76511744127936</v>
      </c>
      <c r="P2617" s="6">
        <f t="shared" si="243"/>
        <v>47.180555555555557</v>
      </c>
      <c r="Q2617" t="s">
        <v>8319</v>
      </c>
      <c r="R2617" t="s">
        <v>8355</v>
      </c>
      <c r="S2617" s="10">
        <f t="shared" si="246"/>
        <v>42453.49726851852</v>
      </c>
      <c r="T2617" s="10">
        <f t="shared" si="247"/>
        <v>42490.5</v>
      </c>
      <c r="V2617" s="21"/>
      <c r="W2617" t="s">
        <v>8301</v>
      </c>
      <c r="X2617" t="str">
        <f t="shared" si="244"/>
        <v>technology</v>
      </c>
      <c r="Y2617" t="str">
        <f t="shared" si="245"/>
        <v>space exploration</v>
      </c>
    </row>
    <row r="2618" spans="1:25" ht="64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114.53400000000001</v>
      </c>
      <c r="P2618" s="6">
        <f t="shared" si="243"/>
        <v>120.30882352941177</v>
      </c>
      <c r="Q2618" t="s">
        <v>8319</v>
      </c>
      <c r="R2618" t="s">
        <v>8355</v>
      </c>
      <c r="S2618" s="10">
        <f t="shared" si="246"/>
        <v>42211.99454861111</v>
      </c>
      <c r="T2618" s="10">
        <f t="shared" si="247"/>
        <v>42241.99454861111</v>
      </c>
      <c r="V2618" s="21"/>
      <c r="W2618" t="s">
        <v>8301</v>
      </c>
      <c r="X2618" t="str">
        <f t="shared" si="244"/>
        <v>technology</v>
      </c>
      <c r="Y2618" t="str">
        <f t="shared" si="245"/>
        <v>space exploration</v>
      </c>
    </row>
    <row r="2619" spans="1:25" ht="64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877.6</v>
      </c>
      <c r="P2619" s="6">
        <f t="shared" si="243"/>
        <v>27.59748427672956</v>
      </c>
      <c r="Q2619" t="s">
        <v>8319</v>
      </c>
      <c r="R2619" t="s">
        <v>8355</v>
      </c>
      <c r="S2619" s="10">
        <f t="shared" si="246"/>
        <v>41902.874432870369</v>
      </c>
      <c r="T2619" s="10">
        <f t="shared" si="247"/>
        <v>41932.874432870369</v>
      </c>
      <c r="V2619" s="21"/>
      <c r="W2619" t="s">
        <v>8301</v>
      </c>
      <c r="X2619" t="str">
        <f t="shared" si="244"/>
        <v>technology</v>
      </c>
      <c r="Y2619" t="str">
        <f t="shared" si="245"/>
        <v>space exploration</v>
      </c>
    </row>
    <row r="2620" spans="1:25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105.38666666666667</v>
      </c>
      <c r="P2620" s="6">
        <f t="shared" si="243"/>
        <v>205.2987012987013</v>
      </c>
      <c r="Q2620" t="s">
        <v>8319</v>
      </c>
      <c r="R2620" t="s">
        <v>8355</v>
      </c>
      <c r="S2620" s="10">
        <f t="shared" si="246"/>
        <v>42279.792372685188</v>
      </c>
      <c r="T2620" s="10">
        <f t="shared" si="247"/>
        <v>42339.834039351852</v>
      </c>
      <c r="V2620" s="21"/>
      <c r="W2620" t="s">
        <v>8301</v>
      </c>
      <c r="X2620" t="str">
        <f t="shared" si="244"/>
        <v>technology</v>
      </c>
      <c r="Y2620" t="str">
        <f t="shared" si="245"/>
        <v>space exploration</v>
      </c>
    </row>
    <row r="2621" spans="1:25" ht="64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188.39999999999998</v>
      </c>
      <c r="P2621" s="6">
        <f t="shared" si="243"/>
        <v>35.547169811320757</v>
      </c>
      <c r="Q2621" t="s">
        <v>8319</v>
      </c>
      <c r="R2621" t="s">
        <v>8355</v>
      </c>
      <c r="S2621" s="10">
        <f t="shared" si="246"/>
        <v>42273.884305555555</v>
      </c>
      <c r="T2621" s="10">
        <f t="shared" si="247"/>
        <v>42300.458333333328</v>
      </c>
      <c r="V2621" s="21"/>
      <c r="W2621" t="s">
        <v>8301</v>
      </c>
      <c r="X2621" t="str">
        <f t="shared" si="244"/>
        <v>technology</v>
      </c>
      <c r="Y2621" t="str">
        <f t="shared" si="245"/>
        <v>space exploration</v>
      </c>
    </row>
    <row r="2622" spans="1:25" ht="64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143.65230769230772</v>
      </c>
      <c r="P2622" s="6">
        <f t="shared" si="243"/>
        <v>74.639488409272587</v>
      </c>
      <c r="Q2622" t="s">
        <v>8319</v>
      </c>
      <c r="R2622" t="s">
        <v>8355</v>
      </c>
      <c r="S2622" s="10">
        <f t="shared" si="246"/>
        <v>42251.16715277778</v>
      </c>
      <c r="T2622" s="10">
        <f t="shared" si="247"/>
        <v>42288.041666666672</v>
      </c>
      <c r="V2622" s="21"/>
      <c r="W2622" t="s">
        <v>8301</v>
      </c>
      <c r="X2622" t="str">
        <f t="shared" si="244"/>
        <v>technology</v>
      </c>
      <c r="Y2622" t="str">
        <f t="shared" si="245"/>
        <v>space exploration</v>
      </c>
    </row>
    <row r="2623" spans="1:25" ht="64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145.88</v>
      </c>
      <c r="P2623" s="6">
        <f t="shared" si="243"/>
        <v>47.058064516129029</v>
      </c>
      <c r="Q2623" t="s">
        <v>8319</v>
      </c>
      <c r="R2623" t="s">
        <v>8355</v>
      </c>
      <c r="S2623" s="10">
        <f t="shared" si="246"/>
        <v>42115.74754629629</v>
      </c>
      <c r="T2623" s="10">
        <f t="shared" si="247"/>
        <v>42145.74754629629</v>
      </c>
      <c r="V2623" s="21"/>
      <c r="W2623" t="s">
        <v>8301</v>
      </c>
      <c r="X2623" t="str">
        <f t="shared" si="244"/>
        <v>technology</v>
      </c>
      <c r="Y2623" t="str">
        <f t="shared" si="245"/>
        <v>space exploration</v>
      </c>
    </row>
    <row r="2624" spans="1:25" ht="64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131.184</v>
      </c>
      <c r="P2624" s="6">
        <f t="shared" si="243"/>
        <v>26.591351351351353</v>
      </c>
      <c r="Q2624" t="s">
        <v>8319</v>
      </c>
      <c r="R2624" t="s">
        <v>8355</v>
      </c>
      <c r="S2624" s="10">
        <f t="shared" si="246"/>
        <v>42689.74324074074</v>
      </c>
      <c r="T2624" s="10">
        <f t="shared" si="247"/>
        <v>42734.74324074074</v>
      </c>
      <c r="V2624" s="21"/>
      <c r="W2624" t="s">
        <v>8301</v>
      </c>
      <c r="X2624" t="str">
        <f t="shared" si="244"/>
        <v>technology</v>
      </c>
      <c r="Y2624" t="str">
        <f t="shared" si="245"/>
        <v>space exploration</v>
      </c>
    </row>
    <row r="2625" spans="1:25" ht="64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113.99999999999999</v>
      </c>
      <c r="P2625" s="6">
        <f t="shared" si="243"/>
        <v>36.774193548387096</v>
      </c>
      <c r="Q2625" t="s">
        <v>8319</v>
      </c>
      <c r="R2625" t="s">
        <v>8355</v>
      </c>
      <c r="S2625" s="10">
        <f t="shared" si="246"/>
        <v>42692.256550925929</v>
      </c>
      <c r="T2625" s="10">
        <f t="shared" si="247"/>
        <v>42706.256550925929</v>
      </c>
      <c r="V2625" s="21"/>
      <c r="W2625" t="s">
        <v>8301</v>
      </c>
      <c r="X2625" t="str">
        <f t="shared" si="244"/>
        <v>technology</v>
      </c>
      <c r="Y2625" t="str">
        <f t="shared" si="245"/>
        <v>space exploration</v>
      </c>
    </row>
    <row r="2626" spans="1:25" ht="64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1379.4206249999997</v>
      </c>
      <c r="P2626" s="6">
        <f t="shared" si="243"/>
        <v>31.820544982698959</v>
      </c>
      <c r="Q2626" t="s">
        <v>8319</v>
      </c>
      <c r="R2626" t="s">
        <v>8355</v>
      </c>
      <c r="S2626" s="10">
        <f t="shared" si="246"/>
        <v>41144.42155092593</v>
      </c>
      <c r="T2626" s="10">
        <f t="shared" si="247"/>
        <v>41165.42155092593</v>
      </c>
      <c r="V2626" s="21"/>
      <c r="W2626" t="s">
        <v>8301</v>
      </c>
      <c r="X2626" t="str">
        <f t="shared" si="244"/>
        <v>technology</v>
      </c>
      <c r="Y2626" t="str">
        <f t="shared" si="245"/>
        <v>space exploration</v>
      </c>
    </row>
    <row r="2627" spans="1:25" ht="64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((E2627/D2627)*100)</f>
        <v>956</v>
      </c>
      <c r="P2627" s="6">
        <f t="shared" ref="P2627:P2690" si="249">IFERROR(E2627/L2627,0)</f>
        <v>27.576923076923077</v>
      </c>
      <c r="Q2627" t="s">
        <v>8319</v>
      </c>
      <c r="R2627" t="s">
        <v>8355</v>
      </c>
      <c r="S2627" s="10">
        <f t="shared" si="246"/>
        <v>42658.810277777782</v>
      </c>
      <c r="T2627" s="10">
        <f t="shared" si="247"/>
        <v>42683.851944444439</v>
      </c>
      <c r="V2627" s="21"/>
      <c r="W2627" t="s">
        <v>8301</v>
      </c>
      <c r="X2627" t="str">
        <f t="shared" ref="X2627:X2690" si="250">LEFT(W2627,FIND("/",W2627)-1)</f>
        <v>technology</v>
      </c>
      <c r="Y2627" t="str">
        <f t="shared" ref="Y2627:Y2690" si="251">RIGHT(W2627,LEN(W2627)-FIND("/",W2627))</f>
        <v>space exploration</v>
      </c>
    </row>
    <row r="2628" spans="1:25" ht="64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112.00000000000001</v>
      </c>
      <c r="P2628" s="6">
        <f t="shared" si="249"/>
        <v>56</v>
      </c>
      <c r="Q2628" t="s">
        <v>8319</v>
      </c>
      <c r="R2628" t="s">
        <v>8355</v>
      </c>
      <c r="S2628" s="10">
        <f t="shared" si="246"/>
        <v>42128.628113425926</v>
      </c>
      <c r="T2628" s="10">
        <f t="shared" si="247"/>
        <v>42158.628113425926</v>
      </c>
      <c r="V2628" s="21"/>
      <c r="W2628" t="s">
        <v>8301</v>
      </c>
      <c r="X2628" t="str">
        <f t="shared" si="250"/>
        <v>technology</v>
      </c>
      <c r="Y2628" t="str">
        <f t="shared" si="251"/>
        <v>space exploration</v>
      </c>
    </row>
    <row r="2629" spans="1:25" ht="64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646.66666666666663</v>
      </c>
      <c r="P2629" s="6">
        <f t="shared" si="249"/>
        <v>21.555555555555557</v>
      </c>
      <c r="Q2629" t="s">
        <v>8319</v>
      </c>
      <c r="R2629" t="s">
        <v>8355</v>
      </c>
      <c r="S2629" s="10">
        <f t="shared" si="246"/>
        <v>42304.829409722224</v>
      </c>
      <c r="T2629" s="10">
        <f t="shared" si="247"/>
        <v>42334.871076388896</v>
      </c>
      <c r="V2629" s="21"/>
      <c r="W2629" t="s">
        <v>8301</v>
      </c>
      <c r="X2629" t="str">
        <f t="shared" si="250"/>
        <v>technology</v>
      </c>
      <c r="Y2629" t="str">
        <f t="shared" si="251"/>
        <v>space exploration</v>
      </c>
    </row>
    <row r="2630" spans="1:25" ht="48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110.36948748510132</v>
      </c>
      <c r="P2630" s="6">
        <f t="shared" si="249"/>
        <v>44.095238095238095</v>
      </c>
      <c r="Q2630" t="s">
        <v>8319</v>
      </c>
      <c r="R2630" t="s">
        <v>8355</v>
      </c>
      <c r="S2630" s="10">
        <f t="shared" si="246"/>
        <v>41953.966053240743</v>
      </c>
      <c r="T2630" s="10">
        <f t="shared" si="247"/>
        <v>41973.966053240743</v>
      </c>
      <c r="V2630" s="21"/>
      <c r="W2630" t="s">
        <v>8301</v>
      </c>
      <c r="X2630" t="str">
        <f t="shared" si="250"/>
        <v>technology</v>
      </c>
      <c r="Y2630" t="str">
        <f t="shared" si="251"/>
        <v>space exploration</v>
      </c>
    </row>
    <row r="2631" spans="1:25" ht="48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127.74000000000001</v>
      </c>
      <c r="P2631" s="6">
        <f t="shared" si="249"/>
        <v>63.87</v>
      </c>
      <c r="Q2631" t="s">
        <v>8319</v>
      </c>
      <c r="R2631" t="s">
        <v>8355</v>
      </c>
      <c r="S2631" s="10">
        <f t="shared" si="246"/>
        <v>42108.538449074069</v>
      </c>
      <c r="T2631" s="10">
        <f t="shared" si="247"/>
        <v>42138.538449074069</v>
      </c>
      <c r="V2631" s="21"/>
      <c r="W2631" t="s">
        <v>8301</v>
      </c>
      <c r="X2631" t="str">
        <f t="shared" si="250"/>
        <v>technology</v>
      </c>
      <c r="Y2631" t="str">
        <f t="shared" si="251"/>
        <v>space exploration</v>
      </c>
    </row>
    <row r="2632" spans="1:25" ht="64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157.9</v>
      </c>
      <c r="P2632" s="6">
        <f t="shared" si="249"/>
        <v>38.987654320987652</v>
      </c>
      <c r="Q2632" t="s">
        <v>8319</v>
      </c>
      <c r="R2632" t="s">
        <v>8355</v>
      </c>
      <c r="S2632" s="10">
        <f t="shared" si="246"/>
        <v>42524.105462962965</v>
      </c>
      <c r="T2632" s="10">
        <f t="shared" si="247"/>
        <v>42551.416666666672</v>
      </c>
      <c r="V2632" s="21"/>
      <c r="W2632" t="s">
        <v>8301</v>
      </c>
      <c r="X2632" t="str">
        <f t="shared" si="250"/>
        <v>technology</v>
      </c>
      <c r="Y2632" t="str">
        <f t="shared" si="251"/>
        <v>space exploration</v>
      </c>
    </row>
    <row r="2633" spans="1:25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114.66525000000001</v>
      </c>
      <c r="P2633" s="6">
        <f t="shared" si="249"/>
        <v>80.185489510489504</v>
      </c>
      <c r="Q2633" t="s">
        <v>8319</v>
      </c>
      <c r="R2633" t="s">
        <v>8355</v>
      </c>
      <c r="S2633" s="10">
        <f t="shared" si="246"/>
        <v>42218.169293981482</v>
      </c>
      <c r="T2633" s="10">
        <f t="shared" si="247"/>
        <v>42246.169293981482</v>
      </c>
      <c r="V2633" s="21"/>
      <c r="W2633" t="s">
        <v>8301</v>
      </c>
      <c r="X2633" t="str">
        <f t="shared" si="250"/>
        <v>technology</v>
      </c>
      <c r="Y2633" t="str">
        <f t="shared" si="251"/>
        <v>space exploration</v>
      </c>
    </row>
    <row r="2634" spans="1:25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137.00934579439252</v>
      </c>
      <c r="P2634" s="6">
        <f t="shared" si="249"/>
        <v>34.904761904761905</v>
      </c>
      <c r="Q2634" t="s">
        <v>8319</v>
      </c>
      <c r="R2634" t="s">
        <v>8355</v>
      </c>
      <c r="S2634" s="10">
        <f t="shared" si="246"/>
        <v>42494.061793981484</v>
      </c>
      <c r="T2634" s="10">
        <f t="shared" si="247"/>
        <v>42519.061793981484</v>
      </c>
      <c r="V2634" s="21"/>
      <c r="W2634" t="s">
        <v>8301</v>
      </c>
      <c r="X2634" t="str">
        <f t="shared" si="250"/>
        <v>technology</v>
      </c>
      <c r="Y2634" t="str">
        <f t="shared" si="251"/>
        <v>space exploration</v>
      </c>
    </row>
    <row r="2635" spans="1:25" ht="64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354.62</v>
      </c>
      <c r="P2635" s="6">
        <f t="shared" si="249"/>
        <v>89.100502512562812</v>
      </c>
      <c r="Q2635" t="s">
        <v>8319</v>
      </c>
      <c r="R2635" t="s">
        <v>8355</v>
      </c>
      <c r="S2635" s="10">
        <f t="shared" si="246"/>
        <v>41667.823287037041</v>
      </c>
      <c r="T2635" s="10">
        <f t="shared" si="247"/>
        <v>41697.958333333336</v>
      </c>
      <c r="V2635" s="21"/>
      <c r="W2635" t="s">
        <v>8301</v>
      </c>
      <c r="X2635" t="str">
        <f t="shared" si="250"/>
        <v>technology</v>
      </c>
      <c r="Y2635" t="str">
        <f t="shared" si="251"/>
        <v>space exploration</v>
      </c>
    </row>
    <row r="2636" spans="1:25" ht="64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106.02150537634409</v>
      </c>
      <c r="P2636" s="6">
        <f t="shared" si="249"/>
        <v>39.44</v>
      </c>
      <c r="Q2636" t="s">
        <v>8319</v>
      </c>
      <c r="R2636" t="s">
        <v>8355</v>
      </c>
      <c r="S2636" s="10">
        <f t="shared" si="246"/>
        <v>42612.656493055561</v>
      </c>
      <c r="T2636" s="10">
        <f t="shared" si="247"/>
        <v>42642.656493055561</v>
      </c>
      <c r="V2636" s="21"/>
      <c r="W2636" t="s">
        <v>8301</v>
      </c>
      <c r="X2636" t="str">
        <f t="shared" si="250"/>
        <v>technology</v>
      </c>
      <c r="Y2636" t="str">
        <f t="shared" si="251"/>
        <v>space exploration</v>
      </c>
    </row>
    <row r="2637" spans="1:25" ht="64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100</v>
      </c>
      <c r="P2637" s="6">
        <f t="shared" si="249"/>
        <v>136.9047619047619</v>
      </c>
      <c r="Q2637" t="s">
        <v>8319</v>
      </c>
      <c r="R2637" t="s">
        <v>8355</v>
      </c>
      <c r="S2637" s="10">
        <f t="shared" si="246"/>
        <v>42037.950937500005</v>
      </c>
      <c r="T2637" s="10">
        <f t="shared" si="247"/>
        <v>42072.909270833334</v>
      </c>
      <c r="V2637" s="21"/>
      <c r="W2637" t="s">
        <v>8301</v>
      </c>
      <c r="X2637" t="str">
        <f t="shared" si="250"/>
        <v>technology</v>
      </c>
      <c r="Y2637" t="str">
        <f t="shared" si="251"/>
        <v>space exploration</v>
      </c>
    </row>
    <row r="2638" spans="1:25" ht="80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187.3</v>
      </c>
      <c r="P2638" s="6">
        <f t="shared" si="249"/>
        <v>37.46</v>
      </c>
      <c r="Q2638" t="s">
        <v>8319</v>
      </c>
      <c r="R2638" t="s">
        <v>8355</v>
      </c>
      <c r="S2638" s="10">
        <f t="shared" si="246"/>
        <v>42636.614745370374</v>
      </c>
      <c r="T2638" s="10">
        <f t="shared" si="247"/>
        <v>42659.041666666672</v>
      </c>
      <c r="V2638" s="21"/>
      <c r="W2638" t="s">
        <v>8301</v>
      </c>
      <c r="X2638" t="str">
        <f t="shared" si="250"/>
        <v>technology</v>
      </c>
      <c r="Y2638" t="str">
        <f t="shared" si="251"/>
        <v>space exploration</v>
      </c>
    </row>
    <row r="2639" spans="1:25" ht="48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166.2</v>
      </c>
      <c r="P2639" s="6">
        <f t="shared" si="249"/>
        <v>31.96153846153846</v>
      </c>
      <c r="Q2639" t="s">
        <v>8319</v>
      </c>
      <c r="R2639" t="s">
        <v>8355</v>
      </c>
      <c r="S2639" s="10">
        <f t="shared" si="246"/>
        <v>42639.549479166672</v>
      </c>
      <c r="T2639" s="10">
        <f t="shared" si="247"/>
        <v>42655.549479166672</v>
      </c>
      <c r="V2639" s="21"/>
      <c r="W2639" t="s">
        <v>8301</v>
      </c>
      <c r="X2639" t="str">
        <f t="shared" si="250"/>
        <v>technology</v>
      </c>
      <c r="Y2639" t="str">
        <f t="shared" si="251"/>
        <v>space exploration</v>
      </c>
    </row>
    <row r="2640" spans="1:25" ht="64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101.72910662824208</v>
      </c>
      <c r="P2640" s="6">
        <f t="shared" si="249"/>
        <v>25.214285714285715</v>
      </c>
      <c r="Q2640" t="s">
        <v>8319</v>
      </c>
      <c r="R2640" t="s">
        <v>8355</v>
      </c>
      <c r="S2640" s="10">
        <f t="shared" si="246"/>
        <v>41989.913136574076</v>
      </c>
      <c r="T2640" s="10">
        <f t="shared" si="247"/>
        <v>42019.913136574076</v>
      </c>
      <c r="V2640" s="21"/>
      <c r="W2640" t="s">
        <v>8301</v>
      </c>
      <c r="X2640" t="str">
        <f t="shared" si="250"/>
        <v>technology</v>
      </c>
      <c r="Y2640" t="str">
        <f t="shared" si="251"/>
        <v>space exploration</v>
      </c>
    </row>
    <row r="2641" spans="1:25" ht="64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164</v>
      </c>
      <c r="P2641" s="6">
        <f t="shared" si="249"/>
        <v>10.040816326530612</v>
      </c>
      <c r="Q2641" t="s">
        <v>8319</v>
      </c>
      <c r="R2641" t="s">
        <v>8355</v>
      </c>
      <c r="S2641" s="10">
        <f t="shared" si="246"/>
        <v>42024.86513888889</v>
      </c>
      <c r="T2641" s="10">
        <f t="shared" si="247"/>
        <v>42054.86513888889</v>
      </c>
      <c r="V2641" s="21"/>
      <c r="W2641" t="s">
        <v>8301</v>
      </c>
      <c r="X2641" t="str">
        <f t="shared" si="250"/>
        <v>technology</v>
      </c>
      <c r="Y2641" t="str">
        <f t="shared" si="251"/>
        <v>space exploration</v>
      </c>
    </row>
    <row r="2642" spans="1:25" ht="8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105.66666666666666</v>
      </c>
      <c r="P2642" s="6">
        <f t="shared" si="249"/>
        <v>45.94202898550725</v>
      </c>
      <c r="Q2642" t="s">
        <v>8319</v>
      </c>
      <c r="R2642" t="s">
        <v>8355</v>
      </c>
      <c r="S2642" s="10">
        <f t="shared" si="246"/>
        <v>42103.160578703704</v>
      </c>
      <c r="T2642" s="10">
        <f t="shared" si="247"/>
        <v>42163.160578703704</v>
      </c>
      <c r="V2642" s="21"/>
      <c r="W2642" t="s">
        <v>8301</v>
      </c>
      <c r="X2642" t="str">
        <f t="shared" si="250"/>
        <v>technology</v>
      </c>
      <c r="Y2642" t="str">
        <f t="shared" si="251"/>
        <v>space exploration</v>
      </c>
    </row>
    <row r="2643" spans="1:25" ht="48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1</v>
      </c>
      <c r="P2643" s="6">
        <f t="shared" si="249"/>
        <v>15</v>
      </c>
      <c r="Q2643" t="s">
        <v>8319</v>
      </c>
      <c r="R2643" t="s">
        <v>8355</v>
      </c>
      <c r="S2643" s="10">
        <f t="shared" si="246"/>
        <v>41880.827118055553</v>
      </c>
      <c r="T2643" s="10">
        <f t="shared" si="247"/>
        <v>41897.839583333334</v>
      </c>
      <c r="V2643" s="21"/>
      <c r="W2643" t="s">
        <v>8301</v>
      </c>
      <c r="X2643" t="str">
        <f t="shared" si="250"/>
        <v>technology</v>
      </c>
      <c r="Y2643" t="str">
        <f t="shared" si="251"/>
        <v>space exploration</v>
      </c>
    </row>
    <row r="2644" spans="1:25" ht="8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s="6">
        <f t="shared" si="249"/>
        <v>0</v>
      </c>
      <c r="Q2644" t="s">
        <v>8319</v>
      </c>
      <c r="R2644" t="s">
        <v>8355</v>
      </c>
      <c r="S2644" s="10">
        <f t="shared" si="246"/>
        <v>42536.246620370366</v>
      </c>
      <c r="T2644" s="10">
        <f t="shared" si="247"/>
        <v>42566.289583333331</v>
      </c>
      <c r="V2644" s="21"/>
      <c r="W2644" t="s">
        <v>8301</v>
      </c>
      <c r="X2644" t="str">
        <f t="shared" si="250"/>
        <v>technology</v>
      </c>
      <c r="Y2644" t="str">
        <f t="shared" si="251"/>
        <v>space exploration</v>
      </c>
    </row>
    <row r="2645" spans="1:25" ht="64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33.559730999999999</v>
      </c>
      <c r="P2645" s="6">
        <f t="shared" si="249"/>
        <v>223.58248500999335</v>
      </c>
      <c r="Q2645" t="s">
        <v>8319</v>
      </c>
      <c r="R2645" t="s">
        <v>8355</v>
      </c>
      <c r="S2645" s="10">
        <f t="shared" si="246"/>
        <v>42689.582349537035</v>
      </c>
      <c r="T2645" s="10">
        <f t="shared" si="247"/>
        <v>42725.332638888889</v>
      </c>
      <c r="V2645" s="21"/>
      <c r="W2645" t="s">
        <v>8301</v>
      </c>
      <c r="X2645" t="str">
        <f t="shared" si="250"/>
        <v>technology</v>
      </c>
      <c r="Y2645" t="str">
        <f t="shared" si="251"/>
        <v>space exploration</v>
      </c>
    </row>
    <row r="2646" spans="1:25" ht="64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2.0529999999999999</v>
      </c>
      <c r="P2646" s="6">
        <f t="shared" si="249"/>
        <v>39.480769230769234</v>
      </c>
      <c r="Q2646" t="s">
        <v>8319</v>
      </c>
      <c r="R2646" t="s">
        <v>8355</v>
      </c>
      <c r="S2646" s="10">
        <f t="shared" si="246"/>
        <v>42774.792071759264</v>
      </c>
      <c r="T2646" s="10">
        <f t="shared" si="247"/>
        <v>42804.792071759264</v>
      </c>
      <c r="V2646" s="21"/>
      <c r="W2646" t="s">
        <v>8301</v>
      </c>
      <c r="X2646" t="str">
        <f t="shared" si="250"/>
        <v>technology</v>
      </c>
      <c r="Y2646" t="str">
        <f t="shared" si="251"/>
        <v>space exploration</v>
      </c>
    </row>
    <row r="2647" spans="1:25" ht="64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10.5</v>
      </c>
      <c r="P2647" s="6">
        <f t="shared" si="249"/>
        <v>91.304347826086953</v>
      </c>
      <c r="Q2647" t="s">
        <v>8319</v>
      </c>
      <c r="R2647" t="s">
        <v>8355</v>
      </c>
      <c r="S2647" s="10">
        <f t="shared" si="246"/>
        <v>41921.842627314814</v>
      </c>
      <c r="T2647" s="10">
        <f t="shared" si="247"/>
        <v>41951.884293981479</v>
      </c>
      <c r="V2647" s="21"/>
      <c r="W2647" t="s">
        <v>8301</v>
      </c>
      <c r="X2647" t="str">
        <f t="shared" si="250"/>
        <v>technology</v>
      </c>
      <c r="Y2647" t="str">
        <f t="shared" si="251"/>
        <v>space exploration</v>
      </c>
    </row>
    <row r="2648" spans="1:25" ht="64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8.4172840000000004</v>
      </c>
      <c r="P2648" s="6">
        <f t="shared" si="249"/>
        <v>78.666205607476627</v>
      </c>
      <c r="Q2648" t="s">
        <v>8319</v>
      </c>
      <c r="R2648" t="s">
        <v>8355</v>
      </c>
      <c r="S2648" s="10">
        <f t="shared" ref="S2648:S2711" si="252">(((J2648/60)/60)/24)+DATE(1970,1,1)</f>
        <v>42226.313298611116</v>
      </c>
      <c r="T2648" s="10">
        <f t="shared" ref="T2648:T2711" si="253">(((I2648/60)/60)/24)+DATE(1970,1,1)</f>
        <v>42256.313298611116</v>
      </c>
      <c r="V2648" s="21"/>
      <c r="W2648" t="s">
        <v>8301</v>
      </c>
      <c r="X2648" t="str">
        <f t="shared" si="250"/>
        <v>technology</v>
      </c>
      <c r="Y2648" t="str">
        <f t="shared" si="251"/>
        <v>space exploration</v>
      </c>
    </row>
    <row r="2649" spans="1:25" ht="64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</v>
      </c>
      <c r="P2649" s="6">
        <f t="shared" si="249"/>
        <v>12</v>
      </c>
      <c r="Q2649" t="s">
        <v>8319</v>
      </c>
      <c r="R2649" t="s">
        <v>8355</v>
      </c>
      <c r="S2649" s="10">
        <f t="shared" si="252"/>
        <v>42200.261793981481</v>
      </c>
      <c r="T2649" s="10">
        <f t="shared" si="253"/>
        <v>42230.261793981481</v>
      </c>
      <c r="V2649" s="21"/>
      <c r="W2649" t="s">
        <v>8301</v>
      </c>
      <c r="X2649" t="str">
        <f t="shared" si="250"/>
        <v>technology</v>
      </c>
      <c r="Y2649" t="str">
        <f t="shared" si="251"/>
        <v>space exploration</v>
      </c>
    </row>
    <row r="2650" spans="1:25" ht="80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0.88333333333333341</v>
      </c>
      <c r="P2650" s="6">
        <f t="shared" si="249"/>
        <v>17.666666666666668</v>
      </c>
      <c r="Q2650" t="s">
        <v>8319</v>
      </c>
      <c r="R2650" t="s">
        <v>8355</v>
      </c>
      <c r="S2650" s="10">
        <f t="shared" si="252"/>
        <v>42408.714814814812</v>
      </c>
      <c r="T2650" s="10">
        <f t="shared" si="253"/>
        <v>42438.714814814812</v>
      </c>
      <c r="V2650" s="21"/>
      <c r="W2650" t="s">
        <v>8301</v>
      </c>
      <c r="X2650" t="str">
        <f t="shared" si="250"/>
        <v>technology</v>
      </c>
      <c r="Y2650" t="str">
        <f t="shared" si="251"/>
        <v>space exploration</v>
      </c>
    </row>
    <row r="2651" spans="1:25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9.920000000000001E-2</v>
      </c>
      <c r="P2651" s="6">
        <f t="shared" si="249"/>
        <v>41.333333333333336</v>
      </c>
      <c r="Q2651" t="s">
        <v>8319</v>
      </c>
      <c r="R2651" t="s">
        <v>8355</v>
      </c>
      <c r="S2651" s="10">
        <f t="shared" si="252"/>
        <v>42341.99700231482</v>
      </c>
      <c r="T2651" s="10">
        <f t="shared" si="253"/>
        <v>42401.99700231482</v>
      </c>
      <c r="V2651" s="21"/>
      <c r="W2651" t="s">
        <v>8301</v>
      </c>
      <c r="X2651" t="str">
        <f t="shared" si="250"/>
        <v>technology</v>
      </c>
      <c r="Y2651" t="str">
        <f t="shared" si="251"/>
        <v>space exploration</v>
      </c>
    </row>
    <row r="2652" spans="1:25" ht="64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0.59666666666666668</v>
      </c>
      <c r="P2652" s="6">
        <f t="shared" si="249"/>
        <v>71.599999999999994</v>
      </c>
      <c r="Q2652" t="s">
        <v>8319</v>
      </c>
      <c r="R2652" t="s">
        <v>8355</v>
      </c>
      <c r="S2652" s="10">
        <f t="shared" si="252"/>
        <v>42695.624340277776</v>
      </c>
      <c r="T2652" s="10">
        <f t="shared" si="253"/>
        <v>42725.624340277776</v>
      </c>
      <c r="V2652" s="21"/>
      <c r="W2652" t="s">
        <v>8301</v>
      </c>
      <c r="X2652" t="str">
        <f t="shared" si="250"/>
        <v>technology</v>
      </c>
      <c r="Y2652" t="str">
        <f t="shared" si="251"/>
        <v>space exploration</v>
      </c>
    </row>
    <row r="2653" spans="1:25" ht="64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1.8689285714285715</v>
      </c>
      <c r="P2653" s="6">
        <f t="shared" si="249"/>
        <v>307.8235294117647</v>
      </c>
      <c r="Q2653" t="s">
        <v>8319</v>
      </c>
      <c r="R2653" t="s">
        <v>8355</v>
      </c>
      <c r="S2653" s="10">
        <f t="shared" si="252"/>
        <v>42327.805659722217</v>
      </c>
      <c r="T2653" s="10">
        <f t="shared" si="253"/>
        <v>42355.805659722217</v>
      </c>
      <c r="V2653" s="21"/>
      <c r="W2653" t="s">
        <v>8301</v>
      </c>
      <c r="X2653" t="str">
        <f t="shared" si="250"/>
        <v>technology</v>
      </c>
      <c r="Y2653" t="str">
        <f t="shared" si="251"/>
        <v>space exploration</v>
      </c>
    </row>
    <row r="2654" spans="1:25" ht="64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0.88500000000000001</v>
      </c>
      <c r="P2654" s="6">
        <f t="shared" si="249"/>
        <v>80.454545454545453</v>
      </c>
      <c r="Q2654" t="s">
        <v>8319</v>
      </c>
      <c r="R2654" t="s">
        <v>8355</v>
      </c>
      <c r="S2654" s="10">
        <f t="shared" si="252"/>
        <v>41953.158854166672</v>
      </c>
      <c r="T2654" s="10">
        <f t="shared" si="253"/>
        <v>41983.158854166672</v>
      </c>
      <c r="V2654" s="21"/>
      <c r="W2654" t="s">
        <v>8301</v>
      </c>
      <c r="X2654" t="str">
        <f t="shared" si="250"/>
        <v>technology</v>
      </c>
      <c r="Y2654" t="str">
        <f t="shared" si="251"/>
        <v>space exploration</v>
      </c>
    </row>
    <row r="2655" spans="1:25" ht="64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11.52156862745098</v>
      </c>
      <c r="P2655" s="6">
        <f t="shared" si="249"/>
        <v>83.942857142857136</v>
      </c>
      <c r="Q2655" t="s">
        <v>8319</v>
      </c>
      <c r="R2655" t="s">
        <v>8355</v>
      </c>
      <c r="S2655" s="10">
        <f t="shared" si="252"/>
        <v>41771.651932870373</v>
      </c>
      <c r="T2655" s="10">
        <f t="shared" si="253"/>
        <v>41803.166666666664</v>
      </c>
      <c r="V2655" s="21"/>
      <c r="W2655" t="s">
        <v>8301</v>
      </c>
      <c r="X2655" t="str">
        <f t="shared" si="250"/>
        <v>technology</v>
      </c>
      <c r="Y2655" t="str">
        <f t="shared" si="251"/>
        <v>space exploration</v>
      </c>
    </row>
    <row r="2656" spans="1:25" ht="64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5.1000000000000004E-2</v>
      </c>
      <c r="P2656" s="6">
        <f t="shared" si="249"/>
        <v>8.5</v>
      </c>
      <c r="Q2656" t="s">
        <v>8319</v>
      </c>
      <c r="R2656" t="s">
        <v>8355</v>
      </c>
      <c r="S2656" s="10">
        <f t="shared" si="252"/>
        <v>42055.600995370376</v>
      </c>
      <c r="T2656" s="10">
        <f t="shared" si="253"/>
        <v>42115.559328703705</v>
      </c>
      <c r="V2656" s="21"/>
      <c r="W2656" t="s">
        <v>8301</v>
      </c>
      <c r="X2656" t="str">
        <f t="shared" si="250"/>
        <v>technology</v>
      </c>
      <c r="Y2656" t="str">
        <f t="shared" si="251"/>
        <v>space exploration</v>
      </c>
    </row>
    <row r="2657" spans="1:25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21.033333333333335</v>
      </c>
      <c r="P2657" s="6">
        <f t="shared" si="249"/>
        <v>73.372093023255815</v>
      </c>
      <c r="Q2657" t="s">
        <v>8319</v>
      </c>
      <c r="R2657" t="s">
        <v>8355</v>
      </c>
      <c r="S2657" s="10">
        <f t="shared" si="252"/>
        <v>42381.866284722222</v>
      </c>
      <c r="T2657" s="10">
        <f t="shared" si="253"/>
        <v>42409.833333333328</v>
      </c>
      <c r="V2657" s="21"/>
      <c r="W2657" t="s">
        <v>8301</v>
      </c>
      <c r="X2657" t="str">
        <f t="shared" si="250"/>
        <v>technology</v>
      </c>
      <c r="Y2657" t="str">
        <f t="shared" si="251"/>
        <v>space exploration</v>
      </c>
    </row>
    <row r="2658" spans="1:25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11.436666666666667</v>
      </c>
      <c r="P2658" s="6">
        <f t="shared" si="249"/>
        <v>112.86184210526316</v>
      </c>
      <c r="Q2658" t="s">
        <v>8319</v>
      </c>
      <c r="R2658" t="s">
        <v>8355</v>
      </c>
      <c r="S2658" s="10">
        <f t="shared" si="252"/>
        <v>42767.688518518517</v>
      </c>
      <c r="T2658" s="10">
        <f t="shared" si="253"/>
        <v>42806.791666666672</v>
      </c>
      <c r="V2658" s="21"/>
      <c r="W2658" t="s">
        <v>8301</v>
      </c>
      <c r="X2658" t="str">
        <f t="shared" si="250"/>
        <v>technology</v>
      </c>
      <c r="Y2658" t="str">
        <f t="shared" si="251"/>
        <v>space exploration</v>
      </c>
    </row>
    <row r="2659" spans="1:25" ht="64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18.737933333333334</v>
      </c>
      <c r="P2659" s="6">
        <f t="shared" si="249"/>
        <v>95.277627118644077</v>
      </c>
      <c r="Q2659" t="s">
        <v>8319</v>
      </c>
      <c r="R2659" t="s">
        <v>8355</v>
      </c>
      <c r="S2659" s="10">
        <f t="shared" si="252"/>
        <v>42551.928854166668</v>
      </c>
      <c r="T2659" s="10">
        <f t="shared" si="253"/>
        <v>42585.0625</v>
      </c>
      <c r="V2659" s="21"/>
      <c r="W2659" t="s">
        <v>8301</v>
      </c>
      <c r="X2659" t="str">
        <f t="shared" si="250"/>
        <v>technology</v>
      </c>
      <c r="Y2659" t="str">
        <f t="shared" si="251"/>
        <v>space exploration</v>
      </c>
    </row>
    <row r="2660" spans="1:25" ht="64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9.285714285714286E-2</v>
      </c>
      <c r="P2660" s="6">
        <f t="shared" si="249"/>
        <v>22.75</v>
      </c>
      <c r="Q2660" t="s">
        <v>8319</v>
      </c>
      <c r="R2660" t="s">
        <v>8355</v>
      </c>
      <c r="S2660" s="10">
        <f t="shared" si="252"/>
        <v>42551.884189814817</v>
      </c>
      <c r="T2660" s="10">
        <f t="shared" si="253"/>
        <v>42581.884189814817</v>
      </c>
      <c r="V2660" s="21"/>
      <c r="W2660" t="s">
        <v>8301</v>
      </c>
      <c r="X2660" t="str">
        <f t="shared" si="250"/>
        <v>technology</v>
      </c>
      <c r="Y2660" t="str">
        <f t="shared" si="251"/>
        <v>space exploration</v>
      </c>
    </row>
    <row r="2661" spans="1:25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2.7204081632653061</v>
      </c>
      <c r="P2661" s="6">
        <f t="shared" si="249"/>
        <v>133.30000000000001</v>
      </c>
      <c r="Q2661" t="s">
        <v>8319</v>
      </c>
      <c r="R2661" t="s">
        <v>8355</v>
      </c>
      <c r="S2661" s="10">
        <f t="shared" si="252"/>
        <v>42082.069560185191</v>
      </c>
      <c r="T2661" s="10">
        <f t="shared" si="253"/>
        <v>42112.069560185191</v>
      </c>
      <c r="V2661" s="21"/>
      <c r="W2661" t="s">
        <v>8301</v>
      </c>
      <c r="X2661" t="str">
        <f t="shared" si="250"/>
        <v>technology</v>
      </c>
      <c r="Y2661" t="str">
        <f t="shared" si="251"/>
        <v>space exploration</v>
      </c>
    </row>
    <row r="2662" spans="1:25" ht="64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9.5000000000000001E-2</v>
      </c>
      <c r="P2662" s="6">
        <f t="shared" si="249"/>
        <v>3.8</v>
      </c>
      <c r="Q2662" t="s">
        <v>8319</v>
      </c>
      <c r="R2662" t="s">
        <v>8355</v>
      </c>
      <c r="S2662" s="10">
        <f t="shared" si="252"/>
        <v>42272.713171296295</v>
      </c>
      <c r="T2662" s="10">
        <f t="shared" si="253"/>
        <v>42332.754837962959</v>
      </c>
      <c r="V2662" s="21"/>
      <c r="W2662" t="s">
        <v>8301</v>
      </c>
      <c r="X2662" t="str">
        <f t="shared" si="250"/>
        <v>technology</v>
      </c>
      <c r="Y2662" t="str">
        <f t="shared" si="251"/>
        <v>space exploration</v>
      </c>
    </row>
    <row r="2663" spans="1:25" ht="64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102.89999999999999</v>
      </c>
      <c r="P2663" s="6">
        <f t="shared" si="249"/>
        <v>85.75</v>
      </c>
      <c r="Q2663" t="s">
        <v>8319</v>
      </c>
      <c r="R2663" t="s">
        <v>8356</v>
      </c>
      <c r="S2663" s="10">
        <f t="shared" si="252"/>
        <v>41542.958449074074</v>
      </c>
      <c r="T2663" s="10">
        <f t="shared" si="253"/>
        <v>41572.958449074074</v>
      </c>
      <c r="V2663" s="21"/>
      <c r="W2663" t="s">
        <v>8302</v>
      </c>
      <c r="X2663" t="str">
        <f t="shared" si="250"/>
        <v>technology</v>
      </c>
      <c r="Y2663" t="str">
        <f t="shared" si="251"/>
        <v>makerspaces</v>
      </c>
    </row>
    <row r="2664" spans="1:25" ht="64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106.80000000000001</v>
      </c>
      <c r="P2664" s="6">
        <f t="shared" si="249"/>
        <v>267</v>
      </c>
      <c r="Q2664" t="s">
        <v>8319</v>
      </c>
      <c r="R2664" t="s">
        <v>8356</v>
      </c>
      <c r="S2664" s="10">
        <f t="shared" si="252"/>
        <v>42207.746678240743</v>
      </c>
      <c r="T2664" s="10">
        <f t="shared" si="253"/>
        <v>42237.746678240743</v>
      </c>
      <c r="V2664" s="21"/>
      <c r="W2664" t="s">
        <v>8302</v>
      </c>
      <c r="X2664" t="str">
        <f t="shared" si="250"/>
        <v>technology</v>
      </c>
      <c r="Y2664" t="str">
        <f t="shared" si="251"/>
        <v>makerspaces</v>
      </c>
    </row>
    <row r="2665" spans="1:25" ht="64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104.59625</v>
      </c>
      <c r="P2665" s="6">
        <f t="shared" si="249"/>
        <v>373.55803571428572</v>
      </c>
      <c r="Q2665" t="s">
        <v>8319</v>
      </c>
      <c r="R2665" t="s">
        <v>8356</v>
      </c>
      <c r="S2665" s="10">
        <f t="shared" si="252"/>
        <v>42222.622766203705</v>
      </c>
      <c r="T2665" s="10">
        <f t="shared" si="253"/>
        <v>42251.625</v>
      </c>
      <c r="V2665" s="21"/>
      <c r="W2665" t="s">
        <v>8302</v>
      </c>
      <c r="X2665" t="str">
        <f t="shared" si="250"/>
        <v>technology</v>
      </c>
      <c r="Y2665" t="str">
        <f t="shared" si="251"/>
        <v>makerspaces</v>
      </c>
    </row>
    <row r="2666" spans="1:25" ht="64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103.42857142857143</v>
      </c>
      <c r="P2666" s="6">
        <f t="shared" si="249"/>
        <v>174.03846153846155</v>
      </c>
      <c r="Q2666" t="s">
        <v>8319</v>
      </c>
      <c r="R2666" t="s">
        <v>8356</v>
      </c>
      <c r="S2666" s="10">
        <f t="shared" si="252"/>
        <v>42313.02542824074</v>
      </c>
      <c r="T2666" s="10">
        <f t="shared" si="253"/>
        <v>42347.290972222225</v>
      </c>
      <c r="V2666" s="21"/>
      <c r="W2666" t="s">
        <v>8302</v>
      </c>
      <c r="X2666" t="str">
        <f t="shared" si="250"/>
        <v>technology</v>
      </c>
      <c r="Y2666" t="str">
        <f t="shared" si="251"/>
        <v>makerspaces</v>
      </c>
    </row>
    <row r="2667" spans="1:25" ht="64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123.14285714285715</v>
      </c>
      <c r="P2667" s="6">
        <f t="shared" si="249"/>
        <v>93.695652173913047</v>
      </c>
      <c r="Q2667" t="s">
        <v>8319</v>
      </c>
      <c r="R2667" t="s">
        <v>8356</v>
      </c>
      <c r="S2667" s="10">
        <f t="shared" si="252"/>
        <v>42083.895532407405</v>
      </c>
      <c r="T2667" s="10">
        <f t="shared" si="253"/>
        <v>42128.895532407405</v>
      </c>
      <c r="V2667" s="21"/>
      <c r="W2667" t="s">
        <v>8302</v>
      </c>
      <c r="X2667" t="str">
        <f t="shared" si="250"/>
        <v>technology</v>
      </c>
      <c r="Y2667" t="str">
        <f t="shared" si="251"/>
        <v>makerspaces</v>
      </c>
    </row>
    <row r="2668" spans="1:25" ht="64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159.29509999999999</v>
      </c>
      <c r="P2668" s="6">
        <f t="shared" si="249"/>
        <v>77.327718446601949</v>
      </c>
      <c r="Q2668" t="s">
        <v>8319</v>
      </c>
      <c r="R2668" t="s">
        <v>8356</v>
      </c>
      <c r="S2668" s="10">
        <f t="shared" si="252"/>
        <v>42235.764340277776</v>
      </c>
      <c r="T2668" s="10">
        <f t="shared" si="253"/>
        <v>42272.875</v>
      </c>
      <c r="V2668" s="21"/>
      <c r="W2668" t="s">
        <v>8302</v>
      </c>
      <c r="X2668" t="str">
        <f t="shared" si="250"/>
        <v>technology</v>
      </c>
      <c r="Y2668" t="str">
        <f t="shared" si="251"/>
        <v>makerspaces</v>
      </c>
    </row>
    <row r="2669" spans="1:25" ht="64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110.66666666666667</v>
      </c>
      <c r="P2669" s="6">
        <f t="shared" si="249"/>
        <v>92.222222222222229</v>
      </c>
      <c r="Q2669" t="s">
        <v>8319</v>
      </c>
      <c r="R2669" t="s">
        <v>8356</v>
      </c>
      <c r="S2669" s="10">
        <f t="shared" si="252"/>
        <v>42380.926111111112</v>
      </c>
      <c r="T2669" s="10">
        <f t="shared" si="253"/>
        <v>42410.926111111112</v>
      </c>
      <c r="V2669" s="21"/>
      <c r="W2669" t="s">
        <v>8302</v>
      </c>
      <c r="X2669" t="str">
        <f t="shared" si="250"/>
        <v>technology</v>
      </c>
      <c r="Y2669" t="str">
        <f t="shared" si="251"/>
        <v>makerspaces</v>
      </c>
    </row>
    <row r="2670" spans="1:25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170.70000000000002</v>
      </c>
      <c r="P2670" s="6">
        <f t="shared" si="249"/>
        <v>60.964285714285715</v>
      </c>
      <c r="Q2670" t="s">
        <v>8319</v>
      </c>
      <c r="R2670" t="s">
        <v>8356</v>
      </c>
      <c r="S2670" s="10">
        <f t="shared" si="252"/>
        <v>42275.588715277772</v>
      </c>
      <c r="T2670" s="10">
        <f t="shared" si="253"/>
        <v>42317.60555555555</v>
      </c>
      <c r="V2670" s="21"/>
      <c r="W2670" t="s">
        <v>8302</v>
      </c>
      <c r="X2670" t="str">
        <f t="shared" si="250"/>
        <v>technology</v>
      </c>
      <c r="Y2670" t="str">
        <f t="shared" si="251"/>
        <v>makerspaces</v>
      </c>
    </row>
    <row r="2671" spans="1:25" ht="64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125.125</v>
      </c>
      <c r="P2671" s="6">
        <f t="shared" si="249"/>
        <v>91</v>
      </c>
      <c r="Q2671" t="s">
        <v>8319</v>
      </c>
      <c r="R2671" t="s">
        <v>8356</v>
      </c>
      <c r="S2671" s="10">
        <f t="shared" si="252"/>
        <v>42319.035833333335</v>
      </c>
      <c r="T2671" s="10">
        <f t="shared" si="253"/>
        <v>42379.035833333335</v>
      </c>
      <c r="V2671" s="21"/>
      <c r="W2671" t="s">
        <v>8302</v>
      </c>
      <c r="X2671" t="str">
        <f t="shared" si="250"/>
        <v>technology</v>
      </c>
      <c r="Y2671" t="str">
        <f t="shared" si="251"/>
        <v>makerspaces</v>
      </c>
    </row>
    <row r="2672" spans="1:25" ht="64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6.4158609339642041</v>
      </c>
      <c r="P2672" s="6">
        <f t="shared" si="249"/>
        <v>41.583333333333336</v>
      </c>
      <c r="Q2672" t="s">
        <v>8319</v>
      </c>
      <c r="R2672" t="s">
        <v>8356</v>
      </c>
      <c r="S2672" s="10">
        <f t="shared" si="252"/>
        <v>41821.020601851851</v>
      </c>
      <c r="T2672" s="10">
        <f t="shared" si="253"/>
        <v>41849.020601851851</v>
      </c>
      <c r="V2672" s="21"/>
      <c r="W2672" t="s">
        <v>8302</v>
      </c>
      <c r="X2672" t="str">
        <f t="shared" si="250"/>
        <v>technology</v>
      </c>
      <c r="Y2672" t="str">
        <f t="shared" si="251"/>
        <v>makerspaces</v>
      </c>
    </row>
    <row r="2673" spans="1:25" ht="64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11.343999999999999</v>
      </c>
      <c r="P2673" s="6">
        <f t="shared" si="249"/>
        <v>33.761904761904759</v>
      </c>
      <c r="Q2673" t="s">
        <v>8319</v>
      </c>
      <c r="R2673" t="s">
        <v>8356</v>
      </c>
      <c r="S2673" s="10">
        <f t="shared" si="252"/>
        <v>41962.749027777783</v>
      </c>
      <c r="T2673" s="10">
        <f t="shared" si="253"/>
        <v>41992.818055555559</v>
      </c>
      <c r="V2673" s="21"/>
      <c r="W2673" t="s">
        <v>8302</v>
      </c>
      <c r="X2673" t="str">
        <f t="shared" si="250"/>
        <v>technology</v>
      </c>
      <c r="Y2673" t="str">
        <f t="shared" si="251"/>
        <v>makerspaces</v>
      </c>
    </row>
    <row r="2674" spans="1:25" ht="64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33.19</v>
      </c>
      <c r="P2674" s="6">
        <f t="shared" si="249"/>
        <v>70.61702127659575</v>
      </c>
      <c r="Q2674" t="s">
        <v>8319</v>
      </c>
      <c r="R2674" t="s">
        <v>8356</v>
      </c>
      <c r="S2674" s="10">
        <f t="shared" si="252"/>
        <v>42344.884143518517</v>
      </c>
      <c r="T2674" s="10">
        <f t="shared" si="253"/>
        <v>42366.25</v>
      </c>
      <c r="V2674" s="21"/>
      <c r="W2674" t="s">
        <v>8302</v>
      </c>
      <c r="X2674" t="str">
        <f t="shared" si="250"/>
        <v>technology</v>
      </c>
      <c r="Y2674" t="str">
        <f t="shared" si="251"/>
        <v>makerspaces</v>
      </c>
    </row>
    <row r="2675" spans="1:25" ht="64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27.58</v>
      </c>
      <c r="P2675" s="6">
        <f t="shared" si="249"/>
        <v>167.15151515151516</v>
      </c>
      <c r="Q2675" t="s">
        <v>8319</v>
      </c>
      <c r="R2675" t="s">
        <v>8356</v>
      </c>
      <c r="S2675" s="10">
        <f t="shared" si="252"/>
        <v>41912.541655092595</v>
      </c>
      <c r="T2675" s="10">
        <f t="shared" si="253"/>
        <v>41941.947916666664</v>
      </c>
      <c r="V2675" s="21"/>
      <c r="W2675" t="s">
        <v>8302</v>
      </c>
      <c r="X2675" t="str">
        <f t="shared" si="250"/>
        <v>technology</v>
      </c>
      <c r="Y2675" t="str">
        <f t="shared" si="251"/>
        <v>makerspaces</v>
      </c>
    </row>
    <row r="2676" spans="1:25" ht="8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62.839999999999996</v>
      </c>
      <c r="P2676" s="6">
        <f t="shared" si="249"/>
        <v>128.61988304093566</v>
      </c>
      <c r="Q2676" t="s">
        <v>8319</v>
      </c>
      <c r="R2676" t="s">
        <v>8356</v>
      </c>
      <c r="S2676" s="10">
        <f t="shared" si="252"/>
        <v>42529.632754629631</v>
      </c>
      <c r="T2676" s="10">
        <f t="shared" si="253"/>
        <v>42556.207638888889</v>
      </c>
      <c r="V2676" s="21"/>
      <c r="W2676" t="s">
        <v>8302</v>
      </c>
      <c r="X2676" t="str">
        <f t="shared" si="250"/>
        <v>technology</v>
      </c>
      <c r="Y2676" t="str">
        <f t="shared" si="251"/>
        <v>makerspaces</v>
      </c>
    </row>
    <row r="2677" spans="1:25" ht="64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7.5880000000000001</v>
      </c>
      <c r="P2677" s="6">
        <f t="shared" si="249"/>
        <v>65.41379310344827</v>
      </c>
      <c r="Q2677" t="s">
        <v>8319</v>
      </c>
      <c r="R2677" t="s">
        <v>8356</v>
      </c>
      <c r="S2677" s="10">
        <f t="shared" si="252"/>
        <v>41923.857511574075</v>
      </c>
      <c r="T2677" s="10">
        <f t="shared" si="253"/>
        <v>41953.899178240739</v>
      </c>
      <c r="V2677" s="21"/>
      <c r="W2677" t="s">
        <v>8302</v>
      </c>
      <c r="X2677" t="str">
        <f t="shared" si="250"/>
        <v>technology</v>
      </c>
      <c r="Y2677" t="str">
        <f t="shared" si="251"/>
        <v>makerspaces</v>
      </c>
    </row>
    <row r="2678" spans="1:25" ht="64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50.38095238095238</v>
      </c>
      <c r="P2678" s="6">
        <f t="shared" si="249"/>
        <v>117.55555555555556</v>
      </c>
      <c r="Q2678" t="s">
        <v>8319</v>
      </c>
      <c r="R2678" t="s">
        <v>8356</v>
      </c>
      <c r="S2678" s="10">
        <f t="shared" si="252"/>
        <v>42482.624699074076</v>
      </c>
      <c r="T2678" s="10">
        <f t="shared" si="253"/>
        <v>42512.624699074076</v>
      </c>
      <c r="V2678" s="21"/>
      <c r="W2678" t="s">
        <v>8302</v>
      </c>
      <c r="X2678" t="str">
        <f t="shared" si="250"/>
        <v>technology</v>
      </c>
      <c r="Y2678" t="str">
        <f t="shared" si="251"/>
        <v>makerspaces</v>
      </c>
    </row>
    <row r="2679" spans="1:25" ht="64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17.512820512820511</v>
      </c>
      <c r="P2679" s="6">
        <f t="shared" si="249"/>
        <v>126.48148148148148</v>
      </c>
      <c r="Q2679" t="s">
        <v>8319</v>
      </c>
      <c r="R2679" t="s">
        <v>8356</v>
      </c>
      <c r="S2679" s="10">
        <f t="shared" si="252"/>
        <v>41793.029432870368</v>
      </c>
      <c r="T2679" s="10">
        <f t="shared" si="253"/>
        <v>41823.029432870368</v>
      </c>
      <c r="V2679" s="21"/>
      <c r="W2679" t="s">
        <v>8302</v>
      </c>
      <c r="X2679" t="str">
        <f t="shared" si="250"/>
        <v>technology</v>
      </c>
      <c r="Y2679" t="str">
        <f t="shared" si="251"/>
        <v>makerspaces</v>
      </c>
    </row>
    <row r="2680" spans="1:25" ht="64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1.375E-2</v>
      </c>
      <c r="P2680" s="6">
        <f t="shared" si="249"/>
        <v>550</v>
      </c>
      <c r="Q2680" t="s">
        <v>8319</v>
      </c>
      <c r="R2680" t="s">
        <v>8356</v>
      </c>
      <c r="S2680" s="10">
        <f t="shared" si="252"/>
        <v>42241.798206018517</v>
      </c>
      <c r="T2680" s="10">
        <f t="shared" si="253"/>
        <v>42271.798206018517</v>
      </c>
      <c r="V2680" s="21"/>
      <c r="W2680" t="s">
        <v>8302</v>
      </c>
      <c r="X2680" t="str">
        <f t="shared" si="250"/>
        <v>technology</v>
      </c>
      <c r="Y2680" t="str">
        <f t="shared" si="251"/>
        <v>makerspaces</v>
      </c>
    </row>
    <row r="2681" spans="1:25" ht="64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0.33</v>
      </c>
      <c r="P2681" s="6">
        <f t="shared" si="249"/>
        <v>44</v>
      </c>
      <c r="Q2681" t="s">
        <v>8319</v>
      </c>
      <c r="R2681" t="s">
        <v>8356</v>
      </c>
      <c r="S2681" s="10">
        <f t="shared" si="252"/>
        <v>42033.001087962963</v>
      </c>
      <c r="T2681" s="10">
        <f t="shared" si="253"/>
        <v>42063.001087962963</v>
      </c>
      <c r="V2681" s="21"/>
      <c r="W2681" t="s">
        <v>8302</v>
      </c>
      <c r="X2681" t="str">
        <f t="shared" si="250"/>
        <v>technology</v>
      </c>
      <c r="Y2681" t="str">
        <f t="shared" si="251"/>
        <v>makerspaces</v>
      </c>
    </row>
    <row r="2682" spans="1:25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0.86250000000000004</v>
      </c>
      <c r="P2682" s="6">
        <f t="shared" si="249"/>
        <v>69</v>
      </c>
      <c r="Q2682" t="s">
        <v>8319</v>
      </c>
      <c r="R2682" t="s">
        <v>8356</v>
      </c>
      <c r="S2682" s="10">
        <f t="shared" si="252"/>
        <v>42436.211701388893</v>
      </c>
      <c r="T2682" s="10">
        <f t="shared" si="253"/>
        <v>42466.170034722221</v>
      </c>
      <c r="V2682" s="21"/>
      <c r="W2682" t="s">
        <v>8302</v>
      </c>
      <c r="X2682" t="str">
        <f t="shared" si="250"/>
        <v>technology</v>
      </c>
      <c r="Y2682" t="str">
        <f t="shared" si="251"/>
        <v>makerspaces</v>
      </c>
    </row>
    <row r="2683" spans="1:25" ht="64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0.6875</v>
      </c>
      <c r="P2683" s="6">
        <f t="shared" si="249"/>
        <v>27.5</v>
      </c>
      <c r="Q2683" t="s">
        <v>8336</v>
      </c>
      <c r="R2683" t="s">
        <v>8337</v>
      </c>
      <c r="S2683" s="10">
        <f t="shared" si="252"/>
        <v>41805.895254629628</v>
      </c>
      <c r="T2683" s="10">
        <f t="shared" si="253"/>
        <v>41830.895254629628</v>
      </c>
      <c r="V2683" s="21"/>
      <c r="W2683" t="s">
        <v>8284</v>
      </c>
      <c r="X2683" t="str">
        <f t="shared" si="250"/>
        <v>food</v>
      </c>
      <c r="Y2683" t="str">
        <f t="shared" si="251"/>
        <v>food trucks</v>
      </c>
    </row>
    <row r="2684" spans="1:25" ht="64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28.299999999999997</v>
      </c>
      <c r="P2684" s="6">
        <f t="shared" si="249"/>
        <v>84.9</v>
      </c>
      <c r="Q2684" t="s">
        <v>8336</v>
      </c>
      <c r="R2684" t="s">
        <v>8337</v>
      </c>
      <c r="S2684" s="10">
        <f t="shared" si="252"/>
        <v>41932.871990740743</v>
      </c>
      <c r="T2684" s="10">
        <f t="shared" si="253"/>
        <v>41965.249305555553</v>
      </c>
      <c r="V2684" s="21"/>
      <c r="W2684" t="s">
        <v>8284</v>
      </c>
      <c r="X2684" t="str">
        <f t="shared" si="250"/>
        <v>food</v>
      </c>
      <c r="Y2684" t="str">
        <f t="shared" si="251"/>
        <v>food trucks</v>
      </c>
    </row>
    <row r="2685" spans="1:25" ht="64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0.24</v>
      </c>
      <c r="P2685" s="6">
        <f t="shared" si="249"/>
        <v>12</v>
      </c>
      <c r="Q2685" t="s">
        <v>8336</v>
      </c>
      <c r="R2685" t="s">
        <v>8337</v>
      </c>
      <c r="S2685" s="10">
        <f t="shared" si="252"/>
        <v>42034.75509259259</v>
      </c>
      <c r="T2685" s="10">
        <f t="shared" si="253"/>
        <v>42064.75509259259</v>
      </c>
      <c r="V2685" s="21"/>
      <c r="W2685" t="s">
        <v>8284</v>
      </c>
      <c r="X2685" t="str">
        <f t="shared" si="250"/>
        <v>food</v>
      </c>
      <c r="Y2685" t="str">
        <f t="shared" si="251"/>
        <v>food trucks</v>
      </c>
    </row>
    <row r="2686" spans="1:25" ht="64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1.1428571428571428</v>
      </c>
      <c r="P2686" s="6">
        <f t="shared" si="249"/>
        <v>200</v>
      </c>
      <c r="Q2686" t="s">
        <v>8336</v>
      </c>
      <c r="R2686" t="s">
        <v>8337</v>
      </c>
      <c r="S2686" s="10">
        <f t="shared" si="252"/>
        <v>41820.914641203701</v>
      </c>
      <c r="T2686" s="10">
        <f t="shared" si="253"/>
        <v>41860.914641203701</v>
      </c>
      <c r="V2686" s="21"/>
      <c r="W2686" t="s">
        <v>8284</v>
      </c>
      <c r="X2686" t="str">
        <f t="shared" si="250"/>
        <v>food</v>
      </c>
      <c r="Y2686" t="str">
        <f t="shared" si="251"/>
        <v>food trucks</v>
      </c>
    </row>
    <row r="2687" spans="1:25" ht="64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0.02</v>
      </c>
      <c r="P2687" s="6">
        <f t="shared" si="249"/>
        <v>10</v>
      </c>
      <c r="Q2687" t="s">
        <v>8336</v>
      </c>
      <c r="R2687" t="s">
        <v>8337</v>
      </c>
      <c r="S2687" s="10">
        <f t="shared" si="252"/>
        <v>42061.69594907407</v>
      </c>
      <c r="T2687" s="10">
        <f t="shared" si="253"/>
        <v>42121.654282407413</v>
      </c>
      <c r="V2687" s="21"/>
      <c r="W2687" t="s">
        <v>8284</v>
      </c>
      <c r="X2687" t="str">
        <f t="shared" si="250"/>
        <v>food</v>
      </c>
      <c r="Y2687" t="str">
        <f t="shared" si="251"/>
        <v>food trucks</v>
      </c>
    </row>
    <row r="2688" spans="1:25" ht="64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s="6">
        <f t="shared" si="249"/>
        <v>0</v>
      </c>
      <c r="Q2688" t="s">
        <v>8336</v>
      </c>
      <c r="R2688" t="s">
        <v>8337</v>
      </c>
      <c r="S2688" s="10">
        <f t="shared" si="252"/>
        <v>41892.974803240737</v>
      </c>
      <c r="T2688" s="10">
        <f t="shared" si="253"/>
        <v>41912.974803240737</v>
      </c>
      <c r="V2688" s="21"/>
      <c r="W2688" t="s">
        <v>8284</v>
      </c>
      <c r="X2688" t="str">
        <f t="shared" si="250"/>
        <v>food</v>
      </c>
      <c r="Y2688" t="str">
        <f t="shared" si="251"/>
        <v>food trucks</v>
      </c>
    </row>
    <row r="2689" spans="1:25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s="6">
        <f t="shared" si="249"/>
        <v>0</v>
      </c>
      <c r="Q2689" t="s">
        <v>8336</v>
      </c>
      <c r="R2689" t="s">
        <v>8337</v>
      </c>
      <c r="S2689" s="10">
        <f t="shared" si="252"/>
        <v>42154.64025462963</v>
      </c>
      <c r="T2689" s="10">
        <f t="shared" si="253"/>
        <v>42184.64025462963</v>
      </c>
      <c r="V2689" s="21"/>
      <c r="W2689" t="s">
        <v>8284</v>
      </c>
      <c r="X2689" t="str">
        <f t="shared" si="250"/>
        <v>food</v>
      </c>
      <c r="Y2689" t="str">
        <f t="shared" si="251"/>
        <v>food trucks</v>
      </c>
    </row>
    <row r="2690" spans="1:25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0.14799999999999999</v>
      </c>
      <c r="P2690" s="6">
        <f t="shared" si="249"/>
        <v>5.2857142857142856</v>
      </c>
      <c r="Q2690" t="s">
        <v>8336</v>
      </c>
      <c r="R2690" t="s">
        <v>8337</v>
      </c>
      <c r="S2690" s="10">
        <f t="shared" si="252"/>
        <v>42028.118865740747</v>
      </c>
      <c r="T2690" s="10">
        <f t="shared" si="253"/>
        <v>42059.125</v>
      </c>
      <c r="V2690" s="21"/>
      <c r="W2690" t="s">
        <v>8284</v>
      </c>
      <c r="X2690" t="str">
        <f t="shared" si="250"/>
        <v>food</v>
      </c>
      <c r="Y2690" t="str">
        <f t="shared" si="251"/>
        <v>food trucks</v>
      </c>
    </row>
    <row r="2691" spans="1:25" ht="64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((E2691/D2691)*100)</f>
        <v>2.8571428571428571E-3</v>
      </c>
      <c r="P2691" s="6">
        <f t="shared" ref="P2691:P2754" si="255">IFERROR(E2691/L2691,0)</f>
        <v>1</v>
      </c>
      <c r="Q2691" t="s">
        <v>8336</v>
      </c>
      <c r="R2691" t="s">
        <v>8337</v>
      </c>
      <c r="S2691" s="10">
        <f t="shared" si="252"/>
        <v>42551.961689814809</v>
      </c>
      <c r="T2691" s="10">
        <f t="shared" si="253"/>
        <v>42581.961689814809</v>
      </c>
      <c r="V2691" s="21"/>
      <c r="W2691" t="s">
        <v>8284</v>
      </c>
      <c r="X2691" t="str">
        <f t="shared" ref="X2691:X2754" si="256">LEFT(W2691,FIND("/",W2691)-1)</f>
        <v>food</v>
      </c>
      <c r="Y2691" t="str">
        <f t="shared" ref="Y2691:Y2754" si="257">RIGHT(W2691,LEN(W2691)-FIND("/",W2691))</f>
        <v>food trucks</v>
      </c>
    </row>
    <row r="2692" spans="1:25" ht="64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10.7325</v>
      </c>
      <c r="P2692" s="6">
        <f t="shared" si="255"/>
        <v>72.762711864406782</v>
      </c>
      <c r="Q2692" t="s">
        <v>8336</v>
      </c>
      <c r="R2692" t="s">
        <v>8337</v>
      </c>
      <c r="S2692" s="10">
        <f t="shared" si="252"/>
        <v>42113.105046296296</v>
      </c>
      <c r="T2692" s="10">
        <f t="shared" si="253"/>
        <v>42158.105046296296</v>
      </c>
      <c r="V2692" s="21"/>
      <c r="W2692" t="s">
        <v>8284</v>
      </c>
      <c r="X2692" t="str">
        <f t="shared" si="256"/>
        <v>food</v>
      </c>
      <c r="Y2692" t="str">
        <f t="shared" si="257"/>
        <v>food trucks</v>
      </c>
    </row>
    <row r="2693" spans="1:25" ht="48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5.3846153846153842E-2</v>
      </c>
      <c r="P2693" s="6">
        <f t="shared" si="255"/>
        <v>17.5</v>
      </c>
      <c r="Q2693" t="s">
        <v>8336</v>
      </c>
      <c r="R2693" t="s">
        <v>8337</v>
      </c>
      <c r="S2693" s="10">
        <f t="shared" si="252"/>
        <v>42089.724039351851</v>
      </c>
      <c r="T2693" s="10">
        <f t="shared" si="253"/>
        <v>42134.724039351851</v>
      </c>
      <c r="V2693" s="21"/>
      <c r="W2693" t="s">
        <v>8284</v>
      </c>
      <c r="X2693" t="str">
        <f t="shared" si="256"/>
        <v>food</v>
      </c>
      <c r="Y2693" t="str">
        <f t="shared" si="257"/>
        <v>food trucks</v>
      </c>
    </row>
    <row r="2694" spans="1:25" ht="64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0.7142857142857143</v>
      </c>
      <c r="P2694" s="6">
        <f t="shared" si="255"/>
        <v>25</v>
      </c>
      <c r="Q2694" t="s">
        <v>8336</v>
      </c>
      <c r="R2694" t="s">
        <v>8337</v>
      </c>
      <c r="S2694" s="10">
        <f t="shared" si="252"/>
        <v>42058.334027777775</v>
      </c>
      <c r="T2694" s="10">
        <f t="shared" si="253"/>
        <v>42088.292361111111</v>
      </c>
      <c r="V2694" s="21"/>
      <c r="W2694" t="s">
        <v>8284</v>
      </c>
      <c r="X2694" t="str">
        <f t="shared" si="256"/>
        <v>food</v>
      </c>
      <c r="Y2694" t="str">
        <f t="shared" si="257"/>
        <v>food trucks</v>
      </c>
    </row>
    <row r="2695" spans="1:25" ht="64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0.8</v>
      </c>
      <c r="P2695" s="6">
        <f t="shared" si="255"/>
        <v>13.333333333333334</v>
      </c>
      <c r="Q2695" t="s">
        <v>8336</v>
      </c>
      <c r="R2695" t="s">
        <v>8337</v>
      </c>
      <c r="S2695" s="10">
        <f t="shared" si="252"/>
        <v>41834.138495370367</v>
      </c>
      <c r="T2695" s="10">
        <f t="shared" si="253"/>
        <v>41864.138495370367</v>
      </c>
      <c r="V2695" s="21"/>
      <c r="W2695" t="s">
        <v>8284</v>
      </c>
      <c r="X2695" t="str">
        <f t="shared" si="256"/>
        <v>food</v>
      </c>
      <c r="Y2695" t="str">
        <f t="shared" si="257"/>
        <v>food trucks</v>
      </c>
    </row>
    <row r="2696" spans="1:25" ht="64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3.3333333333333335E-3</v>
      </c>
      <c r="P2696" s="6">
        <f t="shared" si="255"/>
        <v>1</v>
      </c>
      <c r="Q2696" t="s">
        <v>8336</v>
      </c>
      <c r="R2696" t="s">
        <v>8337</v>
      </c>
      <c r="S2696" s="10">
        <f t="shared" si="252"/>
        <v>41878.140497685185</v>
      </c>
      <c r="T2696" s="10">
        <f t="shared" si="253"/>
        <v>41908.140497685185</v>
      </c>
      <c r="V2696" s="21"/>
      <c r="W2696" t="s">
        <v>8284</v>
      </c>
      <c r="X2696" t="str">
        <f t="shared" si="256"/>
        <v>food</v>
      </c>
      <c r="Y2696" t="str">
        <f t="shared" si="257"/>
        <v>food trucks</v>
      </c>
    </row>
    <row r="2697" spans="1:25" ht="48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0.47333333333333333</v>
      </c>
      <c r="P2697" s="6">
        <f t="shared" si="255"/>
        <v>23.666666666666668</v>
      </c>
      <c r="Q2697" t="s">
        <v>8336</v>
      </c>
      <c r="R2697" t="s">
        <v>8337</v>
      </c>
      <c r="S2697" s="10">
        <f t="shared" si="252"/>
        <v>42048.181921296295</v>
      </c>
      <c r="T2697" s="10">
        <f t="shared" si="253"/>
        <v>42108.14025462963</v>
      </c>
      <c r="V2697" s="21"/>
      <c r="W2697" t="s">
        <v>8284</v>
      </c>
      <c r="X2697" t="str">
        <f t="shared" si="256"/>
        <v>food</v>
      </c>
      <c r="Y2697" t="str">
        <f t="shared" si="257"/>
        <v>food trucks</v>
      </c>
    </row>
    <row r="2698" spans="1:25" ht="64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</v>
      </c>
      <c r="P2698" s="6">
        <f t="shared" si="255"/>
        <v>89.21052631578948</v>
      </c>
      <c r="Q2698" t="s">
        <v>8336</v>
      </c>
      <c r="R2698" t="s">
        <v>8337</v>
      </c>
      <c r="S2698" s="10">
        <f t="shared" si="252"/>
        <v>41964.844444444447</v>
      </c>
      <c r="T2698" s="10">
        <f t="shared" si="253"/>
        <v>41998.844444444447</v>
      </c>
      <c r="V2698" s="21"/>
      <c r="W2698" t="s">
        <v>8284</v>
      </c>
      <c r="X2698" t="str">
        <f t="shared" si="256"/>
        <v>food</v>
      </c>
      <c r="Y2698" t="str">
        <f t="shared" si="257"/>
        <v>food trucks</v>
      </c>
    </row>
    <row r="2699" spans="1:25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26.35217391304348</v>
      </c>
      <c r="P2699" s="6">
        <f t="shared" si="255"/>
        <v>116.55769230769231</v>
      </c>
      <c r="Q2699" t="s">
        <v>8336</v>
      </c>
      <c r="R2699" t="s">
        <v>8337</v>
      </c>
      <c r="S2699" s="10">
        <f t="shared" si="252"/>
        <v>42187.940081018518</v>
      </c>
      <c r="T2699" s="10">
        <f t="shared" si="253"/>
        <v>42218.916666666672</v>
      </c>
      <c r="V2699" s="21"/>
      <c r="W2699" t="s">
        <v>8284</v>
      </c>
      <c r="X2699" t="str">
        <f t="shared" si="256"/>
        <v>food</v>
      </c>
      <c r="Y2699" t="str">
        <f t="shared" si="257"/>
        <v>food trucks</v>
      </c>
    </row>
    <row r="2700" spans="1:25" ht="64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0.325125</v>
      </c>
      <c r="P2700" s="6">
        <f t="shared" si="255"/>
        <v>13.005000000000001</v>
      </c>
      <c r="Q2700" t="s">
        <v>8336</v>
      </c>
      <c r="R2700" t="s">
        <v>8337</v>
      </c>
      <c r="S2700" s="10">
        <f t="shared" si="252"/>
        <v>41787.898240740738</v>
      </c>
      <c r="T2700" s="10">
        <f t="shared" si="253"/>
        <v>41817.898240740738</v>
      </c>
      <c r="V2700" s="21"/>
      <c r="W2700" t="s">
        <v>8284</v>
      </c>
      <c r="X2700" t="str">
        <f t="shared" si="256"/>
        <v>food</v>
      </c>
      <c r="Y2700" t="str">
        <f t="shared" si="257"/>
        <v>food trucks</v>
      </c>
    </row>
    <row r="2701" spans="1:25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s="6">
        <f t="shared" si="255"/>
        <v>0</v>
      </c>
      <c r="Q2701" t="s">
        <v>8336</v>
      </c>
      <c r="R2701" t="s">
        <v>8337</v>
      </c>
      <c r="S2701" s="10">
        <f t="shared" si="252"/>
        <v>41829.896562499998</v>
      </c>
      <c r="T2701" s="10">
        <f t="shared" si="253"/>
        <v>41859.896562499998</v>
      </c>
      <c r="V2701" s="21"/>
      <c r="W2701" t="s">
        <v>8284</v>
      </c>
      <c r="X2701" t="str">
        <f t="shared" si="256"/>
        <v>food</v>
      </c>
      <c r="Y2701" t="str">
        <f t="shared" si="257"/>
        <v>food trucks</v>
      </c>
    </row>
    <row r="2702" spans="1:25" ht="64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0.7000700070007001</v>
      </c>
      <c r="P2702" s="6">
        <f t="shared" si="255"/>
        <v>17.5</v>
      </c>
      <c r="Q2702" t="s">
        <v>8336</v>
      </c>
      <c r="R2702" t="s">
        <v>8337</v>
      </c>
      <c r="S2702" s="10">
        <f t="shared" si="252"/>
        <v>41870.87467592593</v>
      </c>
      <c r="T2702" s="10">
        <f t="shared" si="253"/>
        <v>41900.87467592593</v>
      </c>
      <c r="V2702" s="21"/>
      <c r="W2702" t="s">
        <v>8284</v>
      </c>
      <c r="X2702" t="str">
        <f t="shared" si="256"/>
        <v>food</v>
      </c>
      <c r="Y2702" t="str">
        <f t="shared" si="257"/>
        <v>food trucks</v>
      </c>
    </row>
    <row r="2703" spans="1:25" ht="64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46.176470588235297</v>
      </c>
      <c r="P2703" s="6">
        <f t="shared" si="255"/>
        <v>34.130434782608695</v>
      </c>
      <c r="Q2703" t="s">
        <v>8317</v>
      </c>
      <c r="R2703" t="s">
        <v>8357</v>
      </c>
      <c r="S2703" s="10">
        <f t="shared" si="252"/>
        <v>42801.774699074071</v>
      </c>
      <c r="T2703" s="10">
        <f t="shared" si="253"/>
        <v>42832.733032407406</v>
      </c>
      <c r="V2703" s="21"/>
      <c r="W2703" t="s">
        <v>8303</v>
      </c>
      <c r="X2703" t="str">
        <f t="shared" si="256"/>
        <v>theater</v>
      </c>
      <c r="Y2703" t="str">
        <f t="shared" si="257"/>
        <v>spaces</v>
      </c>
    </row>
    <row r="2704" spans="1:25" ht="64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34.410000000000004</v>
      </c>
      <c r="P2704" s="6">
        <f t="shared" si="255"/>
        <v>132.34615384615384</v>
      </c>
      <c r="Q2704" t="s">
        <v>8317</v>
      </c>
      <c r="R2704" t="s">
        <v>8357</v>
      </c>
      <c r="S2704" s="10">
        <f t="shared" si="252"/>
        <v>42800.801817129628</v>
      </c>
      <c r="T2704" s="10">
        <f t="shared" si="253"/>
        <v>42830.760150462964</v>
      </c>
      <c r="V2704" s="21"/>
      <c r="W2704" t="s">
        <v>8303</v>
      </c>
      <c r="X2704" t="str">
        <f t="shared" si="256"/>
        <v>theater</v>
      </c>
      <c r="Y2704" t="str">
        <f t="shared" si="257"/>
        <v>spaces</v>
      </c>
    </row>
    <row r="2705" spans="1:25" ht="48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103.75000000000001</v>
      </c>
      <c r="P2705" s="6">
        <f t="shared" si="255"/>
        <v>922.22222222222217</v>
      </c>
      <c r="Q2705" t="s">
        <v>8317</v>
      </c>
      <c r="R2705" t="s">
        <v>8357</v>
      </c>
      <c r="S2705" s="10">
        <f t="shared" si="252"/>
        <v>42756.690162037034</v>
      </c>
      <c r="T2705" s="10">
        <f t="shared" si="253"/>
        <v>42816.648495370369</v>
      </c>
      <c r="V2705" s="21"/>
      <c r="W2705" t="s">
        <v>8303</v>
      </c>
      <c r="X2705" t="str">
        <f t="shared" si="256"/>
        <v>theater</v>
      </c>
      <c r="Y2705" t="str">
        <f t="shared" si="257"/>
        <v>spaces</v>
      </c>
    </row>
    <row r="2706" spans="1:25" ht="64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6.0263157894736841</v>
      </c>
      <c r="P2706" s="6">
        <f t="shared" si="255"/>
        <v>163.57142857142858</v>
      </c>
      <c r="Q2706" t="s">
        <v>8317</v>
      </c>
      <c r="R2706" t="s">
        <v>8357</v>
      </c>
      <c r="S2706" s="10">
        <f t="shared" si="252"/>
        <v>42787.862430555557</v>
      </c>
      <c r="T2706" s="10">
        <f t="shared" si="253"/>
        <v>42830.820763888885</v>
      </c>
      <c r="V2706" s="21"/>
      <c r="W2706" t="s">
        <v>8303</v>
      </c>
      <c r="X2706" t="str">
        <f t="shared" si="256"/>
        <v>theater</v>
      </c>
      <c r="Y2706" t="str">
        <f t="shared" si="257"/>
        <v>spaces</v>
      </c>
    </row>
    <row r="2707" spans="1:25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10.539393939393939</v>
      </c>
      <c r="P2707" s="6">
        <f t="shared" si="255"/>
        <v>217.375</v>
      </c>
      <c r="Q2707" t="s">
        <v>8317</v>
      </c>
      <c r="R2707" t="s">
        <v>8357</v>
      </c>
      <c r="S2707" s="10">
        <f t="shared" si="252"/>
        <v>42773.916180555556</v>
      </c>
      <c r="T2707" s="10">
        <f t="shared" si="253"/>
        <v>42818.874513888892</v>
      </c>
      <c r="V2707" s="21"/>
      <c r="W2707" t="s">
        <v>8303</v>
      </c>
      <c r="X2707" t="str">
        <f t="shared" si="256"/>
        <v>theater</v>
      </c>
      <c r="Y2707" t="str">
        <f t="shared" si="257"/>
        <v>spaces</v>
      </c>
    </row>
    <row r="2708" spans="1:25" ht="64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112.29714285714284</v>
      </c>
      <c r="P2708" s="6">
        <f t="shared" si="255"/>
        <v>149.44486692015209</v>
      </c>
      <c r="Q2708" t="s">
        <v>8317</v>
      </c>
      <c r="R2708" t="s">
        <v>8357</v>
      </c>
      <c r="S2708" s="10">
        <f t="shared" si="252"/>
        <v>41899.294942129629</v>
      </c>
      <c r="T2708" s="10">
        <f t="shared" si="253"/>
        <v>41928.290972222225</v>
      </c>
      <c r="V2708" s="21"/>
      <c r="W2708" t="s">
        <v>8303</v>
      </c>
      <c r="X2708" t="str">
        <f t="shared" si="256"/>
        <v>theater</v>
      </c>
      <c r="Y2708" t="str">
        <f t="shared" si="257"/>
        <v>spaces</v>
      </c>
    </row>
    <row r="2709" spans="1:25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350.84462500000001</v>
      </c>
      <c r="P2709" s="6">
        <f t="shared" si="255"/>
        <v>71.237487309644663</v>
      </c>
      <c r="Q2709" t="s">
        <v>8317</v>
      </c>
      <c r="R2709" t="s">
        <v>8357</v>
      </c>
      <c r="S2709" s="10">
        <f t="shared" si="252"/>
        <v>41391.782905092594</v>
      </c>
      <c r="T2709" s="10">
        <f t="shared" si="253"/>
        <v>41421.290972222225</v>
      </c>
      <c r="V2709" s="21"/>
      <c r="W2709" t="s">
        <v>8303</v>
      </c>
      <c r="X2709" t="str">
        <f t="shared" si="256"/>
        <v>theater</v>
      </c>
      <c r="Y2709" t="str">
        <f t="shared" si="257"/>
        <v>spaces</v>
      </c>
    </row>
    <row r="2710" spans="1:25" ht="64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233.21535</v>
      </c>
      <c r="P2710" s="6">
        <f t="shared" si="255"/>
        <v>44.464318398474738</v>
      </c>
      <c r="Q2710" t="s">
        <v>8317</v>
      </c>
      <c r="R2710" t="s">
        <v>8357</v>
      </c>
      <c r="S2710" s="10">
        <f t="shared" si="252"/>
        <v>42512.698217592595</v>
      </c>
      <c r="T2710" s="10">
        <f t="shared" si="253"/>
        <v>42572.698217592595</v>
      </c>
      <c r="V2710" s="21"/>
      <c r="W2710" t="s">
        <v>8303</v>
      </c>
      <c r="X2710" t="str">
        <f t="shared" si="256"/>
        <v>theater</v>
      </c>
      <c r="Y2710" t="str">
        <f t="shared" si="257"/>
        <v>spaces</v>
      </c>
    </row>
    <row r="2711" spans="1:25" ht="64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101.60599999999999</v>
      </c>
      <c r="P2711" s="6">
        <f t="shared" si="255"/>
        <v>164.94480519480518</v>
      </c>
      <c r="Q2711" t="s">
        <v>8317</v>
      </c>
      <c r="R2711" t="s">
        <v>8357</v>
      </c>
      <c r="S2711" s="10">
        <f t="shared" si="252"/>
        <v>42612.149780092594</v>
      </c>
      <c r="T2711" s="10">
        <f t="shared" si="253"/>
        <v>42647.165972222225</v>
      </c>
      <c r="V2711" s="21"/>
      <c r="W2711" t="s">
        <v>8303</v>
      </c>
      <c r="X2711" t="str">
        <f t="shared" si="256"/>
        <v>theater</v>
      </c>
      <c r="Y2711" t="str">
        <f t="shared" si="257"/>
        <v>spaces</v>
      </c>
    </row>
    <row r="2712" spans="1:25" ht="48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153.90035000000003</v>
      </c>
      <c r="P2712" s="6">
        <f t="shared" si="255"/>
        <v>84.871516544117654</v>
      </c>
      <c r="Q2712" t="s">
        <v>8317</v>
      </c>
      <c r="R2712" t="s">
        <v>8357</v>
      </c>
      <c r="S2712" s="10">
        <f t="shared" ref="S2712:S2775" si="258">(((J2712/60)/60)/24)+DATE(1970,1,1)</f>
        <v>41828.229490740741</v>
      </c>
      <c r="T2712" s="10">
        <f t="shared" ref="T2712:T2775" si="259">(((I2712/60)/60)/24)+DATE(1970,1,1)</f>
        <v>41860.083333333336</v>
      </c>
      <c r="V2712" s="21"/>
      <c r="W2712" t="s">
        <v>8303</v>
      </c>
      <c r="X2712" t="str">
        <f t="shared" si="256"/>
        <v>theater</v>
      </c>
      <c r="Y2712" t="str">
        <f t="shared" si="257"/>
        <v>spaces</v>
      </c>
    </row>
    <row r="2713" spans="1:25" ht="64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100.7161125319693</v>
      </c>
      <c r="P2713" s="6">
        <f t="shared" si="255"/>
        <v>53.945205479452056</v>
      </c>
      <c r="Q2713" t="s">
        <v>8317</v>
      </c>
      <c r="R2713" t="s">
        <v>8357</v>
      </c>
      <c r="S2713" s="10">
        <f t="shared" si="258"/>
        <v>41780.745254629634</v>
      </c>
      <c r="T2713" s="10">
        <f t="shared" si="259"/>
        <v>41810.917361111111</v>
      </c>
      <c r="V2713" s="21"/>
      <c r="W2713" t="s">
        <v>8303</v>
      </c>
      <c r="X2713" t="str">
        <f t="shared" si="256"/>
        <v>theater</v>
      </c>
      <c r="Y2713" t="str">
        <f t="shared" si="257"/>
        <v>spaces</v>
      </c>
    </row>
    <row r="2714" spans="1:25" ht="64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131.38181818181818</v>
      </c>
      <c r="P2714" s="6">
        <f t="shared" si="255"/>
        <v>50.531468531468533</v>
      </c>
      <c r="Q2714" t="s">
        <v>8317</v>
      </c>
      <c r="R2714" t="s">
        <v>8357</v>
      </c>
      <c r="S2714" s="10">
        <f t="shared" si="258"/>
        <v>41432.062037037038</v>
      </c>
      <c r="T2714" s="10">
        <f t="shared" si="259"/>
        <v>41468.75</v>
      </c>
      <c r="V2714" s="21"/>
      <c r="W2714" t="s">
        <v>8303</v>
      </c>
      <c r="X2714" t="str">
        <f t="shared" si="256"/>
        <v>theater</v>
      </c>
      <c r="Y2714" t="str">
        <f t="shared" si="257"/>
        <v>spaces</v>
      </c>
    </row>
    <row r="2715" spans="1:25" ht="64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102.24133333333334</v>
      </c>
      <c r="P2715" s="6">
        <f t="shared" si="255"/>
        <v>108.00140845070422</v>
      </c>
      <c r="Q2715" t="s">
        <v>8317</v>
      </c>
      <c r="R2715" t="s">
        <v>8357</v>
      </c>
      <c r="S2715" s="10">
        <f t="shared" si="258"/>
        <v>42322.653749999998</v>
      </c>
      <c r="T2715" s="10">
        <f t="shared" si="259"/>
        <v>42362.653749999998</v>
      </c>
      <c r="V2715" s="21"/>
      <c r="W2715" t="s">
        <v>8303</v>
      </c>
      <c r="X2715" t="str">
        <f t="shared" si="256"/>
        <v>theater</v>
      </c>
      <c r="Y2715" t="str">
        <f t="shared" si="257"/>
        <v>spaces</v>
      </c>
    </row>
    <row r="2716" spans="1:25" ht="48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116.35599999999999</v>
      </c>
      <c r="P2716" s="6">
        <f t="shared" si="255"/>
        <v>95.373770491803285</v>
      </c>
      <c r="Q2716" t="s">
        <v>8317</v>
      </c>
      <c r="R2716" t="s">
        <v>8357</v>
      </c>
      <c r="S2716" s="10">
        <f t="shared" si="258"/>
        <v>42629.655046296291</v>
      </c>
      <c r="T2716" s="10">
        <f t="shared" si="259"/>
        <v>42657.958333333328</v>
      </c>
      <c r="V2716" s="21"/>
      <c r="W2716" t="s">
        <v>8303</v>
      </c>
      <c r="X2716" t="str">
        <f t="shared" si="256"/>
        <v>theater</v>
      </c>
      <c r="Y2716" t="str">
        <f t="shared" si="257"/>
        <v>spaces</v>
      </c>
    </row>
    <row r="2717" spans="1:25" ht="64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264.62241666666665</v>
      </c>
      <c r="P2717" s="6">
        <f t="shared" si="255"/>
        <v>57.631016333938291</v>
      </c>
      <c r="Q2717" t="s">
        <v>8317</v>
      </c>
      <c r="R2717" t="s">
        <v>8357</v>
      </c>
      <c r="S2717" s="10">
        <f t="shared" si="258"/>
        <v>42387.398472222223</v>
      </c>
      <c r="T2717" s="10">
        <f t="shared" si="259"/>
        <v>42421.398472222223</v>
      </c>
      <c r="V2717" s="21"/>
      <c r="W2717" t="s">
        <v>8303</v>
      </c>
      <c r="X2717" t="str">
        <f t="shared" si="256"/>
        <v>theater</v>
      </c>
      <c r="Y2717" t="str">
        <f t="shared" si="257"/>
        <v>spaces</v>
      </c>
    </row>
    <row r="2718" spans="1:25" ht="96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119.98010000000001</v>
      </c>
      <c r="P2718" s="6">
        <f t="shared" si="255"/>
        <v>64.160481283422456</v>
      </c>
      <c r="Q2718" t="s">
        <v>8317</v>
      </c>
      <c r="R2718" t="s">
        <v>8357</v>
      </c>
      <c r="S2718" s="10">
        <f t="shared" si="258"/>
        <v>42255.333252314813</v>
      </c>
      <c r="T2718" s="10">
        <f t="shared" si="259"/>
        <v>42285.333252314813</v>
      </c>
      <c r="V2718" s="21"/>
      <c r="W2718" t="s">
        <v>8303</v>
      </c>
      <c r="X2718" t="str">
        <f t="shared" si="256"/>
        <v>theater</v>
      </c>
      <c r="Y2718" t="str">
        <f t="shared" si="257"/>
        <v>spaces</v>
      </c>
    </row>
    <row r="2719" spans="1:25" ht="80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120.10400000000001</v>
      </c>
      <c r="P2719" s="6">
        <f t="shared" si="255"/>
        <v>92.387692307692305</v>
      </c>
      <c r="Q2719" t="s">
        <v>8317</v>
      </c>
      <c r="R2719" t="s">
        <v>8357</v>
      </c>
      <c r="S2719" s="10">
        <f t="shared" si="258"/>
        <v>41934.914918981485</v>
      </c>
      <c r="T2719" s="10">
        <f t="shared" si="259"/>
        <v>41979.956585648149</v>
      </c>
      <c r="V2719" s="21"/>
      <c r="W2719" t="s">
        <v>8303</v>
      </c>
      <c r="X2719" t="str">
        <f t="shared" si="256"/>
        <v>theater</v>
      </c>
      <c r="Y2719" t="str">
        <f t="shared" si="257"/>
        <v>spaces</v>
      </c>
    </row>
    <row r="2720" spans="1:25" ht="64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103.58333333333334</v>
      </c>
      <c r="P2720" s="6">
        <f t="shared" si="255"/>
        <v>125.97972972972973</v>
      </c>
      <c r="Q2720" t="s">
        <v>8317</v>
      </c>
      <c r="R2720" t="s">
        <v>8357</v>
      </c>
      <c r="S2720" s="10">
        <f t="shared" si="258"/>
        <v>42465.596585648149</v>
      </c>
      <c r="T2720" s="10">
        <f t="shared" si="259"/>
        <v>42493.958333333328</v>
      </c>
      <c r="V2720" s="21"/>
      <c r="W2720" t="s">
        <v>8303</v>
      </c>
      <c r="X2720" t="str">
        <f t="shared" si="256"/>
        <v>theater</v>
      </c>
      <c r="Y2720" t="str">
        <f t="shared" si="257"/>
        <v>spaces</v>
      </c>
    </row>
    <row r="2721" spans="1:25" ht="64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108.83333333333334</v>
      </c>
      <c r="P2721" s="6">
        <f t="shared" si="255"/>
        <v>94.637681159420296</v>
      </c>
      <c r="Q2721" t="s">
        <v>8317</v>
      </c>
      <c r="R2721" t="s">
        <v>8357</v>
      </c>
      <c r="S2721" s="10">
        <f t="shared" si="258"/>
        <v>42418.031180555554</v>
      </c>
      <c r="T2721" s="10">
        <f t="shared" si="259"/>
        <v>42477.989513888882</v>
      </c>
      <c r="V2721" s="21"/>
      <c r="W2721" t="s">
        <v>8303</v>
      </c>
      <c r="X2721" t="str">
        <f t="shared" si="256"/>
        <v>theater</v>
      </c>
      <c r="Y2721" t="str">
        <f t="shared" si="257"/>
        <v>spaces</v>
      </c>
    </row>
    <row r="2722" spans="1:25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118.12400000000001</v>
      </c>
      <c r="P2722" s="6">
        <f t="shared" si="255"/>
        <v>170.69942196531792</v>
      </c>
      <c r="Q2722" t="s">
        <v>8317</v>
      </c>
      <c r="R2722" t="s">
        <v>8357</v>
      </c>
      <c r="S2722" s="10">
        <f t="shared" si="258"/>
        <v>42655.465891203698</v>
      </c>
      <c r="T2722" s="10">
        <f t="shared" si="259"/>
        <v>42685.507557870369</v>
      </c>
      <c r="V2722" s="21"/>
      <c r="W2722" t="s">
        <v>8303</v>
      </c>
      <c r="X2722" t="str">
        <f t="shared" si="256"/>
        <v>theater</v>
      </c>
      <c r="Y2722" t="str">
        <f t="shared" si="257"/>
        <v>spaces</v>
      </c>
    </row>
    <row r="2723" spans="1:25" ht="64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1462</v>
      </c>
      <c r="P2723" s="6">
        <f t="shared" si="255"/>
        <v>40.762081784386616</v>
      </c>
      <c r="Q2723" t="s">
        <v>8319</v>
      </c>
      <c r="R2723" t="s">
        <v>8349</v>
      </c>
      <c r="S2723" s="10">
        <f t="shared" si="258"/>
        <v>41493.543958333335</v>
      </c>
      <c r="T2723" s="10">
        <f t="shared" si="259"/>
        <v>41523.791666666664</v>
      </c>
      <c r="V2723" s="21"/>
      <c r="W2723" t="s">
        <v>8295</v>
      </c>
      <c r="X2723" t="str">
        <f t="shared" si="256"/>
        <v>technology</v>
      </c>
      <c r="Y2723" t="str">
        <f t="shared" si="257"/>
        <v>hardware</v>
      </c>
    </row>
    <row r="2724" spans="1:25" ht="64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252.54</v>
      </c>
      <c r="P2724" s="6">
        <f t="shared" si="255"/>
        <v>68.254054054054052</v>
      </c>
      <c r="Q2724" t="s">
        <v>8319</v>
      </c>
      <c r="R2724" t="s">
        <v>8349</v>
      </c>
      <c r="S2724" s="10">
        <f t="shared" si="258"/>
        <v>42704.857094907406</v>
      </c>
      <c r="T2724" s="10">
        <f t="shared" si="259"/>
        <v>42764.857094907406</v>
      </c>
      <c r="V2724" s="21"/>
      <c r="W2724" t="s">
        <v>8295</v>
      </c>
      <c r="X2724" t="str">
        <f t="shared" si="256"/>
        <v>technology</v>
      </c>
      <c r="Y2724" t="str">
        <f t="shared" si="257"/>
        <v>hardware</v>
      </c>
    </row>
    <row r="2725" spans="1:25" ht="64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140.05000000000001</v>
      </c>
      <c r="P2725" s="6">
        <f t="shared" si="255"/>
        <v>95.48863636363636</v>
      </c>
      <c r="Q2725" t="s">
        <v>8319</v>
      </c>
      <c r="R2725" t="s">
        <v>8349</v>
      </c>
      <c r="S2725" s="10">
        <f t="shared" si="258"/>
        <v>41944.83898148148</v>
      </c>
      <c r="T2725" s="10">
        <f t="shared" si="259"/>
        <v>42004.880648148144</v>
      </c>
      <c r="V2725" s="21"/>
      <c r="W2725" t="s">
        <v>8295</v>
      </c>
      <c r="X2725" t="str">
        <f t="shared" si="256"/>
        <v>technology</v>
      </c>
      <c r="Y2725" t="str">
        <f t="shared" si="257"/>
        <v>hardware</v>
      </c>
    </row>
    <row r="2726" spans="1:25" ht="64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296.87520259319291</v>
      </c>
      <c r="P2726" s="6">
        <f t="shared" si="255"/>
        <v>7.1902649656526005</v>
      </c>
      <c r="Q2726" t="s">
        <v>8319</v>
      </c>
      <c r="R2726" t="s">
        <v>8349</v>
      </c>
      <c r="S2726" s="10">
        <f t="shared" si="258"/>
        <v>42199.32707175926</v>
      </c>
      <c r="T2726" s="10">
        <f t="shared" si="259"/>
        <v>42231.32707175926</v>
      </c>
      <c r="V2726" s="21"/>
      <c r="W2726" t="s">
        <v>8295</v>
      </c>
      <c r="X2726" t="str">
        <f t="shared" si="256"/>
        <v>technology</v>
      </c>
      <c r="Y2726" t="str">
        <f t="shared" si="257"/>
        <v>hardware</v>
      </c>
    </row>
    <row r="2727" spans="1:25" ht="48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144.54249999999999</v>
      </c>
      <c r="P2727" s="6">
        <f t="shared" si="255"/>
        <v>511.65486725663715</v>
      </c>
      <c r="Q2727" t="s">
        <v>8319</v>
      </c>
      <c r="R2727" t="s">
        <v>8349</v>
      </c>
      <c r="S2727" s="10">
        <f t="shared" si="258"/>
        <v>42745.744618055556</v>
      </c>
      <c r="T2727" s="10">
        <f t="shared" si="259"/>
        <v>42795.744618055556</v>
      </c>
      <c r="V2727" s="21"/>
      <c r="W2727" t="s">
        <v>8295</v>
      </c>
      <c r="X2727" t="str">
        <f t="shared" si="256"/>
        <v>technology</v>
      </c>
      <c r="Y2727" t="str">
        <f t="shared" si="257"/>
        <v>hardware</v>
      </c>
    </row>
    <row r="2728" spans="1:25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105.745</v>
      </c>
      <c r="P2728" s="6">
        <f t="shared" si="255"/>
        <v>261.74504950495049</v>
      </c>
      <c r="Q2728" t="s">
        <v>8319</v>
      </c>
      <c r="R2728" t="s">
        <v>8349</v>
      </c>
      <c r="S2728" s="10">
        <f t="shared" si="258"/>
        <v>42452.579988425925</v>
      </c>
      <c r="T2728" s="10">
        <f t="shared" si="259"/>
        <v>42482.579988425925</v>
      </c>
      <c r="V2728" s="21"/>
      <c r="W2728" t="s">
        <v>8295</v>
      </c>
      <c r="X2728" t="str">
        <f t="shared" si="256"/>
        <v>technology</v>
      </c>
      <c r="Y2728" t="str">
        <f t="shared" si="257"/>
        <v>hardware</v>
      </c>
    </row>
    <row r="2729" spans="1:25" ht="64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493.21000000000004</v>
      </c>
      <c r="P2729" s="6">
        <f t="shared" si="255"/>
        <v>69.760961810466767</v>
      </c>
      <c r="Q2729" t="s">
        <v>8319</v>
      </c>
      <c r="R2729" t="s">
        <v>8349</v>
      </c>
      <c r="S2729" s="10">
        <f t="shared" si="258"/>
        <v>42198.676655092597</v>
      </c>
      <c r="T2729" s="10">
        <f t="shared" si="259"/>
        <v>42223.676655092597</v>
      </c>
      <c r="V2729" s="21"/>
      <c r="W2729" t="s">
        <v>8295</v>
      </c>
      <c r="X2729" t="str">
        <f t="shared" si="256"/>
        <v>technology</v>
      </c>
      <c r="Y2729" t="str">
        <f t="shared" si="257"/>
        <v>hardware</v>
      </c>
    </row>
    <row r="2730" spans="1:25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201.82666666666668</v>
      </c>
      <c r="P2730" s="6">
        <f t="shared" si="255"/>
        <v>77.229591836734699</v>
      </c>
      <c r="Q2730" t="s">
        <v>8319</v>
      </c>
      <c r="R2730" t="s">
        <v>8349</v>
      </c>
      <c r="S2730" s="10">
        <f t="shared" si="258"/>
        <v>42333.59993055556</v>
      </c>
      <c r="T2730" s="10">
        <f t="shared" si="259"/>
        <v>42368.59993055556</v>
      </c>
      <c r="V2730" s="21"/>
      <c r="W2730" t="s">
        <v>8295</v>
      </c>
      <c r="X2730" t="str">
        <f t="shared" si="256"/>
        <v>technology</v>
      </c>
      <c r="Y2730" t="str">
        <f t="shared" si="257"/>
        <v>hardware</v>
      </c>
    </row>
    <row r="2731" spans="1:25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104.44</v>
      </c>
      <c r="P2731" s="6">
        <f t="shared" si="255"/>
        <v>340.56521739130437</v>
      </c>
      <c r="Q2731" t="s">
        <v>8319</v>
      </c>
      <c r="R2731" t="s">
        <v>8349</v>
      </c>
      <c r="S2731" s="10">
        <f t="shared" si="258"/>
        <v>42095.240706018521</v>
      </c>
      <c r="T2731" s="10">
        <f t="shared" si="259"/>
        <v>42125.240706018521</v>
      </c>
      <c r="V2731" s="21"/>
      <c r="W2731" t="s">
        <v>8295</v>
      </c>
      <c r="X2731" t="str">
        <f t="shared" si="256"/>
        <v>technology</v>
      </c>
      <c r="Y2731" t="str">
        <f t="shared" si="257"/>
        <v>hardware</v>
      </c>
    </row>
    <row r="2732" spans="1:25" ht="48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170.29262962962963</v>
      </c>
      <c r="P2732" s="6">
        <f t="shared" si="255"/>
        <v>67.417903225806455</v>
      </c>
      <c r="Q2732" t="s">
        <v>8319</v>
      </c>
      <c r="R2732" t="s">
        <v>8349</v>
      </c>
      <c r="S2732" s="10">
        <f t="shared" si="258"/>
        <v>41351.541377314818</v>
      </c>
      <c r="T2732" s="10">
        <f t="shared" si="259"/>
        <v>41386.541377314818</v>
      </c>
      <c r="V2732" s="21"/>
      <c r="W2732" t="s">
        <v>8295</v>
      </c>
      <c r="X2732" t="str">
        <f t="shared" si="256"/>
        <v>technology</v>
      </c>
      <c r="Y2732" t="str">
        <f t="shared" si="257"/>
        <v>hardware</v>
      </c>
    </row>
    <row r="2733" spans="1:25" ht="64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104.30333333333333</v>
      </c>
      <c r="P2733" s="6">
        <f t="shared" si="255"/>
        <v>845.70270270270271</v>
      </c>
      <c r="Q2733" t="s">
        <v>8319</v>
      </c>
      <c r="R2733" t="s">
        <v>8349</v>
      </c>
      <c r="S2733" s="10">
        <f t="shared" si="258"/>
        <v>41872.525717592594</v>
      </c>
      <c r="T2733" s="10">
        <f t="shared" si="259"/>
        <v>41930.166666666664</v>
      </c>
      <c r="V2733" s="21"/>
      <c r="W2733" t="s">
        <v>8295</v>
      </c>
      <c r="X2733" t="str">
        <f t="shared" si="256"/>
        <v>technology</v>
      </c>
      <c r="Y2733" t="str">
        <f t="shared" si="257"/>
        <v>hardware</v>
      </c>
    </row>
    <row r="2734" spans="1:25" ht="64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118.25000000000001</v>
      </c>
      <c r="P2734" s="6">
        <f t="shared" si="255"/>
        <v>97.191780821917803</v>
      </c>
      <c r="Q2734" t="s">
        <v>8319</v>
      </c>
      <c r="R2734" t="s">
        <v>8349</v>
      </c>
      <c r="S2734" s="10">
        <f t="shared" si="258"/>
        <v>41389.808194444442</v>
      </c>
      <c r="T2734" s="10">
        <f t="shared" si="259"/>
        <v>41422</v>
      </c>
      <c r="V2734" s="21"/>
      <c r="W2734" t="s">
        <v>8295</v>
      </c>
      <c r="X2734" t="str">
        <f t="shared" si="256"/>
        <v>technology</v>
      </c>
      <c r="Y2734" t="str">
        <f t="shared" si="257"/>
        <v>hardware</v>
      </c>
    </row>
    <row r="2735" spans="1:25" ht="64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107.538</v>
      </c>
      <c r="P2735" s="6">
        <f t="shared" si="255"/>
        <v>451.84033613445376</v>
      </c>
      <c r="Q2735" t="s">
        <v>8319</v>
      </c>
      <c r="R2735" t="s">
        <v>8349</v>
      </c>
      <c r="S2735" s="10">
        <f t="shared" si="258"/>
        <v>42044.272847222222</v>
      </c>
      <c r="T2735" s="10">
        <f t="shared" si="259"/>
        <v>42104.231180555551</v>
      </c>
      <c r="V2735" s="21"/>
      <c r="W2735" t="s">
        <v>8295</v>
      </c>
      <c r="X2735" t="str">
        <f t="shared" si="256"/>
        <v>technology</v>
      </c>
      <c r="Y2735" t="str">
        <f t="shared" si="257"/>
        <v>hardware</v>
      </c>
    </row>
    <row r="2736" spans="1:25" ht="64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2260300</v>
      </c>
      <c r="P2736" s="6">
        <f t="shared" si="255"/>
        <v>138.66871165644173</v>
      </c>
      <c r="Q2736" t="s">
        <v>8319</v>
      </c>
      <c r="R2736" t="s">
        <v>8349</v>
      </c>
      <c r="S2736" s="10">
        <f t="shared" si="258"/>
        <v>42626.668888888889</v>
      </c>
      <c r="T2736" s="10">
        <f t="shared" si="259"/>
        <v>42656.915972222225</v>
      </c>
      <c r="V2736" s="21"/>
      <c r="W2736" t="s">
        <v>8295</v>
      </c>
      <c r="X2736" t="str">
        <f t="shared" si="256"/>
        <v>technology</v>
      </c>
      <c r="Y2736" t="str">
        <f t="shared" si="257"/>
        <v>hardware</v>
      </c>
    </row>
    <row r="2737" spans="1:25" ht="64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978.13466666666682</v>
      </c>
      <c r="P2737" s="6">
        <f t="shared" si="255"/>
        <v>21.640147492625371</v>
      </c>
      <c r="Q2737" t="s">
        <v>8319</v>
      </c>
      <c r="R2737" t="s">
        <v>8349</v>
      </c>
      <c r="S2737" s="10">
        <f t="shared" si="258"/>
        <v>41316.120949074073</v>
      </c>
      <c r="T2737" s="10">
        <f t="shared" si="259"/>
        <v>41346.833333333336</v>
      </c>
      <c r="V2737" s="21"/>
      <c r="W2737" t="s">
        <v>8295</v>
      </c>
      <c r="X2737" t="str">
        <f t="shared" si="256"/>
        <v>technology</v>
      </c>
      <c r="Y2737" t="str">
        <f t="shared" si="257"/>
        <v>hardware</v>
      </c>
    </row>
    <row r="2738" spans="1:25" ht="8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122.9</v>
      </c>
      <c r="P2738" s="6">
        <f t="shared" si="255"/>
        <v>169.51724137931035</v>
      </c>
      <c r="Q2738" t="s">
        <v>8319</v>
      </c>
      <c r="R2738" t="s">
        <v>8349</v>
      </c>
      <c r="S2738" s="10">
        <f t="shared" si="258"/>
        <v>41722.666354166664</v>
      </c>
      <c r="T2738" s="10">
        <f t="shared" si="259"/>
        <v>41752.666354166664</v>
      </c>
      <c r="V2738" s="21"/>
      <c r="W2738" t="s">
        <v>8295</v>
      </c>
      <c r="X2738" t="str">
        <f t="shared" si="256"/>
        <v>technology</v>
      </c>
      <c r="Y2738" t="str">
        <f t="shared" si="257"/>
        <v>hardware</v>
      </c>
    </row>
    <row r="2739" spans="1:25" ht="64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246.0608</v>
      </c>
      <c r="P2739" s="6">
        <f t="shared" si="255"/>
        <v>161.88210526315791</v>
      </c>
      <c r="Q2739" t="s">
        <v>8319</v>
      </c>
      <c r="R2739" t="s">
        <v>8349</v>
      </c>
      <c r="S2739" s="10">
        <f t="shared" si="258"/>
        <v>41611.917673611111</v>
      </c>
      <c r="T2739" s="10">
        <f t="shared" si="259"/>
        <v>41654.791666666664</v>
      </c>
      <c r="V2739" s="21"/>
      <c r="W2739" t="s">
        <v>8295</v>
      </c>
      <c r="X2739" t="str">
        <f t="shared" si="256"/>
        <v>technology</v>
      </c>
      <c r="Y2739" t="str">
        <f t="shared" si="257"/>
        <v>hardware</v>
      </c>
    </row>
    <row r="2740" spans="1:25" ht="64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147.94</v>
      </c>
      <c r="P2740" s="6">
        <f t="shared" si="255"/>
        <v>493.13333333333333</v>
      </c>
      <c r="Q2740" t="s">
        <v>8319</v>
      </c>
      <c r="R2740" t="s">
        <v>8349</v>
      </c>
      <c r="S2740" s="10">
        <f t="shared" si="258"/>
        <v>42620.143564814818</v>
      </c>
      <c r="T2740" s="10">
        <f t="shared" si="259"/>
        <v>42680.143564814818</v>
      </c>
      <c r="V2740" s="21"/>
      <c r="W2740" t="s">
        <v>8295</v>
      </c>
      <c r="X2740" t="str">
        <f t="shared" si="256"/>
        <v>technology</v>
      </c>
      <c r="Y2740" t="str">
        <f t="shared" si="257"/>
        <v>hardware</v>
      </c>
    </row>
    <row r="2741" spans="1:25" ht="64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384.09090909090907</v>
      </c>
      <c r="P2741" s="6">
        <f t="shared" si="255"/>
        <v>22.120418848167539</v>
      </c>
      <c r="Q2741" t="s">
        <v>8319</v>
      </c>
      <c r="R2741" t="s">
        <v>8349</v>
      </c>
      <c r="S2741" s="10">
        <f t="shared" si="258"/>
        <v>41719.887928240743</v>
      </c>
      <c r="T2741" s="10">
        <f t="shared" si="259"/>
        <v>41764.887928240743</v>
      </c>
      <c r="V2741" s="21"/>
      <c r="W2741" t="s">
        <v>8295</v>
      </c>
      <c r="X2741" t="str">
        <f t="shared" si="256"/>
        <v>technology</v>
      </c>
      <c r="Y2741" t="str">
        <f t="shared" si="257"/>
        <v>hardware</v>
      </c>
    </row>
    <row r="2742" spans="1:25" ht="48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103.33333333333334</v>
      </c>
      <c r="P2742" s="6">
        <f t="shared" si="255"/>
        <v>18.235294117647058</v>
      </c>
      <c r="Q2742" t="s">
        <v>8319</v>
      </c>
      <c r="R2742" t="s">
        <v>8349</v>
      </c>
      <c r="S2742" s="10">
        <f t="shared" si="258"/>
        <v>42045.031851851847</v>
      </c>
      <c r="T2742" s="10">
        <f t="shared" si="259"/>
        <v>42074.99018518519</v>
      </c>
      <c r="V2742" s="21"/>
      <c r="W2742" t="s">
        <v>8295</v>
      </c>
      <c r="X2742" t="str">
        <f t="shared" si="256"/>
        <v>technology</v>
      </c>
      <c r="Y2742" t="str">
        <f t="shared" si="257"/>
        <v>hardware</v>
      </c>
    </row>
    <row r="2743" spans="1:25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0.43750000000000006</v>
      </c>
      <c r="P2743" s="6">
        <f t="shared" si="255"/>
        <v>8.75</v>
      </c>
      <c r="Q2743" t="s">
        <v>8322</v>
      </c>
      <c r="R2743" t="s">
        <v>8358</v>
      </c>
      <c r="S2743" s="10">
        <f t="shared" si="258"/>
        <v>41911.657430555555</v>
      </c>
      <c r="T2743" s="10">
        <f t="shared" si="259"/>
        <v>41932.088194444441</v>
      </c>
      <c r="V2743" s="21"/>
      <c r="W2743" t="s">
        <v>8304</v>
      </c>
      <c r="X2743" t="str">
        <f t="shared" si="256"/>
        <v>publishing</v>
      </c>
      <c r="Y2743" t="str">
        <f t="shared" si="257"/>
        <v>children's books</v>
      </c>
    </row>
    <row r="2744" spans="1:25" ht="64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29.24</v>
      </c>
      <c r="P2744" s="6">
        <f t="shared" si="255"/>
        <v>40.611111111111114</v>
      </c>
      <c r="Q2744" t="s">
        <v>8322</v>
      </c>
      <c r="R2744" t="s">
        <v>8358</v>
      </c>
      <c r="S2744" s="10">
        <f t="shared" si="258"/>
        <v>41030.719756944447</v>
      </c>
      <c r="T2744" s="10">
        <f t="shared" si="259"/>
        <v>41044.719756944447</v>
      </c>
      <c r="V2744" s="21"/>
      <c r="W2744" t="s">
        <v>8304</v>
      </c>
      <c r="X2744" t="str">
        <f t="shared" si="256"/>
        <v>publishing</v>
      </c>
      <c r="Y2744" t="str">
        <f t="shared" si="257"/>
        <v>children's books</v>
      </c>
    </row>
    <row r="2745" spans="1:25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s="6">
        <f t="shared" si="255"/>
        <v>0</v>
      </c>
      <c r="Q2745" t="s">
        <v>8322</v>
      </c>
      <c r="R2745" t="s">
        <v>8358</v>
      </c>
      <c r="S2745" s="10">
        <f t="shared" si="258"/>
        <v>42632.328784722224</v>
      </c>
      <c r="T2745" s="10">
        <f t="shared" si="259"/>
        <v>42662.328784722224</v>
      </c>
      <c r="V2745" s="21"/>
      <c r="W2745" t="s">
        <v>8304</v>
      </c>
      <c r="X2745" t="str">
        <f t="shared" si="256"/>
        <v>publishing</v>
      </c>
      <c r="Y2745" t="str">
        <f t="shared" si="257"/>
        <v>children's books</v>
      </c>
    </row>
    <row r="2746" spans="1:25" ht="64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5.21875</v>
      </c>
      <c r="P2746" s="6">
        <f t="shared" si="255"/>
        <v>37.954545454545453</v>
      </c>
      <c r="Q2746" t="s">
        <v>8322</v>
      </c>
      <c r="R2746" t="s">
        <v>8358</v>
      </c>
      <c r="S2746" s="10">
        <f t="shared" si="258"/>
        <v>40938.062476851854</v>
      </c>
      <c r="T2746" s="10">
        <f t="shared" si="259"/>
        <v>40968.062476851854</v>
      </c>
      <c r="V2746" s="21"/>
      <c r="W2746" t="s">
        <v>8304</v>
      </c>
      <c r="X2746" t="str">
        <f t="shared" si="256"/>
        <v>publishing</v>
      </c>
      <c r="Y2746" t="str">
        <f t="shared" si="257"/>
        <v>children's books</v>
      </c>
    </row>
    <row r="2747" spans="1:25" ht="64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21.887499999999999</v>
      </c>
      <c r="P2747" s="6">
        <f t="shared" si="255"/>
        <v>35.734693877551024</v>
      </c>
      <c r="Q2747" t="s">
        <v>8322</v>
      </c>
      <c r="R2747" t="s">
        <v>8358</v>
      </c>
      <c r="S2747" s="10">
        <f t="shared" si="258"/>
        <v>41044.988055555557</v>
      </c>
      <c r="T2747" s="10">
        <f t="shared" si="259"/>
        <v>41104.988055555557</v>
      </c>
      <c r="V2747" s="21"/>
      <c r="W2747" t="s">
        <v>8304</v>
      </c>
      <c r="X2747" t="str">
        <f t="shared" si="256"/>
        <v>publishing</v>
      </c>
      <c r="Y2747" t="str">
        <f t="shared" si="257"/>
        <v>children's books</v>
      </c>
    </row>
    <row r="2748" spans="1:25" ht="64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26.700000000000003</v>
      </c>
      <c r="P2748" s="6">
        <f t="shared" si="255"/>
        <v>42.157894736842103</v>
      </c>
      <c r="Q2748" t="s">
        <v>8322</v>
      </c>
      <c r="R2748" t="s">
        <v>8358</v>
      </c>
      <c r="S2748" s="10">
        <f t="shared" si="258"/>
        <v>41850.781377314815</v>
      </c>
      <c r="T2748" s="10">
        <f t="shared" si="259"/>
        <v>41880.781377314815</v>
      </c>
      <c r="V2748" s="21"/>
      <c r="W2748" t="s">
        <v>8304</v>
      </c>
      <c r="X2748" t="str">
        <f t="shared" si="256"/>
        <v>publishing</v>
      </c>
      <c r="Y2748" t="str">
        <f t="shared" si="257"/>
        <v>children's books</v>
      </c>
    </row>
    <row r="2749" spans="1:25" ht="64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28.000000000000004</v>
      </c>
      <c r="P2749" s="6">
        <f t="shared" si="255"/>
        <v>35</v>
      </c>
      <c r="Q2749" t="s">
        <v>8322</v>
      </c>
      <c r="R2749" t="s">
        <v>8358</v>
      </c>
      <c r="S2749" s="10">
        <f t="shared" si="258"/>
        <v>41044.64811342593</v>
      </c>
      <c r="T2749" s="10">
        <f t="shared" si="259"/>
        <v>41076.131944444445</v>
      </c>
      <c r="V2749" s="21"/>
      <c r="W2749" t="s">
        <v>8304</v>
      </c>
      <c r="X2749" t="str">
        <f t="shared" si="256"/>
        <v>publishing</v>
      </c>
      <c r="Y2749" t="str">
        <f t="shared" si="257"/>
        <v>children's books</v>
      </c>
    </row>
    <row r="2750" spans="1:25" ht="48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</v>
      </c>
      <c r="P2750" s="6">
        <f t="shared" si="255"/>
        <v>13.25</v>
      </c>
      <c r="Q2750" t="s">
        <v>8322</v>
      </c>
      <c r="R2750" t="s">
        <v>8358</v>
      </c>
      <c r="S2750" s="10">
        <f t="shared" si="258"/>
        <v>42585.7106712963</v>
      </c>
      <c r="T2750" s="10">
        <f t="shared" si="259"/>
        <v>42615.7106712963</v>
      </c>
      <c r="V2750" s="21"/>
      <c r="W2750" t="s">
        <v>8304</v>
      </c>
      <c r="X2750" t="str">
        <f t="shared" si="256"/>
        <v>publishing</v>
      </c>
      <c r="Y2750" t="str">
        <f t="shared" si="257"/>
        <v>children's books</v>
      </c>
    </row>
    <row r="2751" spans="1:25" ht="16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</v>
      </c>
      <c r="P2751" s="6">
        <f t="shared" si="255"/>
        <v>55</v>
      </c>
      <c r="Q2751" t="s">
        <v>8322</v>
      </c>
      <c r="R2751" t="s">
        <v>8358</v>
      </c>
      <c r="S2751" s="10">
        <f t="shared" si="258"/>
        <v>42068.799039351856</v>
      </c>
      <c r="T2751" s="10">
        <f t="shared" si="259"/>
        <v>42098.757372685184</v>
      </c>
      <c r="V2751" s="21"/>
      <c r="W2751" t="s">
        <v>8304</v>
      </c>
      <c r="X2751" t="str">
        <f t="shared" si="256"/>
        <v>publishing</v>
      </c>
      <c r="Y2751" t="str">
        <f t="shared" si="257"/>
        <v>children's books</v>
      </c>
    </row>
    <row r="2752" spans="1:25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s="6">
        <f t="shared" si="255"/>
        <v>0</v>
      </c>
      <c r="Q2752" t="s">
        <v>8322</v>
      </c>
      <c r="R2752" t="s">
        <v>8358</v>
      </c>
      <c r="S2752" s="10">
        <f t="shared" si="258"/>
        <v>41078.899826388886</v>
      </c>
      <c r="T2752" s="10">
        <f t="shared" si="259"/>
        <v>41090.833333333336</v>
      </c>
      <c r="V2752" s="21"/>
      <c r="W2752" t="s">
        <v>8304</v>
      </c>
      <c r="X2752" t="str">
        <f t="shared" si="256"/>
        <v>publishing</v>
      </c>
      <c r="Y2752" t="str">
        <f t="shared" si="257"/>
        <v>children's books</v>
      </c>
    </row>
    <row r="2753" spans="1:25" ht="64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s="6">
        <f t="shared" si="255"/>
        <v>0</v>
      </c>
      <c r="Q2753" t="s">
        <v>8322</v>
      </c>
      <c r="R2753" t="s">
        <v>8358</v>
      </c>
      <c r="S2753" s="10">
        <f t="shared" si="258"/>
        <v>41747.887060185189</v>
      </c>
      <c r="T2753" s="10">
        <f t="shared" si="259"/>
        <v>41807.887060185189</v>
      </c>
      <c r="V2753" s="21"/>
      <c r="W2753" t="s">
        <v>8304</v>
      </c>
      <c r="X2753" t="str">
        <f t="shared" si="256"/>
        <v>publishing</v>
      </c>
      <c r="Y2753" t="str">
        <f t="shared" si="257"/>
        <v>children's books</v>
      </c>
    </row>
    <row r="2754" spans="1:25" ht="64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11.458333333333332</v>
      </c>
      <c r="P2754" s="6">
        <f t="shared" si="255"/>
        <v>39.285714285714285</v>
      </c>
      <c r="Q2754" t="s">
        <v>8322</v>
      </c>
      <c r="R2754" t="s">
        <v>8358</v>
      </c>
      <c r="S2754" s="10">
        <f t="shared" si="258"/>
        <v>40855.765092592592</v>
      </c>
      <c r="T2754" s="10">
        <f t="shared" si="259"/>
        <v>40895.765092592592</v>
      </c>
      <c r="V2754" s="21"/>
      <c r="W2754" t="s">
        <v>8304</v>
      </c>
      <c r="X2754" t="str">
        <f t="shared" si="256"/>
        <v>publishing</v>
      </c>
      <c r="Y2754" t="str">
        <f t="shared" si="257"/>
        <v>children's books</v>
      </c>
    </row>
    <row r="2755" spans="1:25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((E2755/D2755)*100)</f>
        <v>19</v>
      </c>
      <c r="P2755" s="6">
        <f t="shared" ref="P2755:P2818" si="261">IFERROR(E2755/L2755,0)</f>
        <v>47.5</v>
      </c>
      <c r="Q2755" t="s">
        <v>8322</v>
      </c>
      <c r="R2755" t="s">
        <v>8358</v>
      </c>
      <c r="S2755" s="10">
        <f t="shared" si="258"/>
        <v>41117.900729166664</v>
      </c>
      <c r="T2755" s="10">
        <f t="shared" si="259"/>
        <v>41147.900729166664</v>
      </c>
      <c r="V2755" s="21"/>
      <c r="W2755" t="s">
        <v>8304</v>
      </c>
      <c r="X2755" t="str">
        <f t="shared" ref="X2755:X2818" si="262">LEFT(W2755,FIND("/",W2755)-1)</f>
        <v>publishing</v>
      </c>
      <c r="Y2755" t="str">
        <f t="shared" ref="Y2755:Y2818" si="263">RIGHT(W2755,LEN(W2755)-FIND("/",W2755))</f>
        <v>children's books</v>
      </c>
    </row>
    <row r="2756" spans="1:25" ht="64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s="6">
        <f t="shared" si="261"/>
        <v>0</v>
      </c>
      <c r="Q2756" t="s">
        <v>8322</v>
      </c>
      <c r="R2756" t="s">
        <v>8358</v>
      </c>
      <c r="S2756" s="10">
        <f t="shared" si="258"/>
        <v>41863.636006944449</v>
      </c>
      <c r="T2756" s="10">
        <f t="shared" si="259"/>
        <v>41893.636006944449</v>
      </c>
      <c r="V2756" s="21"/>
      <c r="W2756" t="s">
        <v>8304</v>
      </c>
      <c r="X2756" t="str">
        <f t="shared" si="262"/>
        <v>publishing</v>
      </c>
      <c r="Y2756" t="str">
        <f t="shared" si="263"/>
        <v>children's books</v>
      </c>
    </row>
    <row r="2757" spans="1:25" ht="48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52</v>
      </c>
      <c r="P2757" s="6">
        <f t="shared" si="261"/>
        <v>17.333333333333332</v>
      </c>
      <c r="Q2757" t="s">
        <v>8322</v>
      </c>
      <c r="R2757" t="s">
        <v>8358</v>
      </c>
      <c r="S2757" s="10">
        <f t="shared" si="258"/>
        <v>42072.790821759263</v>
      </c>
      <c r="T2757" s="10">
        <f t="shared" si="259"/>
        <v>42102.790821759263</v>
      </c>
      <c r="V2757" s="21"/>
      <c r="W2757" t="s">
        <v>8304</v>
      </c>
      <c r="X2757" t="str">
        <f t="shared" si="262"/>
        <v>publishing</v>
      </c>
      <c r="Y2757" t="str">
        <f t="shared" si="263"/>
        <v>children's books</v>
      </c>
    </row>
    <row r="2758" spans="1:25" ht="64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10.48</v>
      </c>
      <c r="P2758" s="6">
        <f t="shared" si="261"/>
        <v>31.757575757575758</v>
      </c>
      <c r="Q2758" t="s">
        <v>8322</v>
      </c>
      <c r="R2758" t="s">
        <v>8358</v>
      </c>
      <c r="S2758" s="10">
        <f t="shared" si="258"/>
        <v>41620.90047453704</v>
      </c>
      <c r="T2758" s="10">
        <f t="shared" si="259"/>
        <v>41650.90047453704</v>
      </c>
      <c r="V2758" s="21"/>
      <c r="W2758" t="s">
        <v>8304</v>
      </c>
      <c r="X2758" t="str">
        <f t="shared" si="262"/>
        <v>publishing</v>
      </c>
      <c r="Y2758" t="str">
        <f t="shared" si="263"/>
        <v>children's books</v>
      </c>
    </row>
    <row r="2759" spans="1:25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0.66666666666666674</v>
      </c>
      <c r="P2759" s="6">
        <f t="shared" si="261"/>
        <v>5</v>
      </c>
      <c r="Q2759" t="s">
        <v>8322</v>
      </c>
      <c r="R2759" t="s">
        <v>8358</v>
      </c>
      <c r="S2759" s="10">
        <f t="shared" si="258"/>
        <v>42573.65662037037</v>
      </c>
      <c r="T2759" s="10">
        <f t="shared" si="259"/>
        <v>42588.65662037037</v>
      </c>
      <c r="V2759" s="21"/>
      <c r="W2759" t="s">
        <v>8304</v>
      </c>
      <c r="X2759" t="str">
        <f t="shared" si="262"/>
        <v>publishing</v>
      </c>
      <c r="Y2759" t="str">
        <f t="shared" si="263"/>
        <v>children's books</v>
      </c>
    </row>
    <row r="2760" spans="1:25" ht="64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11.700000000000001</v>
      </c>
      <c r="P2760" s="6">
        <f t="shared" si="261"/>
        <v>39</v>
      </c>
      <c r="Q2760" t="s">
        <v>8322</v>
      </c>
      <c r="R2760" t="s">
        <v>8358</v>
      </c>
      <c r="S2760" s="10">
        <f t="shared" si="258"/>
        <v>42639.441932870366</v>
      </c>
      <c r="T2760" s="10">
        <f t="shared" si="259"/>
        <v>42653.441932870366</v>
      </c>
      <c r="V2760" s="21"/>
      <c r="W2760" t="s">
        <v>8304</v>
      </c>
      <c r="X2760" t="str">
        <f t="shared" si="262"/>
        <v>publishing</v>
      </c>
      <c r="Y2760" t="str">
        <f t="shared" si="263"/>
        <v>children's books</v>
      </c>
    </row>
    <row r="2761" spans="1:25" ht="64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10.5</v>
      </c>
      <c r="P2761" s="6">
        <f t="shared" si="261"/>
        <v>52.5</v>
      </c>
      <c r="Q2761" t="s">
        <v>8322</v>
      </c>
      <c r="R2761" t="s">
        <v>8358</v>
      </c>
      <c r="S2761" s="10">
        <f t="shared" si="258"/>
        <v>42524.36650462963</v>
      </c>
      <c r="T2761" s="10">
        <f t="shared" si="259"/>
        <v>42567.36650462963</v>
      </c>
      <c r="V2761" s="21"/>
      <c r="W2761" t="s">
        <v>8304</v>
      </c>
      <c r="X2761" t="str">
        <f t="shared" si="262"/>
        <v>publishing</v>
      </c>
      <c r="Y2761" t="str">
        <f t="shared" si="263"/>
        <v>children's books</v>
      </c>
    </row>
    <row r="2762" spans="1:25" ht="64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s="6">
        <f t="shared" si="261"/>
        <v>0</v>
      </c>
      <c r="Q2762" t="s">
        <v>8322</v>
      </c>
      <c r="R2762" t="s">
        <v>8358</v>
      </c>
      <c r="S2762" s="10">
        <f t="shared" si="258"/>
        <v>41415.461319444446</v>
      </c>
      <c r="T2762" s="10">
        <f t="shared" si="259"/>
        <v>41445.461319444446</v>
      </c>
      <c r="V2762" s="21"/>
      <c r="W2762" t="s">
        <v>8304</v>
      </c>
      <c r="X2762" t="str">
        <f t="shared" si="262"/>
        <v>publishing</v>
      </c>
      <c r="Y2762" t="str">
        <f t="shared" si="263"/>
        <v>children's books</v>
      </c>
    </row>
    <row r="2763" spans="1:25" ht="48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0.72</v>
      </c>
      <c r="P2763" s="6">
        <f t="shared" si="261"/>
        <v>9</v>
      </c>
      <c r="Q2763" t="s">
        <v>8322</v>
      </c>
      <c r="R2763" t="s">
        <v>8358</v>
      </c>
      <c r="S2763" s="10">
        <f t="shared" si="258"/>
        <v>41247.063576388886</v>
      </c>
      <c r="T2763" s="10">
        <f t="shared" si="259"/>
        <v>41277.063576388886</v>
      </c>
      <c r="V2763" s="21"/>
      <c r="W2763" t="s">
        <v>8304</v>
      </c>
      <c r="X2763" t="str">
        <f t="shared" si="262"/>
        <v>publishing</v>
      </c>
      <c r="Y2763" t="str">
        <f t="shared" si="263"/>
        <v>children's books</v>
      </c>
    </row>
    <row r="2764" spans="1:25" ht="64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0.76923076923076927</v>
      </c>
      <c r="P2764" s="6">
        <f t="shared" si="261"/>
        <v>25</v>
      </c>
      <c r="Q2764" t="s">
        <v>8322</v>
      </c>
      <c r="R2764" t="s">
        <v>8358</v>
      </c>
      <c r="S2764" s="10">
        <f t="shared" si="258"/>
        <v>40927.036979166667</v>
      </c>
      <c r="T2764" s="10">
        <f t="shared" si="259"/>
        <v>40986.995312500003</v>
      </c>
      <c r="V2764" s="21"/>
      <c r="W2764" t="s">
        <v>8304</v>
      </c>
      <c r="X2764" t="str">
        <f t="shared" si="262"/>
        <v>publishing</v>
      </c>
      <c r="Y2764" t="str">
        <f t="shared" si="263"/>
        <v>children's books</v>
      </c>
    </row>
    <row r="2765" spans="1:25" ht="48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0.22842639593908631</v>
      </c>
      <c r="P2765" s="6">
        <f t="shared" si="261"/>
        <v>30</v>
      </c>
      <c r="Q2765" t="s">
        <v>8322</v>
      </c>
      <c r="R2765" t="s">
        <v>8358</v>
      </c>
      <c r="S2765" s="10">
        <f t="shared" si="258"/>
        <v>41373.579675925925</v>
      </c>
      <c r="T2765" s="10">
        <f t="shared" si="259"/>
        <v>41418.579675925925</v>
      </c>
      <c r="V2765" s="21"/>
      <c r="W2765" t="s">
        <v>8304</v>
      </c>
      <c r="X2765" t="str">
        <f t="shared" si="262"/>
        <v>publishing</v>
      </c>
      <c r="Y2765" t="str">
        <f t="shared" si="263"/>
        <v>children's books</v>
      </c>
    </row>
    <row r="2766" spans="1:25" ht="64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</v>
      </c>
      <c r="P2766" s="6">
        <f t="shared" si="261"/>
        <v>11.25</v>
      </c>
      <c r="Q2766" t="s">
        <v>8322</v>
      </c>
      <c r="R2766" t="s">
        <v>8358</v>
      </c>
      <c r="S2766" s="10">
        <f t="shared" si="258"/>
        <v>41030.292025462964</v>
      </c>
      <c r="T2766" s="10">
        <f t="shared" si="259"/>
        <v>41059.791666666664</v>
      </c>
      <c r="V2766" s="21"/>
      <c r="W2766" t="s">
        <v>8304</v>
      </c>
      <c r="X2766" t="str">
        <f t="shared" si="262"/>
        <v>publishing</v>
      </c>
      <c r="Y2766" t="str">
        <f t="shared" si="263"/>
        <v>children's books</v>
      </c>
    </row>
    <row r="2767" spans="1:25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s="6">
        <f t="shared" si="261"/>
        <v>0</v>
      </c>
      <c r="Q2767" t="s">
        <v>8322</v>
      </c>
      <c r="R2767" t="s">
        <v>8358</v>
      </c>
      <c r="S2767" s="10">
        <f t="shared" si="258"/>
        <v>41194.579027777778</v>
      </c>
      <c r="T2767" s="10">
        <f t="shared" si="259"/>
        <v>41210.579027777778</v>
      </c>
      <c r="V2767" s="21"/>
      <c r="W2767" t="s">
        <v>8304</v>
      </c>
      <c r="X2767" t="str">
        <f t="shared" si="262"/>
        <v>publishing</v>
      </c>
      <c r="Y2767" t="str">
        <f t="shared" si="263"/>
        <v>children's books</v>
      </c>
    </row>
    <row r="2768" spans="1:25" ht="64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2</v>
      </c>
      <c r="P2768" s="6">
        <f t="shared" si="261"/>
        <v>25</v>
      </c>
      <c r="Q2768" t="s">
        <v>8322</v>
      </c>
      <c r="R2768" t="s">
        <v>8358</v>
      </c>
      <c r="S2768" s="10">
        <f t="shared" si="258"/>
        <v>40736.668032407404</v>
      </c>
      <c r="T2768" s="10">
        <f t="shared" si="259"/>
        <v>40766.668032407404</v>
      </c>
      <c r="V2768" s="21"/>
      <c r="W2768" t="s">
        <v>8304</v>
      </c>
      <c r="X2768" t="str">
        <f t="shared" si="262"/>
        <v>publishing</v>
      </c>
      <c r="Y2768" t="str">
        <f t="shared" si="263"/>
        <v>children's books</v>
      </c>
    </row>
    <row r="2769" spans="1:25" ht="64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0.85000000000000009</v>
      </c>
      <c r="P2769" s="6">
        <f t="shared" si="261"/>
        <v>11.333333333333334</v>
      </c>
      <c r="Q2769" t="s">
        <v>8322</v>
      </c>
      <c r="R2769" t="s">
        <v>8358</v>
      </c>
      <c r="S2769" s="10">
        <f t="shared" si="258"/>
        <v>42172.958912037036</v>
      </c>
      <c r="T2769" s="10">
        <f t="shared" si="259"/>
        <v>42232.958912037036</v>
      </c>
      <c r="V2769" s="21"/>
      <c r="W2769" t="s">
        <v>8304</v>
      </c>
      <c r="X2769" t="str">
        <f t="shared" si="262"/>
        <v>publishing</v>
      </c>
      <c r="Y2769" t="str">
        <f t="shared" si="263"/>
        <v>children's books</v>
      </c>
    </row>
    <row r="2770" spans="1:25" ht="64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14.314285714285715</v>
      </c>
      <c r="P2770" s="6">
        <f t="shared" si="261"/>
        <v>29.470588235294116</v>
      </c>
      <c r="Q2770" t="s">
        <v>8322</v>
      </c>
      <c r="R2770" t="s">
        <v>8358</v>
      </c>
      <c r="S2770" s="10">
        <f t="shared" si="258"/>
        <v>40967.614849537036</v>
      </c>
      <c r="T2770" s="10">
        <f t="shared" si="259"/>
        <v>40997.573182870372</v>
      </c>
      <c r="V2770" s="21"/>
      <c r="W2770" t="s">
        <v>8304</v>
      </c>
      <c r="X2770" t="str">
        <f t="shared" si="262"/>
        <v>publishing</v>
      </c>
      <c r="Y2770" t="str">
        <f t="shared" si="263"/>
        <v>children's books</v>
      </c>
    </row>
    <row r="2771" spans="1:25" ht="64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0.25</v>
      </c>
      <c r="P2771" s="6">
        <f t="shared" si="261"/>
        <v>1</v>
      </c>
      <c r="Q2771" t="s">
        <v>8322</v>
      </c>
      <c r="R2771" t="s">
        <v>8358</v>
      </c>
      <c r="S2771" s="10">
        <f t="shared" si="258"/>
        <v>41745.826273148145</v>
      </c>
      <c r="T2771" s="10">
        <f t="shared" si="259"/>
        <v>41795.826273148145</v>
      </c>
      <c r="V2771" s="21"/>
      <c r="W2771" t="s">
        <v>8304</v>
      </c>
      <c r="X2771" t="str">
        <f t="shared" si="262"/>
        <v>publishing</v>
      </c>
      <c r="Y2771" t="str">
        <f t="shared" si="263"/>
        <v>children's books</v>
      </c>
    </row>
    <row r="2772" spans="1:25" ht="64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10.411249999999999</v>
      </c>
      <c r="P2772" s="6">
        <f t="shared" si="261"/>
        <v>63.098484848484851</v>
      </c>
      <c r="Q2772" t="s">
        <v>8322</v>
      </c>
      <c r="R2772" t="s">
        <v>8358</v>
      </c>
      <c r="S2772" s="10">
        <f t="shared" si="258"/>
        <v>41686.705208333333</v>
      </c>
      <c r="T2772" s="10">
        <f t="shared" si="259"/>
        <v>41716.663541666669</v>
      </c>
      <c r="V2772" s="21"/>
      <c r="W2772" t="s">
        <v>8304</v>
      </c>
      <c r="X2772" t="str">
        <f t="shared" si="262"/>
        <v>publishing</v>
      </c>
      <c r="Y2772" t="str">
        <f t="shared" si="263"/>
        <v>children's books</v>
      </c>
    </row>
    <row r="2773" spans="1:25" ht="64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s="6">
        <f t="shared" si="261"/>
        <v>0</v>
      </c>
      <c r="Q2773" t="s">
        <v>8322</v>
      </c>
      <c r="R2773" t="s">
        <v>8358</v>
      </c>
      <c r="S2773" s="10">
        <f t="shared" si="258"/>
        <v>41257.531712962962</v>
      </c>
      <c r="T2773" s="10">
        <f t="shared" si="259"/>
        <v>41306.708333333336</v>
      </c>
      <c r="V2773" s="21"/>
      <c r="W2773" t="s">
        <v>8304</v>
      </c>
      <c r="X2773" t="str">
        <f t="shared" si="262"/>
        <v>publishing</v>
      </c>
      <c r="Y2773" t="str">
        <f t="shared" si="263"/>
        <v>children's books</v>
      </c>
    </row>
    <row r="2774" spans="1:25" ht="64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s="6">
        <f t="shared" si="261"/>
        <v>0</v>
      </c>
      <c r="Q2774" t="s">
        <v>8322</v>
      </c>
      <c r="R2774" t="s">
        <v>8358</v>
      </c>
      <c r="S2774" s="10">
        <f t="shared" si="258"/>
        <v>41537.869143518517</v>
      </c>
      <c r="T2774" s="10">
        <f t="shared" si="259"/>
        <v>41552.869143518517</v>
      </c>
      <c r="V2774" s="21"/>
      <c r="W2774" t="s">
        <v>8304</v>
      </c>
      <c r="X2774" t="str">
        <f t="shared" si="262"/>
        <v>publishing</v>
      </c>
      <c r="Y2774" t="str">
        <f t="shared" si="263"/>
        <v>children's books</v>
      </c>
    </row>
    <row r="2775" spans="1:25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0.18867924528301888</v>
      </c>
      <c r="P2775" s="6">
        <f t="shared" si="261"/>
        <v>1</v>
      </c>
      <c r="Q2775" t="s">
        <v>8322</v>
      </c>
      <c r="R2775" t="s">
        <v>8358</v>
      </c>
      <c r="S2775" s="10">
        <f t="shared" si="258"/>
        <v>42474.86482638889</v>
      </c>
      <c r="T2775" s="10">
        <f t="shared" si="259"/>
        <v>42484.86482638889</v>
      </c>
      <c r="V2775" s="21"/>
      <c r="W2775" t="s">
        <v>8304</v>
      </c>
      <c r="X2775" t="str">
        <f t="shared" si="262"/>
        <v>publishing</v>
      </c>
      <c r="Y2775" t="str">
        <f t="shared" si="263"/>
        <v>children's books</v>
      </c>
    </row>
    <row r="2776" spans="1:25" ht="64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14.249999999999998</v>
      </c>
      <c r="P2776" s="6">
        <f t="shared" si="261"/>
        <v>43.846153846153847</v>
      </c>
      <c r="Q2776" t="s">
        <v>8322</v>
      </c>
      <c r="R2776" t="s">
        <v>8358</v>
      </c>
      <c r="S2776" s="10">
        <f t="shared" ref="S2776:S2839" si="264">(((J2776/60)/60)/24)+DATE(1970,1,1)</f>
        <v>41311.126481481479</v>
      </c>
      <c r="T2776" s="10">
        <f t="shared" ref="T2776:T2839" si="265">(((I2776/60)/60)/24)+DATE(1970,1,1)</f>
        <v>41341.126481481479</v>
      </c>
      <c r="V2776" s="21"/>
      <c r="W2776" t="s">
        <v>8304</v>
      </c>
      <c r="X2776" t="str">
        <f t="shared" si="262"/>
        <v>publishing</v>
      </c>
      <c r="Y2776" t="str">
        <f t="shared" si="263"/>
        <v>children's books</v>
      </c>
    </row>
    <row r="2777" spans="1:25" ht="64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3</v>
      </c>
      <c r="P2777" s="6">
        <f t="shared" si="261"/>
        <v>75</v>
      </c>
      <c r="Q2777" t="s">
        <v>8322</v>
      </c>
      <c r="R2777" t="s">
        <v>8358</v>
      </c>
      <c r="S2777" s="10">
        <f t="shared" si="264"/>
        <v>40863.013356481482</v>
      </c>
      <c r="T2777" s="10">
        <f t="shared" si="265"/>
        <v>40893.013356481482</v>
      </c>
      <c r="V2777" s="21"/>
      <c r="W2777" t="s">
        <v>8304</v>
      </c>
      <c r="X2777" t="str">
        <f t="shared" si="262"/>
        <v>publishing</v>
      </c>
      <c r="Y2777" t="str">
        <f t="shared" si="263"/>
        <v>children's books</v>
      </c>
    </row>
    <row r="2778" spans="1:25" ht="80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7.8809523809523814</v>
      </c>
      <c r="P2778" s="6">
        <f t="shared" si="261"/>
        <v>45.972222222222221</v>
      </c>
      <c r="Q2778" t="s">
        <v>8322</v>
      </c>
      <c r="R2778" t="s">
        <v>8358</v>
      </c>
      <c r="S2778" s="10">
        <f t="shared" si="264"/>
        <v>42136.297175925924</v>
      </c>
      <c r="T2778" s="10">
        <f t="shared" si="265"/>
        <v>42167.297175925924</v>
      </c>
      <c r="V2778" s="21"/>
      <c r="W2778" t="s">
        <v>8304</v>
      </c>
      <c r="X2778" t="str">
        <f t="shared" si="262"/>
        <v>publishing</v>
      </c>
      <c r="Y2778" t="str">
        <f t="shared" si="263"/>
        <v>children's books</v>
      </c>
    </row>
    <row r="2779" spans="1:25" ht="64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0.33333333333333337</v>
      </c>
      <c r="P2779" s="6">
        <f t="shared" si="261"/>
        <v>10</v>
      </c>
      <c r="Q2779" t="s">
        <v>8322</v>
      </c>
      <c r="R2779" t="s">
        <v>8358</v>
      </c>
      <c r="S2779" s="10">
        <f t="shared" si="264"/>
        <v>42172.669027777782</v>
      </c>
      <c r="T2779" s="10">
        <f t="shared" si="265"/>
        <v>42202.669027777782</v>
      </c>
      <c r="V2779" s="21"/>
      <c r="W2779" t="s">
        <v>8304</v>
      </c>
      <c r="X2779" t="str">
        <f t="shared" si="262"/>
        <v>publishing</v>
      </c>
      <c r="Y2779" t="str">
        <f t="shared" si="263"/>
        <v>children's books</v>
      </c>
    </row>
    <row r="2780" spans="1:25" ht="8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25.545454545454543</v>
      </c>
      <c r="P2780" s="6">
        <f t="shared" si="261"/>
        <v>93.666666666666671</v>
      </c>
      <c r="Q2780" t="s">
        <v>8322</v>
      </c>
      <c r="R2780" t="s">
        <v>8358</v>
      </c>
      <c r="S2780" s="10">
        <f t="shared" si="264"/>
        <v>41846.978078703702</v>
      </c>
      <c r="T2780" s="10">
        <f t="shared" si="265"/>
        <v>41876.978078703702</v>
      </c>
      <c r="V2780" s="21"/>
      <c r="W2780" t="s">
        <v>8304</v>
      </c>
      <c r="X2780" t="str">
        <f t="shared" si="262"/>
        <v>publishing</v>
      </c>
      <c r="Y2780" t="str">
        <f t="shared" si="263"/>
        <v>children's books</v>
      </c>
    </row>
    <row r="2781" spans="1:25" ht="64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</v>
      </c>
      <c r="P2781" s="6">
        <f t="shared" si="261"/>
        <v>53</v>
      </c>
      <c r="Q2781" t="s">
        <v>8322</v>
      </c>
      <c r="R2781" t="s">
        <v>8358</v>
      </c>
      <c r="S2781" s="10">
        <f t="shared" si="264"/>
        <v>42300.585891203707</v>
      </c>
      <c r="T2781" s="10">
        <f t="shared" si="265"/>
        <v>42330.627557870372</v>
      </c>
      <c r="V2781" s="21"/>
      <c r="W2781" t="s">
        <v>8304</v>
      </c>
      <c r="X2781" t="str">
        <f t="shared" si="262"/>
        <v>publishing</v>
      </c>
      <c r="Y2781" t="str">
        <f t="shared" si="263"/>
        <v>children's books</v>
      </c>
    </row>
    <row r="2782" spans="1:25" ht="48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s="6">
        <f t="shared" si="261"/>
        <v>0</v>
      </c>
      <c r="Q2782" t="s">
        <v>8322</v>
      </c>
      <c r="R2782" t="s">
        <v>8358</v>
      </c>
      <c r="S2782" s="10">
        <f t="shared" si="264"/>
        <v>42774.447777777779</v>
      </c>
      <c r="T2782" s="10">
        <f t="shared" si="265"/>
        <v>42804.447777777779</v>
      </c>
      <c r="V2782" s="21"/>
      <c r="W2782" t="s">
        <v>8304</v>
      </c>
      <c r="X2782" t="str">
        <f t="shared" si="262"/>
        <v>publishing</v>
      </c>
      <c r="Y2782" t="str">
        <f t="shared" si="263"/>
        <v>children's books</v>
      </c>
    </row>
    <row r="2783" spans="1:25" ht="48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105.28</v>
      </c>
      <c r="P2783" s="6">
        <f t="shared" si="261"/>
        <v>47</v>
      </c>
      <c r="Q2783" t="s">
        <v>8317</v>
      </c>
      <c r="R2783" t="s">
        <v>8318</v>
      </c>
      <c r="S2783" s="10">
        <f t="shared" si="264"/>
        <v>42018.94159722222</v>
      </c>
      <c r="T2783" s="10">
        <f t="shared" si="265"/>
        <v>42047.291666666672</v>
      </c>
      <c r="V2783" s="21"/>
      <c r="W2783" t="s">
        <v>8271</v>
      </c>
      <c r="X2783" t="str">
        <f t="shared" si="262"/>
        <v>theater</v>
      </c>
      <c r="Y2783" t="str">
        <f t="shared" si="263"/>
        <v>plays</v>
      </c>
    </row>
    <row r="2784" spans="1:25" ht="48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120</v>
      </c>
      <c r="P2784" s="6">
        <f t="shared" si="261"/>
        <v>66.666666666666671</v>
      </c>
      <c r="Q2784" t="s">
        <v>8317</v>
      </c>
      <c r="R2784" t="s">
        <v>8318</v>
      </c>
      <c r="S2784" s="10">
        <f t="shared" si="264"/>
        <v>42026.924976851849</v>
      </c>
      <c r="T2784" s="10">
        <f t="shared" si="265"/>
        <v>42052.207638888889</v>
      </c>
      <c r="V2784" s="21"/>
      <c r="W2784" t="s">
        <v>8271</v>
      </c>
      <c r="X2784" t="str">
        <f t="shared" si="262"/>
        <v>theater</v>
      </c>
      <c r="Y2784" t="str">
        <f t="shared" si="263"/>
        <v>plays</v>
      </c>
    </row>
    <row r="2785" spans="1:25" ht="64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114.5</v>
      </c>
      <c r="P2785" s="6">
        <f t="shared" si="261"/>
        <v>18.770491803278688</v>
      </c>
      <c r="Q2785" t="s">
        <v>8317</v>
      </c>
      <c r="R2785" t="s">
        <v>8318</v>
      </c>
      <c r="S2785" s="10">
        <f t="shared" si="264"/>
        <v>42103.535254629634</v>
      </c>
      <c r="T2785" s="10">
        <f t="shared" si="265"/>
        <v>42117.535254629634</v>
      </c>
      <c r="V2785" s="21"/>
      <c r="W2785" t="s">
        <v>8271</v>
      </c>
      <c r="X2785" t="str">
        <f t="shared" si="262"/>
        <v>theater</v>
      </c>
      <c r="Y2785" t="str">
        <f t="shared" si="263"/>
        <v>plays</v>
      </c>
    </row>
    <row r="2786" spans="1:25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119</v>
      </c>
      <c r="P2786" s="6">
        <f t="shared" si="261"/>
        <v>66.111111111111114</v>
      </c>
      <c r="Q2786" t="s">
        <v>8317</v>
      </c>
      <c r="R2786" t="s">
        <v>8318</v>
      </c>
      <c r="S2786" s="10">
        <f t="shared" si="264"/>
        <v>41920.787534722222</v>
      </c>
      <c r="T2786" s="10">
        <f t="shared" si="265"/>
        <v>41941.787534722222</v>
      </c>
      <c r="V2786" s="21"/>
      <c r="W2786" t="s">
        <v>8271</v>
      </c>
      <c r="X2786" t="str">
        <f t="shared" si="262"/>
        <v>theater</v>
      </c>
      <c r="Y2786" t="str">
        <f t="shared" si="263"/>
        <v>plays</v>
      </c>
    </row>
    <row r="2787" spans="1:25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104.67999999999999</v>
      </c>
      <c r="P2787" s="6">
        <f t="shared" si="261"/>
        <v>36.859154929577464</v>
      </c>
      <c r="Q2787" t="s">
        <v>8317</v>
      </c>
      <c r="R2787" t="s">
        <v>8318</v>
      </c>
      <c r="S2787" s="10">
        <f t="shared" si="264"/>
        <v>42558.189432870371</v>
      </c>
      <c r="T2787" s="10">
        <f t="shared" si="265"/>
        <v>42587.875</v>
      </c>
      <c r="V2787" s="21"/>
      <c r="W2787" t="s">
        <v>8271</v>
      </c>
      <c r="X2787" t="str">
        <f t="shared" si="262"/>
        <v>theater</v>
      </c>
      <c r="Y2787" t="str">
        <f t="shared" si="263"/>
        <v>plays</v>
      </c>
    </row>
    <row r="2788" spans="1:25" ht="48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117.83999999999999</v>
      </c>
      <c r="P2788" s="6">
        <f t="shared" si="261"/>
        <v>39.810810810810814</v>
      </c>
      <c r="Q2788" t="s">
        <v>8317</v>
      </c>
      <c r="R2788" t="s">
        <v>8318</v>
      </c>
      <c r="S2788" s="10">
        <f t="shared" si="264"/>
        <v>41815.569212962961</v>
      </c>
      <c r="T2788" s="10">
        <f t="shared" si="265"/>
        <v>41829.569212962961</v>
      </c>
      <c r="V2788" s="21"/>
      <c r="W2788" t="s">
        <v>8271</v>
      </c>
      <c r="X2788" t="str">
        <f t="shared" si="262"/>
        <v>theater</v>
      </c>
      <c r="Y2788" t="str">
        <f t="shared" si="263"/>
        <v>plays</v>
      </c>
    </row>
    <row r="2789" spans="1:25" ht="64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119.7</v>
      </c>
      <c r="P2789" s="6">
        <f t="shared" si="261"/>
        <v>31.5</v>
      </c>
      <c r="Q2789" t="s">
        <v>8317</v>
      </c>
      <c r="R2789" t="s">
        <v>8318</v>
      </c>
      <c r="S2789" s="10">
        <f t="shared" si="264"/>
        <v>41808.198518518519</v>
      </c>
      <c r="T2789" s="10">
        <f t="shared" si="265"/>
        <v>41838.198518518519</v>
      </c>
      <c r="V2789" s="21"/>
      <c r="W2789" t="s">
        <v>8271</v>
      </c>
      <c r="X2789" t="str">
        <f t="shared" si="262"/>
        <v>theater</v>
      </c>
      <c r="Y2789" t="str">
        <f t="shared" si="263"/>
        <v>plays</v>
      </c>
    </row>
    <row r="2790" spans="1:25" ht="48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102.49999999999999</v>
      </c>
      <c r="P2790" s="6">
        <f t="shared" si="261"/>
        <v>102.5</v>
      </c>
      <c r="Q2790" t="s">
        <v>8317</v>
      </c>
      <c r="R2790" t="s">
        <v>8318</v>
      </c>
      <c r="S2790" s="10">
        <f t="shared" si="264"/>
        <v>42550.701886574068</v>
      </c>
      <c r="T2790" s="10">
        <f t="shared" si="265"/>
        <v>42580.701886574068</v>
      </c>
      <c r="V2790" s="21"/>
      <c r="W2790" t="s">
        <v>8271</v>
      </c>
      <c r="X2790" t="str">
        <f t="shared" si="262"/>
        <v>theater</v>
      </c>
      <c r="Y2790" t="str">
        <f t="shared" si="263"/>
        <v>plays</v>
      </c>
    </row>
    <row r="2791" spans="1:25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101.16666666666667</v>
      </c>
      <c r="P2791" s="6">
        <f t="shared" si="261"/>
        <v>126.45833333333333</v>
      </c>
      <c r="Q2791" t="s">
        <v>8317</v>
      </c>
      <c r="R2791" t="s">
        <v>8318</v>
      </c>
      <c r="S2791" s="10">
        <f t="shared" si="264"/>
        <v>42056.013124999998</v>
      </c>
      <c r="T2791" s="10">
        <f t="shared" si="265"/>
        <v>42075.166666666672</v>
      </c>
      <c r="V2791" s="21"/>
      <c r="W2791" t="s">
        <v>8271</v>
      </c>
      <c r="X2791" t="str">
        <f t="shared" si="262"/>
        <v>theater</v>
      </c>
      <c r="Y2791" t="str">
        <f t="shared" si="263"/>
        <v>plays</v>
      </c>
    </row>
    <row r="2792" spans="1:25" ht="64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105.33333333333333</v>
      </c>
      <c r="P2792" s="6">
        <f t="shared" si="261"/>
        <v>47.878787878787875</v>
      </c>
      <c r="Q2792" t="s">
        <v>8317</v>
      </c>
      <c r="R2792" t="s">
        <v>8318</v>
      </c>
      <c r="S2792" s="10">
        <f t="shared" si="264"/>
        <v>42016.938692129625</v>
      </c>
      <c r="T2792" s="10">
        <f t="shared" si="265"/>
        <v>42046.938692129625</v>
      </c>
      <c r="V2792" s="21"/>
      <c r="W2792" t="s">
        <v>8271</v>
      </c>
      <c r="X2792" t="str">
        <f t="shared" si="262"/>
        <v>theater</v>
      </c>
      <c r="Y2792" t="str">
        <f t="shared" si="263"/>
        <v>plays</v>
      </c>
    </row>
    <row r="2793" spans="1:25" ht="80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102.49999999999999</v>
      </c>
      <c r="P2793" s="6">
        <f t="shared" si="261"/>
        <v>73.214285714285708</v>
      </c>
      <c r="Q2793" t="s">
        <v>8317</v>
      </c>
      <c r="R2793" t="s">
        <v>8318</v>
      </c>
      <c r="S2793" s="10">
        <f t="shared" si="264"/>
        <v>42591.899988425925</v>
      </c>
      <c r="T2793" s="10">
        <f t="shared" si="265"/>
        <v>42622.166666666672</v>
      </c>
      <c r="V2793" s="21"/>
      <c r="W2793" t="s">
        <v>8271</v>
      </c>
      <c r="X2793" t="str">
        <f t="shared" si="262"/>
        <v>theater</v>
      </c>
      <c r="Y2793" t="str">
        <f t="shared" si="263"/>
        <v>plays</v>
      </c>
    </row>
    <row r="2794" spans="1:25" ht="64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107.60000000000001</v>
      </c>
      <c r="P2794" s="6">
        <f t="shared" si="261"/>
        <v>89.666666666666671</v>
      </c>
      <c r="Q2794" t="s">
        <v>8317</v>
      </c>
      <c r="R2794" t="s">
        <v>8318</v>
      </c>
      <c r="S2794" s="10">
        <f t="shared" si="264"/>
        <v>42183.231006944443</v>
      </c>
      <c r="T2794" s="10">
        <f t="shared" si="265"/>
        <v>42228.231006944443</v>
      </c>
      <c r="V2794" s="21"/>
      <c r="W2794" t="s">
        <v>8271</v>
      </c>
      <c r="X2794" t="str">
        <f t="shared" si="262"/>
        <v>theater</v>
      </c>
      <c r="Y2794" t="str">
        <f t="shared" si="263"/>
        <v>plays</v>
      </c>
    </row>
    <row r="2795" spans="1:25" ht="8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110.5675</v>
      </c>
      <c r="P2795" s="6">
        <f t="shared" si="261"/>
        <v>151.4623287671233</v>
      </c>
      <c r="Q2795" t="s">
        <v>8317</v>
      </c>
      <c r="R2795" t="s">
        <v>8318</v>
      </c>
      <c r="S2795" s="10">
        <f t="shared" si="264"/>
        <v>42176.419039351851</v>
      </c>
      <c r="T2795" s="10">
        <f t="shared" si="265"/>
        <v>42206.419039351851</v>
      </c>
      <c r="V2795" s="21"/>
      <c r="W2795" t="s">
        <v>8271</v>
      </c>
      <c r="X2795" t="str">
        <f t="shared" si="262"/>
        <v>theater</v>
      </c>
      <c r="Y2795" t="str">
        <f t="shared" si="263"/>
        <v>plays</v>
      </c>
    </row>
    <row r="2796" spans="1:25" ht="64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150</v>
      </c>
      <c r="P2796" s="6">
        <f t="shared" si="261"/>
        <v>25</v>
      </c>
      <c r="Q2796" t="s">
        <v>8317</v>
      </c>
      <c r="R2796" t="s">
        <v>8318</v>
      </c>
      <c r="S2796" s="10">
        <f t="shared" si="264"/>
        <v>42416.691655092596</v>
      </c>
      <c r="T2796" s="10">
        <f t="shared" si="265"/>
        <v>42432.791666666672</v>
      </c>
      <c r="V2796" s="21"/>
      <c r="W2796" t="s">
        <v>8271</v>
      </c>
      <c r="X2796" t="str">
        <f t="shared" si="262"/>
        <v>theater</v>
      </c>
      <c r="Y2796" t="str">
        <f t="shared" si="263"/>
        <v>plays</v>
      </c>
    </row>
    <row r="2797" spans="1:25" ht="64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104.28571428571429</v>
      </c>
      <c r="P2797" s="6">
        <f t="shared" si="261"/>
        <v>36.5</v>
      </c>
      <c r="Q2797" t="s">
        <v>8317</v>
      </c>
      <c r="R2797" t="s">
        <v>8318</v>
      </c>
      <c r="S2797" s="10">
        <f t="shared" si="264"/>
        <v>41780.525937500002</v>
      </c>
      <c r="T2797" s="10">
        <f t="shared" si="265"/>
        <v>41796.958333333336</v>
      </c>
      <c r="V2797" s="21"/>
      <c r="W2797" t="s">
        <v>8271</v>
      </c>
      <c r="X2797" t="str">
        <f t="shared" si="262"/>
        <v>theater</v>
      </c>
      <c r="Y2797" t="str">
        <f t="shared" si="263"/>
        <v>plays</v>
      </c>
    </row>
    <row r="2798" spans="1:25" ht="64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115.5</v>
      </c>
      <c r="P2798" s="6">
        <f t="shared" si="261"/>
        <v>44</v>
      </c>
      <c r="Q2798" t="s">
        <v>8317</v>
      </c>
      <c r="R2798" t="s">
        <v>8318</v>
      </c>
      <c r="S2798" s="10">
        <f t="shared" si="264"/>
        <v>41795.528101851851</v>
      </c>
      <c r="T2798" s="10">
        <f t="shared" si="265"/>
        <v>41825.528101851851</v>
      </c>
      <c r="V2798" s="21"/>
      <c r="W2798" t="s">
        <v>8271</v>
      </c>
      <c r="X2798" t="str">
        <f t="shared" si="262"/>
        <v>theater</v>
      </c>
      <c r="Y2798" t="str">
        <f t="shared" si="263"/>
        <v>plays</v>
      </c>
    </row>
    <row r="2799" spans="1:25" ht="64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102.64512500000001</v>
      </c>
      <c r="P2799" s="6">
        <f t="shared" si="261"/>
        <v>87.357553191489373</v>
      </c>
      <c r="Q2799" t="s">
        <v>8317</v>
      </c>
      <c r="R2799" t="s">
        <v>8318</v>
      </c>
      <c r="S2799" s="10">
        <f t="shared" si="264"/>
        <v>41798.94027777778</v>
      </c>
      <c r="T2799" s="10">
        <f t="shared" si="265"/>
        <v>41828.94027777778</v>
      </c>
      <c r="V2799" s="21"/>
      <c r="W2799" t="s">
        <v>8271</v>
      </c>
      <c r="X2799" t="str">
        <f t="shared" si="262"/>
        <v>theater</v>
      </c>
      <c r="Y2799" t="str">
        <f t="shared" si="263"/>
        <v>plays</v>
      </c>
    </row>
    <row r="2800" spans="1:25" ht="64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101.4</v>
      </c>
      <c r="P2800" s="6">
        <f t="shared" si="261"/>
        <v>36.474820143884891</v>
      </c>
      <c r="Q2800" t="s">
        <v>8317</v>
      </c>
      <c r="R2800" t="s">
        <v>8318</v>
      </c>
      <c r="S2800" s="10">
        <f t="shared" si="264"/>
        <v>42201.675011574072</v>
      </c>
      <c r="T2800" s="10">
        <f t="shared" si="265"/>
        <v>42216.666666666672</v>
      </c>
      <c r="V2800" s="21"/>
      <c r="W2800" t="s">
        <v>8271</v>
      </c>
      <c r="X2800" t="str">
        <f t="shared" si="262"/>
        <v>theater</v>
      </c>
      <c r="Y2800" t="str">
        <f t="shared" si="263"/>
        <v>plays</v>
      </c>
    </row>
    <row r="2801" spans="1:25" ht="64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116.6348</v>
      </c>
      <c r="P2801" s="6">
        <f t="shared" si="261"/>
        <v>44.859538461538463</v>
      </c>
      <c r="Q2801" t="s">
        <v>8317</v>
      </c>
      <c r="R2801" t="s">
        <v>8318</v>
      </c>
      <c r="S2801" s="10">
        <f t="shared" si="264"/>
        <v>42507.264699074076</v>
      </c>
      <c r="T2801" s="10">
        <f t="shared" si="265"/>
        <v>42538.666666666672</v>
      </c>
      <c r="V2801" s="21"/>
      <c r="W2801" t="s">
        <v>8271</v>
      </c>
      <c r="X2801" t="str">
        <f t="shared" si="262"/>
        <v>theater</v>
      </c>
      <c r="Y2801" t="str">
        <f t="shared" si="263"/>
        <v>plays</v>
      </c>
    </row>
    <row r="2802" spans="1:25" ht="64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133</v>
      </c>
      <c r="P2802" s="6">
        <f t="shared" si="261"/>
        <v>42.903225806451616</v>
      </c>
      <c r="Q2802" t="s">
        <v>8317</v>
      </c>
      <c r="R2802" t="s">
        <v>8318</v>
      </c>
      <c r="S2802" s="10">
        <f t="shared" si="264"/>
        <v>41948.552847222221</v>
      </c>
      <c r="T2802" s="10">
        <f t="shared" si="265"/>
        <v>42008.552847222221</v>
      </c>
      <c r="V2802" s="21"/>
      <c r="W2802" t="s">
        <v>8271</v>
      </c>
      <c r="X2802" t="str">
        <f t="shared" si="262"/>
        <v>theater</v>
      </c>
      <c r="Y2802" t="str">
        <f t="shared" si="263"/>
        <v>plays</v>
      </c>
    </row>
    <row r="2803" spans="1:25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133.20000000000002</v>
      </c>
      <c r="P2803" s="6">
        <f t="shared" si="261"/>
        <v>51.230769230769234</v>
      </c>
      <c r="Q2803" t="s">
        <v>8317</v>
      </c>
      <c r="R2803" t="s">
        <v>8318</v>
      </c>
      <c r="S2803" s="10">
        <f t="shared" si="264"/>
        <v>41900.243159722224</v>
      </c>
      <c r="T2803" s="10">
        <f t="shared" si="265"/>
        <v>41922.458333333336</v>
      </c>
      <c r="V2803" s="21"/>
      <c r="W2803" t="s">
        <v>8271</v>
      </c>
      <c r="X2803" t="str">
        <f t="shared" si="262"/>
        <v>theater</v>
      </c>
      <c r="Y2803" t="str">
        <f t="shared" si="263"/>
        <v>plays</v>
      </c>
    </row>
    <row r="2804" spans="1:25" ht="64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101.83333333333333</v>
      </c>
      <c r="P2804" s="6">
        <f t="shared" si="261"/>
        <v>33.944444444444443</v>
      </c>
      <c r="Q2804" t="s">
        <v>8317</v>
      </c>
      <c r="R2804" t="s">
        <v>8318</v>
      </c>
      <c r="S2804" s="10">
        <f t="shared" si="264"/>
        <v>42192.64707175926</v>
      </c>
      <c r="T2804" s="10">
        <f t="shared" si="265"/>
        <v>42222.64707175926</v>
      </c>
      <c r="V2804" s="21"/>
      <c r="W2804" t="s">
        <v>8271</v>
      </c>
      <c r="X2804" t="str">
        <f t="shared" si="262"/>
        <v>theater</v>
      </c>
      <c r="Y2804" t="str">
        <f t="shared" si="263"/>
        <v>plays</v>
      </c>
    </row>
    <row r="2805" spans="1:25" ht="64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127.95</v>
      </c>
      <c r="P2805" s="6">
        <f t="shared" si="261"/>
        <v>90.744680851063833</v>
      </c>
      <c r="Q2805" t="s">
        <v>8317</v>
      </c>
      <c r="R2805" t="s">
        <v>8318</v>
      </c>
      <c r="S2805" s="10">
        <f t="shared" si="264"/>
        <v>42158.065694444449</v>
      </c>
      <c r="T2805" s="10">
        <f t="shared" si="265"/>
        <v>42201</v>
      </c>
      <c r="V2805" s="21"/>
      <c r="W2805" t="s">
        <v>8271</v>
      </c>
      <c r="X2805" t="str">
        <f t="shared" si="262"/>
        <v>theater</v>
      </c>
      <c r="Y2805" t="str">
        <f t="shared" si="263"/>
        <v>plays</v>
      </c>
    </row>
    <row r="2806" spans="1:25" ht="64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114.99999999999999</v>
      </c>
      <c r="P2806" s="6">
        <f t="shared" si="261"/>
        <v>50</v>
      </c>
      <c r="Q2806" t="s">
        <v>8317</v>
      </c>
      <c r="R2806" t="s">
        <v>8318</v>
      </c>
      <c r="S2806" s="10">
        <f t="shared" si="264"/>
        <v>41881.453587962962</v>
      </c>
      <c r="T2806" s="10">
        <f t="shared" si="265"/>
        <v>41911.453587962962</v>
      </c>
      <c r="V2806" s="21"/>
      <c r="W2806" t="s">
        <v>8271</v>
      </c>
      <c r="X2806" t="str">
        <f t="shared" si="262"/>
        <v>theater</v>
      </c>
      <c r="Y2806" t="str">
        <f t="shared" si="263"/>
        <v>plays</v>
      </c>
    </row>
    <row r="2807" spans="1:25" ht="8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110.00000000000001</v>
      </c>
      <c r="P2807" s="6">
        <f t="shared" si="261"/>
        <v>24.444444444444443</v>
      </c>
      <c r="Q2807" t="s">
        <v>8317</v>
      </c>
      <c r="R2807" t="s">
        <v>8318</v>
      </c>
      <c r="S2807" s="10">
        <f t="shared" si="264"/>
        <v>42213.505474537036</v>
      </c>
      <c r="T2807" s="10">
        <f t="shared" si="265"/>
        <v>42238.505474537036</v>
      </c>
      <c r="V2807" s="21"/>
      <c r="W2807" t="s">
        <v>8271</v>
      </c>
      <c r="X2807" t="str">
        <f t="shared" si="262"/>
        <v>theater</v>
      </c>
      <c r="Y2807" t="str">
        <f t="shared" si="263"/>
        <v>plays</v>
      </c>
    </row>
    <row r="2808" spans="1:25" ht="64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112.1</v>
      </c>
      <c r="P2808" s="6">
        <f t="shared" si="261"/>
        <v>44.25</v>
      </c>
      <c r="Q2808" t="s">
        <v>8317</v>
      </c>
      <c r="R2808" t="s">
        <v>8318</v>
      </c>
      <c r="S2808" s="10">
        <f t="shared" si="264"/>
        <v>42185.267245370371</v>
      </c>
      <c r="T2808" s="10">
        <f t="shared" si="265"/>
        <v>42221.458333333328</v>
      </c>
      <c r="V2808" s="21"/>
      <c r="W2808" t="s">
        <v>8271</v>
      </c>
      <c r="X2808" t="str">
        <f t="shared" si="262"/>
        <v>theater</v>
      </c>
      <c r="Y2808" t="str">
        <f t="shared" si="263"/>
        <v>plays</v>
      </c>
    </row>
    <row r="2809" spans="1:25" ht="3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126</v>
      </c>
      <c r="P2809" s="6">
        <f t="shared" si="261"/>
        <v>67.741935483870961</v>
      </c>
      <c r="Q2809" t="s">
        <v>8317</v>
      </c>
      <c r="R2809" t="s">
        <v>8318</v>
      </c>
      <c r="S2809" s="10">
        <f t="shared" si="264"/>
        <v>42154.873124999998</v>
      </c>
      <c r="T2809" s="10">
        <f t="shared" si="265"/>
        <v>42184.873124999998</v>
      </c>
      <c r="V2809" s="21"/>
      <c r="W2809" t="s">
        <v>8271</v>
      </c>
      <c r="X2809" t="str">
        <f t="shared" si="262"/>
        <v>theater</v>
      </c>
      <c r="Y2809" t="str">
        <f t="shared" si="263"/>
        <v>plays</v>
      </c>
    </row>
    <row r="2810" spans="1:25" ht="64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100.24444444444444</v>
      </c>
      <c r="P2810" s="6">
        <f t="shared" si="261"/>
        <v>65.376811594202906</v>
      </c>
      <c r="Q2810" t="s">
        <v>8317</v>
      </c>
      <c r="R2810" t="s">
        <v>8318</v>
      </c>
      <c r="S2810" s="10">
        <f t="shared" si="264"/>
        <v>42208.84646990741</v>
      </c>
      <c r="T2810" s="10">
        <f t="shared" si="265"/>
        <v>42238.84646990741</v>
      </c>
      <c r="V2810" s="21"/>
      <c r="W2810" t="s">
        <v>8271</v>
      </c>
      <c r="X2810" t="str">
        <f t="shared" si="262"/>
        <v>theater</v>
      </c>
      <c r="Y2810" t="str">
        <f t="shared" si="263"/>
        <v>plays</v>
      </c>
    </row>
    <row r="2811" spans="1:25" ht="64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102.4</v>
      </c>
      <c r="P2811" s="6">
        <f t="shared" si="261"/>
        <v>121.9047619047619</v>
      </c>
      <c r="Q2811" t="s">
        <v>8317</v>
      </c>
      <c r="R2811" t="s">
        <v>8318</v>
      </c>
      <c r="S2811" s="10">
        <f t="shared" si="264"/>
        <v>42451.496817129635</v>
      </c>
      <c r="T2811" s="10">
        <f t="shared" si="265"/>
        <v>42459.610416666663</v>
      </c>
      <c r="V2811" s="21"/>
      <c r="W2811" t="s">
        <v>8271</v>
      </c>
      <c r="X2811" t="str">
        <f t="shared" si="262"/>
        <v>theater</v>
      </c>
      <c r="Y2811" t="str">
        <f t="shared" si="263"/>
        <v>plays</v>
      </c>
    </row>
    <row r="2812" spans="1:25" ht="64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108.2</v>
      </c>
      <c r="P2812" s="6">
        <f t="shared" si="261"/>
        <v>47.456140350877192</v>
      </c>
      <c r="Q2812" t="s">
        <v>8317</v>
      </c>
      <c r="R2812" t="s">
        <v>8318</v>
      </c>
      <c r="S2812" s="10">
        <f t="shared" si="264"/>
        <v>41759.13962962963</v>
      </c>
      <c r="T2812" s="10">
        <f t="shared" si="265"/>
        <v>41791.165972222225</v>
      </c>
      <c r="V2812" s="21"/>
      <c r="W2812" t="s">
        <v>8271</v>
      </c>
      <c r="X2812" t="str">
        <f t="shared" si="262"/>
        <v>theater</v>
      </c>
      <c r="Y2812" t="str">
        <f t="shared" si="263"/>
        <v>plays</v>
      </c>
    </row>
    <row r="2813" spans="1:25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100.27</v>
      </c>
      <c r="P2813" s="6">
        <f t="shared" si="261"/>
        <v>92.842592592592595</v>
      </c>
      <c r="Q2813" t="s">
        <v>8317</v>
      </c>
      <c r="R2813" t="s">
        <v>8318</v>
      </c>
      <c r="S2813" s="10">
        <f t="shared" si="264"/>
        <v>42028.496562500004</v>
      </c>
      <c r="T2813" s="10">
        <f t="shared" si="265"/>
        <v>42058.496562500004</v>
      </c>
      <c r="V2813" s="21"/>
      <c r="W2813" t="s">
        <v>8271</v>
      </c>
      <c r="X2813" t="str">
        <f t="shared" si="262"/>
        <v>theater</v>
      </c>
      <c r="Y2813" t="str">
        <f t="shared" si="263"/>
        <v>plays</v>
      </c>
    </row>
    <row r="2814" spans="1:25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113.3</v>
      </c>
      <c r="P2814" s="6">
        <f t="shared" si="261"/>
        <v>68.253012048192772</v>
      </c>
      <c r="Q2814" t="s">
        <v>8317</v>
      </c>
      <c r="R2814" t="s">
        <v>8318</v>
      </c>
      <c r="S2814" s="10">
        <f t="shared" si="264"/>
        <v>42054.74418981481</v>
      </c>
      <c r="T2814" s="10">
        <f t="shared" si="265"/>
        <v>42100.166666666672</v>
      </c>
      <c r="V2814" s="21"/>
      <c r="W2814" t="s">
        <v>8271</v>
      </c>
      <c r="X2814" t="str">
        <f t="shared" si="262"/>
        <v>theater</v>
      </c>
      <c r="Y2814" t="str">
        <f t="shared" si="263"/>
        <v>plays</v>
      </c>
    </row>
    <row r="2815" spans="1:25" ht="64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127.57571428571428</v>
      </c>
      <c r="P2815" s="6">
        <f t="shared" si="261"/>
        <v>37.209583333333335</v>
      </c>
      <c r="Q2815" t="s">
        <v>8317</v>
      </c>
      <c r="R2815" t="s">
        <v>8318</v>
      </c>
      <c r="S2815" s="10">
        <f t="shared" si="264"/>
        <v>42693.742604166662</v>
      </c>
      <c r="T2815" s="10">
        <f t="shared" si="265"/>
        <v>42718.742604166662</v>
      </c>
      <c r="V2815" s="21"/>
      <c r="W2815" t="s">
        <v>8271</v>
      </c>
      <c r="X2815" t="str">
        <f t="shared" si="262"/>
        <v>theater</v>
      </c>
      <c r="Y2815" t="str">
        <f t="shared" si="263"/>
        <v>plays</v>
      </c>
    </row>
    <row r="2816" spans="1:25" ht="64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107.73333333333332</v>
      </c>
      <c r="P2816" s="6">
        <f t="shared" si="261"/>
        <v>25.25</v>
      </c>
      <c r="Q2816" t="s">
        <v>8317</v>
      </c>
      <c r="R2816" t="s">
        <v>8318</v>
      </c>
      <c r="S2816" s="10">
        <f t="shared" si="264"/>
        <v>42103.399479166663</v>
      </c>
      <c r="T2816" s="10">
        <f t="shared" si="265"/>
        <v>42133.399479166663</v>
      </c>
      <c r="V2816" s="21"/>
      <c r="W2816" t="s">
        <v>8271</v>
      </c>
      <c r="X2816" t="str">
        <f t="shared" si="262"/>
        <v>theater</v>
      </c>
      <c r="Y2816" t="str">
        <f t="shared" si="263"/>
        <v>plays</v>
      </c>
    </row>
    <row r="2817" spans="1:25" ht="64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242</v>
      </c>
      <c r="P2817" s="6">
        <f t="shared" si="261"/>
        <v>43.214285714285715</v>
      </c>
      <c r="Q2817" t="s">
        <v>8317</v>
      </c>
      <c r="R2817" t="s">
        <v>8318</v>
      </c>
      <c r="S2817" s="10">
        <f t="shared" si="264"/>
        <v>42559.776724537034</v>
      </c>
      <c r="T2817" s="10">
        <f t="shared" si="265"/>
        <v>42589.776724537034</v>
      </c>
      <c r="V2817" s="21"/>
      <c r="W2817" t="s">
        <v>8271</v>
      </c>
      <c r="X2817" t="str">
        <f t="shared" si="262"/>
        <v>theater</v>
      </c>
      <c r="Y2817" t="str">
        <f t="shared" si="263"/>
        <v>plays</v>
      </c>
    </row>
    <row r="2818" spans="1:25" ht="64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141.56666666666666</v>
      </c>
      <c r="P2818" s="6">
        <f t="shared" si="261"/>
        <v>25.130177514792898</v>
      </c>
      <c r="Q2818" t="s">
        <v>8317</v>
      </c>
      <c r="R2818" t="s">
        <v>8318</v>
      </c>
      <c r="S2818" s="10">
        <f t="shared" si="264"/>
        <v>42188.467499999999</v>
      </c>
      <c r="T2818" s="10">
        <f t="shared" si="265"/>
        <v>42218.666666666672</v>
      </c>
      <c r="V2818" s="21"/>
      <c r="W2818" t="s">
        <v>8271</v>
      </c>
      <c r="X2818" t="str">
        <f t="shared" si="262"/>
        <v>theater</v>
      </c>
      <c r="Y2818" t="str">
        <f t="shared" si="263"/>
        <v>plays</v>
      </c>
    </row>
    <row r="2819" spans="1:25" ht="64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((E2819/D2819)*100)</f>
        <v>130</v>
      </c>
      <c r="P2819" s="6">
        <f t="shared" ref="P2819:P2882" si="267">IFERROR(E2819/L2819,0)</f>
        <v>23.636363636363637</v>
      </c>
      <c r="Q2819" t="s">
        <v>8317</v>
      </c>
      <c r="R2819" t="s">
        <v>8318</v>
      </c>
      <c r="S2819" s="10">
        <f t="shared" si="264"/>
        <v>42023.634976851856</v>
      </c>
      <c r="T2819" s="10">
        <f t="shared" si="265"/>
        <v>42063.634976851856</v>
      </c>
      <c r="V2819" s="21"/>
      <c r="W2819" t="s">
        <v>8271</v>
      </c>
      <c r="X2819" t="str">
        <f t="shared" ref="X2819:X2882" si="268">LEFT(W2819,FIND("/",W2819)-1)</f>
        <v>theater</v>
      </c>
      <c r="Y2819" t="str">
        <f t="shared" ref="Y2819:Y2882" si="269">RIGHT(W2819,LEN(W2819)-FIND("/",W2819))</f>
        <v>plays</v>
      </c>
    </row>
    <row r="2820" spans="1:25" ht="64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106.03</v>
      </c>
      <c r="P2820" s="6">
        <f t="shared" si="267"/>
        <v>103.95098039215686</v>
      </c>
      <c r="Q2820" t="s">
        <v>8317</v>
      </c>
      <c r="R2820" t="s">
        <v>8318</v>
      </c>
      <c r="S2820" s="10">
        <f t="shared" si="264"/>
        <v>42250.598217592589</v>
      </c>
      <c r="T2820" s="10">
        <f t="shared" si="265"/>
        <v>42270.598217592589</v>
      </c>
      <c r="V2820" s="21"/>
      <c r="W2820" t="s">
        <v>8271</v>
      </c>
      <c r="X2820" t="str">
        <f t="shared" si="268"/>
        <v>theater</v>
      </c>
      <c r="Y2820" t="str">
        <f t="shared" si="269"/>
        <v>plays</v>
      </c>
    </row>
    <row r="2821" spans="1:25" ht="64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104.80000000000001</v>
      </c>
      <c r="P2821" s="6">
        <f t="shared" si="267"/>
        <v>50.384615384615387</v>
      </c>
      <c r="Q2821" t="s">
        <v>8317</v>
      </c>
      <c r="R2821" t="s">
        <v>8318</v>
      </c>
      <c r="S2821" s="10">
        <f t="shared" si="264"/>
        <v>42139.525567129633</v>
      </c>
      <c r="T2821" s="10">
        <f t="shared" si="265"/>
        <v>42169.525567129633</v>
      </c>
      <c r="V2821" s="21"/>
      <c r="W2821" t="s">
        <v>8271</v>
      </c>
      <c r="X2821" t="str">
        <f t="shared" si="268"/>
        <v>theater</v>
      </c>
      <c r="Y2821" t="str">
        <f t="shared" si="269"/>
        <v>plays</v>
      </c>
    </row>
    <row r="2822" spans="1:25" ht="64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136</v>
      </c>
      <c r="P2822" s="6">
        <f t="shared" si="267"/>
        <v>13.6</v>
      </c>
      <c r="Q2822" t="s">
        <v>8317</v>
      </c>
      <c r="R2822" t="s">
        <v>8318</v>
      </c>
      <c r="S2822" s="10">
        <f t="shared" si="264"/>
        <v>42401.610983796301</v>
      </c>
      <c r="T2822" s="10">
        <f t="shared" si="265"/>
        <v>42426</v>
      </c>
      <c r="V2822" s="21"/>
      <c r="W2822" t="s">
        <v>8271</v>
      </c>
      <c r="X2822" t="str">
        <f t="shared" si="268"/>
        <v>theater</v>
      </c>
      <c r="Y2822" t="str">
        <f t="shared" si="269"/>
        <v>plays</v>
      </c>
    </row>
    <row r="2823" spans="1:25" ht="80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100</v>
      </c>
      <c r="P2823" s="6">
        <f t="shared" si="267"/>
        <v>28.571428571428573</v>
      </c>
      <c r="Q2823" t="s">
        <v>8317</v>
      </c>
      <c r="R2823" t="s">
        <v>8318</v>
      </c>
      <c r="S2823" s="10">
        <f t="shared" si="264"/>
        <v>41875.922858796301</v>
      </c>
      <c r="T2823" s="10">
        <f t="shared" si="265"/>
        <v>41905.922858796301</v>
      </c>
      <c r="V2823" s="21"/>
      <c r="W2823" t="s">
        <v>8271</v>
      </c>
      <c r="X2823" t="str">
        <f t="shared" si="268"/>
        <v>theater</v>
      </c>
      <c r="Y2823" t="str">
        <f t="shared" si="269"/>
        <v>plays</v>
      </c>
    </row>
    <row r="2824" spans="1:25" ht="64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100</v>
      </c>
      <c r="P2824" s="6">
        <f t="shared" si="267"/>
        <v>63.829787234042556</v>
      </c>
      <c r="Q2824" t="s">
        <v>8317</v>
      </c>
      <c r="R2824" t="s">
        <v>8318</v>
      </c>
      <c r="S2824" s="10">
        <f t="shared" si="264"/>
        <v>42060.683935185181</v>
      </c>
      <c r="T2824" s="10">
        <f t="shared" si="265"/>
        <v>42090.642268518524</v>
      </c>
      <c r="V2824" s="21"/>
      <c r="W2824" t="s">
        <v>8271</v>
      </c>
      <c r="X2824" t="str">
        <f t="shared" si="268"/>
        <v>theater</v>
      </c>
      <c r="Y2824" t="str">
        <f t="shared" si="269"/>
        <v>plays</v>
      </c>
    </row>
    <row r="2825" spans="1:25" ht="64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124</v>
      </c>
      <c r="P2825" s="6">
        <f t="shared" si="267"/>
        <v>8.8571428571428577</v>
      </c>
      <c r="Q2825" t="s">
        <v>8317</v>
      </c>
      <c r="R2825" t="s">
        <v>8318</v>
      </c>
      <c r="S2825" s="10">
        <f t="shared" si="264"/>
        <v>42067.011643518519</v>
      </c>
      <c r="T2825" s="10">
        <f t="shared" si="265"/>
        <v>42094.957638888889</v>
      </c>
      <c r="V2825" s="21"/>
      <c r="W2825" t="s">
        <v>8271</v>
      </c>
      <c r="X2825" t="str">
        <f t="shared" si="268"/>
        <v>theater</v>
      </c>
      <c r="Y2825" t="str">
        <f t="shared" si="269"/>
        <v>plays</v>
      </c>
    </row>
    <row r="2826" spans="1:25" ht="48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116.92307692307693</v>
      </c>
      <c r="P2826" s="6">
        <f t="shared" si="267"/>
        <v>50.666666666666664</v>
      </c>
      <c r="Q2826" t="s">
        <v>8317</v>
      </c>
      <c r="R2826" t="s">
        <v>8318</v>
      </c>
      <c r="S2826" s="10">
        <f t="shared" si="264"/>
        <v>42136.270787037036</v>
      </c>
      <c r="T2826" s="10">
        <f t="shared" si="265"/>
        <v>42168.071527777778</v>
      </c>
      <c r="V2826" s="21"/>
      <c r="W2826" t="s">
        <v>8271</v>
      </c>
      <c r="X2826" t="str">
        <f t="shared" si="268"/>
        <v>theater</v>
      </c>
      <c r="Y2826" t="str">
        <f t="shared" si="269"/>
        <v>plays</v>
      </c>
    </row>
    <row r="2827" spans="1:25" ht="64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103.33333333333334</v>
      </c>
      <c r="P2827" s="6">
        <f t="shared" si="267"/>
        <v>60.784313725490193</v>
      </c>
      <c r="Q2827" t="s">
        <v>8317</v>
      </c>
      <c r="R2827" t="s">
        <v>8318</v>
      </c>
      <c r="S2827" s="10">
        <f t="shared" si="264"/>
        <v>42312.792662037042</v>
      </c>
      <c r="T2827" s="10">
        <f t="shared" si="265"/>
        <v>42342.792662037042</v>
      </c>
      <c r="V2827" s="21"/>
      <c r="W2827" t="s">
        <v>8271</v>
      </c>
      <c r="X2827" t="str">
        <f t="shared" si="268"/>
        <v>theater</v>
      </c>
      <c r="Y2827" t="str">
        <f t="shared" si="269"/>
        <v>plays</v>
      </c>
    </row>
    <row r="2828" spans="1:25" ht="64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107.74999999999999</v>
      </c>
      <c r="P2828" s="6">
        <f t="shared" si="267"/>
        <v>113.42105263157895</v>
      </c>
      <c r="Q2828" t="s">
        <v>8317</v>
      </c>
      <c r="R2828" t="s">
        <v>8318</v>
      </c>
      <c r="S2828" s="10">
        <f t="shared" si="264"/>
        <v>42171.034861111111</v>
      </c>
      <c r="T2828" s="10">
        <f t="shared" si="265"/>
        <v>42195.291666666672</v>
      </c>
      <c r="V2828" s="21"/>
      <c r="W2828" t="s">
        <v>8271</v>
      </c>
      <c r="X2828" t="str">
        <f t="shared" si="268"/>
        <v>theater</v>
      </c>
      <c r="Y2828" t="str">
        <f t="shared" si="269"/>
        <v>plays</v>
      </c>
    </row>
    <row r="2829" spans="1:25" ht="64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120.24999999999999</v>
      </c>
      <c r="P2829" s="6">
        <f t="shared" si="267"/>
        <v>104.56521739130434</v>
      </c>
      <c r="Q2829" t="s">
        <v>8317</v>
      </c>
      <c r="R2829" t="s">
        <v>8318</v>
      </c>
      <c r="S2829" s="10">
        <f t="shared" si="264"/>
        <v>42494.683634259258</v>
      </c>
      <c r="T2829" s="10">
        <f t="shared" si="265"/>
        <v>42524.6875</v>
      </c>
      <c r="V2829" s="21"/>
      <c r="W2829" t="s">
        <v>8271</v>
      </c>
      <c r="X2829" t="str">
        <f t="shared" si="268"/>
        <v>theater</v>
      </c>
      <c r="Y2829" t="str">
        <f t="shared" si="269"/>
        <v>plays</v>
      </c>
    </row>
    <row r="2830" spans="1:25" ht="64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100.37894736842105</v>
      </c>
      <c r="P2830" s="6">
        <f t="shared" si="267"/>
        <v>98.30927835051547</v>
      </c>
      <c r="Q2830" t="s">
        <v>8317</v>
      </c>
      <c r="R2830" t="s">
        <v>8318</v>
      </c>
      <c r="S2830" s="10">
        <f t="shared" si="264"/>
        <v>42254.264687499999</v>
      </c>
      <c r="T2830" s="10">
        <f t="shared" si="265"/>
        <v>42279.958333333328</v>
      </c>
      <c r="V2830" s="21"/>
      <c r="W2830" t="s">
        <v>8271</v>
      </c>
      <c r="X2830" t="str">
        <f t="shared" si="268"/>
        <v>theater</v>
      </c>
      <c r="Y2830" t="str">
        <f t="shared" si="269"/>
        <v>plays</v>
      </c>
    </row>
    <row r="2831" spans="1:25" ht="64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106.52</v>
      </c>
      <c r="P2831" s="6">
        <f t="shared" si="267"/>
        <v>35.039473684210527</v>
      </c>
      <c r="Q2831" t="s">
        <v>8317</v>
      </c>
      <c r="R2831" t="s">
        <v>8318</v>
      </c>
      <c r="S2831" s="10">
        <f t="shared" si="264"/>
        <v>42495.434236111112</v>
      </c>
      <c r="T2831" s="10">
        <f t="shared" si="265"/>
        <v>42523.434236111112</v>
      </c>
      <c r="V2831" s="21"/>
      <c r="W2831" t="s">
        <v>8271</v>
      </c>
      <c r="X2831" t="str">
        <f t="shared" si="268"/>
        <v>theater</v>
      </c>
      <c r="Y2831" t="str">
        <f t="shared" si="269"/>
        <v>plays</v>
      </c>
    </row>
    <row r="2832" spans="1:25" ht="48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100</v>
      </c>
      <c r="P2832" s="6">
        <f t="shared" si="267"/>
        <v>272.72727272727275</v>
      </c>
      <c r="Q2832" t="s">
        <v>8317</v>
      </c>
      <c r="R2832" t="s">
        <v>8318</v>
      </c>
      <c r="S2832" s="10">
        <f t="shared" si="264"/>
        <v>41758.839675925927</v>
      </c>
      <c r="T2832" s="10">
        <f t="shared" si="265"/>
        <v>41771.165972222225</v>
      </c>
      <c r="V2832" s="21"/>
      <c r="W2832" t="s">
        <v>8271</v>
      </c>
      <c r="X2832" t="str">
        <f t="shared" si="268"/>
        <v>theater</v>
      </c>
      <c r="Y2832" t="str">
        <f t="shared" si="269"/>
        <v>plays</v>
      </c>
    </row>
    <row r="2833" spans="1:25" ht="48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110.66666666666667</v>
      </c>
      <c r="P2833" s="6">
        <f t="shared" si="267"/>
        <v>63.846153846153847</v>
      </c>
      <c r="Q2833" t="s">
        <v>8317</v>
      </c>
      <c r="R2833" t="s">
        <v>8318</v>
      </c>
      <c r="S2833" s="10">
        <f t="shared" si="264"/>
        <v>42171.824884259258</v>
      </c>
      <c r="T2833" s="10">
        <f t="shared" si="265"/>
        <v>42201.824884259258</v>
      </c>
      <c r="V2833" s="21"/>
      <c r="W2833" t="s">
        <v>8271</v>
      </c>
      <c r="X2833" t="str">
        <f t="shared" si="268"/>
        <v>theater</v>
      </c>
      <c r="Y2833" t="str">
        <f t="shared" si="269"/>
        <v>plays</v>
      </c>
    </row>
    <row r="2834" spans="1:25" ht="64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114.71959999999999</v>
      </c>
      <c r="P2834" s="6">
        <f t="shared" si="267"/>
        <v>30.189368421052631</v>
      </c>
      <c r="Q2834" t="s">
        <v>8317</v>
      </c>
      <c r="R2834" t="s">
        <v>8318</v>
      </c>
      <c r="S2834" s="10">
        <f t="shared" si="264"/>
        <v>41938.709421296298</v>
      </c>
      <c r="T2834" s="10">
        <f t="shared" si="265"/>
        <v>41966.916666666672</v>
      </c>
      <c r="V2834" s="21"/>
      <c r="W2834" t="s">
        <v>8271</v>
      </c>
      <c r="X2834" t="str">
        <f t="shared" si="268"/>
        <v>theater</v>
      </c>
      <c r="Y2834" t="str">
        <f t="shared" si="269"/>
        <v>plays</v>
      </c>
    </row>
    <row r="2835" spans="1:25" ht="3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108.25925925925925</v>
      </c>
      <c r="P2835" s="6">
        <f t="shared" si="267"/>
        <v>83.51428571428572</v>
      </c>
      <c r="Q2835" t="s">
        <v>8317</v>
      </c>
      <c r="R2835" t="s">
        <v>8318</v>
      </c>
      <c r="S2835" s="10">
        <f t="shared" si="264"/>
        <v>42268.127696759257</v>
      </c>
      <c r="T2835" s="10">
        <f t="shared" si="265"/>
        <v>42288.083333333328</v>
      </c>
      <c r="V2835" s="21"/>
      <c r="W2835" t="s">
        <v>8271</v>
      </c>
      <c r="X2835" t="str">
        <f t="shared" si="268"/>
        <v>theater</v>
      </c>
      <c r="Y2835" t="str">
        <f t="shared" si="269"/>
        <v>plays</v>
      </c>
    </row>
    <row r="2836" spans="1:25" ht="64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170</v>
      </c>
      <c r="P2836" s="6">
        <f t="shared" si="267"/>
        <v>64.761904761904759</v>
      </c>
      <c r="Q2836" t="s">
        <v>8317</v>
      </c>
      <c r="R2836" t="s">
        <v>8318</v>
      </c>
      <c r="S2836" s="10">
        <f t="shared" si="264"/>
        <v>42019.959837962961</v>
      </c>
      <c r="T2836" s="10">
        <f t="shared" si="265"/>
        <v>42034.959837962961</v>
      </c>
      <c r="V2836" s="21"/>
      <c r="W2836" t="s">
        <v>8271</v>
      </c>
      <c r="X2836" t="str">
        <f t="shared" si="268"/>
        <v>theater</v>
      </c>
      <c r="Y2836" t="str">
        <f t="shared" si="269"/>
        <v>plays</v>
      </c>
    </row>
    <row r="2837" spans="1:25" ht="64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187.09899999999999</v>
      </c>
      <c r="P2837" s="6">
        <f t="shared" si="267"/>
        <v>20.118172043010752</v>
      </c>
      <c r="Q2837" t="s">
        <v>8317</v>
      </c>
      <c r="R2837" t="s">
        <v>8318</v>
      </c>
      <c r="S2837" s="10">
        <f t="shared" si="264"/>
        <v>42313.703900462962</v>
      </c>
      <c r="T2837" s="10">
        <f t="shared" si="265"/>
        <v>42343</v>
      </c>
      <c r="V2837" s="21"/>
      <c r="W2837" t="s">
        <v>8271</v>
      </c>
      <c r="X2837" t="str">
        <f t="shared" si="268"/>
        <v>theater</v>
      </c>
      <c r="Y2837" t="str">
        <f t="shared" si="269"/>
        <v>plays</v>
      </c>
    </row>
    <row r="2838" spans="1:25" ht="64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107.77777777777777</v>
      </c>
      <c r="P2838" s="6">
        <f t="shared" si="267"/>
        <v>44.090909090909093</v>
      </c>
      <c r="Q2838" t="s">
        <v>8317</v>
      </c>
      <c r="R2838" t="s">
        <v>8318</v>
      </c>
      <c r="S2838" s="10">
        <f t="shared" si="264"/>
        <v>42746.261782407411</v>
      </c>
      <c r="T2838" s="10">
        <f t="shared" si="265"/>
        <v>42784.207638888889</v>
      </c>
      <c r="V2838" s="21"/>
      <c r="W2838" t="s">
        <v>8271</v>
      </c>
      <c r="X2838" t="str">
        <f t="shared" si="268"/>
        <v>theater</v>
      </c>
      <c r="Y2838" t="str">
        <f t="shared" si="269"/>
        <v>plays</v>
      </c>
    </row>
    <row r="2839" spans="1:25" ht="8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100</v>
      </c>
      <c r="P2839" s="6">
        <f t="shared" si="267"/>
        <v>40.476190476190474</v>
      </c>
      <c r="Q2839" t="s">
        <v>8317</v>
      </c>
      <c r="R2839" t="s">
        <v>8318</v>
      </c>
      <c r="S2839" s="10">
        <f t="shared" si="264"/>
        <v>42307.908379629633</v>
      </c>
      <c r="T2839" s="10">
        <f t="shared" si="265"/>
        <v>42347.950046296297</v>
      </c>
      <c r="V2839" s="21"/>
      <c r="W2839" t="s">
        <v>8271</v>
      </c>
      <c r="X2839" t="str">
        <f t="shared" si="268"/>
        <v>theater</v>
      </c>
      <c r="Y2839" t="str">
        <f t="shared" si="269"/>
        <v>plays</v>
      </c>
    </row>
    <row r="2840" spans="1:25" ht="64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120.24999999999999</v>
      </c>
      <c r="P2840" s="6">
        <f t="shared" si="267"/>
        <v>44.537037037037038</v>
      </c>
      <c r="Q2840" t="s">
        <v>8317</v>
      </c>
      <c r="R2840" t="s">
        <v>8318</v>
      </c>
      <c r="S2840" s="10">
        <f t="shared" ref="S2840:S2903" si="270">(((J2840/60)/60)/24)+DATE(1970,1,1)</f>
        <v>41842.607592592591</v>
      </c>
      <c r="T2840" s="10">
        <f t="shared" ref="T2840:T2903" si="271">(((I2840/60)/60)/24)+DATE(1970,1,1)</f>
        <v>41864.916666666664</v>
      </c>
      <c r="V2840" s="21"/>
      <c r="W2840" t="s">
        <v>8271</v>
      </c>
      <c r="X2840" t="str">
        <f t="shared" si="268"/>
        <v>theater</v>
      </c>
      <c r="Y2840" t="str">
        <f t="shared" si="269"/>
        <v>plays</v>
      </c>
    </row>
    <row r="2841" spans="1:25" ht="64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111.42857142857143</v>
      </c>
      <c r="P2841" s="6">
        <f t="shared" si="267"/>
        <v>125.80645161290323</v>
      </c>
      <c r="Q2841" t="s">
        <v>8317</v>
      </c>
      <c r="R2841" t="s">
        <v>8318</v>
      </c>
      <c r="S2841" s="10">
        <f t="shared" si="270"/>
        <v>41853.240208333329</v>
      </c>
      <c r="T2841" s="10">
        <f t="shared" si="271"/>
        <v>41876.207638888889</v>
      </c>
      <c r="V2841" s="21"/>
      <c r="W2841" t="s">
        <v>8271</v>
      </c>
      <c r="X2841" t="str">
        <f t="shared" si="268"/>
        <v>theater</v>
      </c>
      <c r="Y2841" t="str">
        <f t="shared" si="269"/>
        <v>plays</v>
      </c>
    </row>
    <row r="2842" spans="1:25" ht="80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104</v>
      </c>
      <c r="P2842" s="6">
        <f t="shared" si="267"/>
        <v>19.696969696969695</v>
      </c>
      <c r="Q2842" t="s">
        <v>8317</v>
      </c>
      <c r="R2842" t="s">
        <v>8318</v>
      </c>
      <c r="S2842" s="10">
        <f t="shared" si="270"/>
        <v>42060.035636574074</v>
      </c>
      <c r="T2842" s="10">
        <f t="shared" si="271"/>
        <v>42081.708333333328</v>
      </c>
      <c r="V2842" s="21"/>
      <c r="W2842" t="s">
        <v>8271</v>
      </c>
      <c r="X2842" t="str">
        <f t="shared" si="268"/>
        <v>theater</v>
      </c>
      <c r="Y2842" t="str">
        <f t="shared" si="269"/>
        <v>plays</v>
      </c>
    </row>
    <row r="2843" spans="1:25" ht="64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1</v>
      </c>
      <c r="P2843" s="6">
        <f t="shared" si="267"/>
        <v>10</v>
      </c>
      <c r="Q2843" t="s">
        <v>8317</v>
      </c>
      <c r="R2843" t="s">
        <v>8318</v>
      </c>
      <c r="S2843" s="10">
        <f t="shared" si="270"/>
        <v>42291.739548611105</v>
      </c>
      <c r="T2843" s="10">
        <f t="shared" si="271"/>
        <v>42351.781215277777</v>
      </c>
      <c r="V2843" s="21"/>
      <c r="W2843" t="s">
        <v>8271</v>
      </c>
      <c r="X2843" t="str">
        <f t="shared" si="268"/>
        <v>theater</v>
      </c>
      <c r="Y2843" t="str">
        <f t="shared" si="269"/>
        <v>plays</v>
      </c>
    </row>
    <row r="2844" spans="1:25" ht="64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s="6">
        <f t="shared" si="267"/>
        <v>0</v>
      </c>
      <c r="Q2844" t="s">
        <v>8317</v>
      </c>
      <c r="R2844" t="s">
        <v>8318</v>
      </c>
      <c r="S2844" s="10">
        <f t="shared" si="270"/>
        <v>41784.952488425923</v>
      </c>
      <c r="T2844" s="10">
        <f t="shared" si="271"/>
        <v>41811.458333333336</v>
      </c>
      <c r="V2844" s="21"/>
      <c r="W2844" t="s">
        <v>8271</v>
      </c>
      <c r="X2844" t="str">
        <f t="shared" si="268"/>
        <v>theater</v>
      </c>
      <c r="Y2844" t="str">
        <f t="shared" si="269"/>
        <v>plays</v>
      </c>
    </row>
    <row r="2845" spans="1:25" ht="64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s="6">
        <f t="shared" si="267"/>
        <v>0</v>
      </c>
      <c r="Q2845" t="s">
        <v>8317</v>
      </c>
      <c r="R2845" t="s">
        <v>8318</v>
      </c>
      <c r="S2845" s="10">
        <f t="shared" si="270"/>
        <v>42492.737847222219</v>
      </c>
      <c r="T2845" s="10">
        <f t="shared" si="271"/>
        <v>42534.166666666672</v>
      </c>
      <c r="V2845" s="21"/>
      <c r="W2845" t="s">
        <v>8271</v>
      </c>
      <c r="X2845" t="str">
        <f t="shared" si="268"/>
        <v>theater</v>
      </c>
      <c r="Y2845" t="str">
        <f t="shared" si="269"/>
        <v>plays</v>
      </c>
    </row>
    <row r="2846" spans="1:25" ht="64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5.4545454545454541</v>
      </c>
      <c r="P2846" s="6">
        <f t="shared" si="267"/>
        <v>30</v>
      </c>
      <c r="Q2846" t="s">
        <v>8317</v>
      </c>
      <c r="R2846" t="s">
        <v>8318</v>
      </c>
      <c r="S2846" s="10">
        <f t="shared" si="270"/>
        <v>42709.546064814815</v>
      </c>
      <c r="T2846" s="10">
        <f t="shared" si="271"/>
        <v>42739.546064814815</v>
      </c>
      <c r="V2846" s="21"/>
      <c r="W2846" t="s">
        <v>8271</v>
      </c>
      <c r="X2846" t="str">
        <f t="shared" si="268"/>
        <v>theater</v>
      </c>
      <c r="Y2846" t="str">
        <f t="shared" si="269"/>
        <v>plays</v>
      </c>
    </row>
    <row r="2847" spans="1:25" ht="64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31.546666666666667</v>
      </c>
      <c r="P2847" s="6">
        <f t="shared" si="267"/>
        <v>60.666666666666664</v>
      </c>
      <c r="Q2847" t="s">
        <v>8317</v>
      </c>
      <c r="R2847" t="s">
        <v>8318</v>
      </c>
      <c r="S2847" s="10">
        <f t="shared" si="270"/>
        <v>42103.016585648147</v>
      </c>
      <c r="T2847" s="10">
        <f t="shared" si="271"/>
        <v>42163.016585648147</v>
      </c>
      <c r="V2847" s="21"/>
      <c r="W2847" t="s">
        <v>8271</v>
      </c>
      <c r="X2847" t="str">
        <f t="shared" si="268"/>
        <v>theater</v>
      </c>
      <c r="Y2847" t="str">
        <f t="shared" si="269"/>
        <v>plays</v>
      </c>
    </row>
    <row r="2848" spans="1:25" ht="80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s="6">
        <f t="shared" si="267"/>
        <v>0</v>
      </c>
      <c r="Q2848" t="s">
        <v>8317</v>
      </c>
      <c r="R2848" t="s">
        <v>8318</v>
      </c>
      <c r="S2848" s="10">
        <f t="shared" si="270"/>
        <v>42108.692060185189</v>
      </c>
      <c r="T2848" s="10">
        <f t="shared" si="271"/>
        <v>42153.692060185189</v>
      </c>
      <c r="V2848" s="21"/>
      <c r="W2848" t="s">
        <v>8271</v>
      </c>
      <c r="X2848" t="str">
        <f t="shared" si="268"/>
        <v>theater</v>
      </c>
      <c r="Y2848" t="str">
        <f t="shared" si="269"/>
        <v>plays</v>
      </c>
    </row>
    <row r="2849" spans="1:25" ht="64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s="6">
        <f t="shared" si="267"/>
        <v>0</v>
      </c>
      <c r="Q2849" t="s">
        <v>8317</v>
      </c>
      <c r="R2849" t="s">
        <v>8318</v>
      </c>
      <c r="S2849" s="10">
        <f t="shared" si="270"/>
        <v>42453.806307870371</v>
      </c>
      <c r="T2849" s="10">
        <f t="shared" si="271"/>
        <v>42513.806307870371</v>
      </c>
      <c r="V2849" s="21"/>
      <c r="W2849" t="s">
        <v>8271</v>
      </c>
      <c r="X2849" t="str">
        <f t="shared" si="268"/>
        <v>theater</v>
      </c>
      <c r="Y2849" t="str">
        <f t="shared" si="269"/>
        <v>plays</v>
      </c>
    </row>
    <row r="2850" spans="1:25" ht="64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0.2</v>
      </c>
      <c r="P2850" s="6">
        <f t="shared" si="267"/>
        <v>23.333333333333332</v>
      </c>
      <c r="Q2850" t="s">
        <v>8317</v>
      </c>
      <c r="R2850" t="s">
        <v>8318</v>
      </c>
      <c r="S2850" s="10">
        <f t="shared" si="270"/>
        <v>42123.648831018523</v>
      </c>
      <c r="T2850" s="10">
        <f t="shared" si="271"/>
        <v>42153.648831018523</v>
      </c>
      <c r="V2850" s="21"/>
      <c r="W2850" t="s">
        <v>8271</v>
      </c>
      <c r="X2850" t="str">
        <f t="shared" si="268"/>
        <v>theater</v>
      </c>
      <c r="Y2850" t="str">
        <f t="shared" si="269"/>
        <v>plays</v>
      </c>
    </row>
    <row r="2851" spans="1:25" ht="64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1</v>
      </c>
      <c r="P2851" s="6">
        <f t="shared" si="267"/>
        <v>5</v>
      </c>
      <c r="Q2851" t="s">
        <v>8317</v>
      </c>
      <c r="R2851" t="s">
        <v>8318</v>
      </c>
      <c r="S2851" s="10">
        <f t="shared" si="270"/>
        <v>42453.428240740745</v>
      </c>
      <c r="T2851" s="10">
        <f t="shared" si="271"/>
        <v>42483.428240740745</v>
      </c>
      <c r="V2851" s="21"/>
      <c r="W2851" t="s">
        <v>8271</v>
      </c>
      <c r="X2851" t="str">
        <f t="shared" si="268"/>
        <v>theater</v>
      </c>
      <c r="Y2851" t="str">
        <f t="shared" si="269"/>
        <v>plays</v>
      </c>
    </row>
    <row r="2852" spans="1:25" ht="64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3.8875000000000002</v>
      </c>
      <c r="P2852" s="6">
        <f t="shared" si="267"/>
        <v>23.923076923076923</v>
      </c>
      <c r="Q2852" t="s">
        <v>8317</v>
      </c>
      <c r="R2852" t="s">
        <v>8318</v>
      </c>
      <c r="S2852" s="10">
        <f t="shared" si="270"/>
        <v>41858.007071759261</v>
      </c>
      <c r="T2852" s="10">
        <f t="shared" si="271"/>
        <v>41888.007071759261</v>
      </c>
      <c r="V2852" s="21"/>
      <c r="W2852" t="s">
        <v>8271</v>
      </c>
      <c r="X2852" t="str">
        <f t="shared" si="268"/>
        <v>theater</v>
      </c>
      <c r="Y2852" t="str">
        <f t="shared" si="269"/>
        <v>plays</v>
      </c>
    </row>
    <row r="2853" spans="1:25" ht="64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s="6">
        <f t="shared" si="267"/>
        <v>0</v>
      </c>
      <c r="Q2853" t="s">
        <v>8317</v>
      </c>
      <c r="R2853" t="s">
        <v>8318</v>
      </c>
      <c r="S2853" s="10">
        <f t="shared" si="270"/>
        <v>42390.002650462964</v>
      </c>
      <c r="T2853" s="10">
        <f t="shared" si="271"/>
        <v>42398.970138888893</v>
      </c>
      <c r="V2853" s="21"/>
      <c r="W2853" t="s">
        <v>8271</v>
      </c>
      <c r="X2853" t="str">
        <f t="shared" si="268"/>
        <v>theater</v>
      </c>
      <c r="Y2853" t="str">
        <f t="shared" si="269"/>
        <v>plays</v>
      </c>
    </row>
    <row r="2854" spans="1:25" ht="64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</v>
      </c>
      <c r="P2854" s="6">
        <f t="shared" si="267"/>
        <v>15.833333333333334</v>
      </c>
      <c r="Q2854" t="s">
        <v>8317</v>
      </c>
      <c r="R2854" t="s">
        <v>8318</v>
      </c>
      <c r="S2854" s="10">
        <f t="shared" si="270"/>
        <v>41781.045173611114</v>
      </c>
      <c r="T2854" s="10">
        <f t="shared" si="271"/>
        <v>41811.045173611114</v>
      </c>
      <c r="V2854" s="21"/>
      <c r="W2854" t="s">
        <v>8271</v>
      </c>
      <c r="X2854" t="str">
        <f t="shared" si="268"/>
        <v>theater</v>
      </c>
      <c r="Y2854" t="str">
        <f t="shared" si="269"/>
        <v>plays</v>
      </c>
    </row>
    <row r="2855" spans="1:25" ht="64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s="6">
        <f t="shared" si="267"/>
        <v>0</v>
      </c>
      <c r="Q2855" t="s">
        <v>8317</v>
      </c>
      <c r="R2855" t="s">
        <v>8318</v>
      </c>
      <c r="S2855" s="10">
        <f t="shared" si="270"/>
        <v>41836.190937499996</v>
      </c>
      <c r="T2855" s="10">
        <f t="shared" si="271"/>
        <v>41896.190937499996</v>
      </c>
      <c r="V2855" s="21"/>
      <c r="W2855" t="s">
        <v>8271</v>
      </c>
      <c r="X2855" t="str">
        <f t="shared" si="268"/>
        <v>theater</v>
      </c>
      <c r="Y2855" t="str">
        <f t="shared" si="269"/>
        <v>plays</v>
      </c>
    </row>
    <row r="2856" spans="1:25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41.699999999999996</v>
      </c>
      <c r="P2856" s="6">
        <f t="shared" si="267"/>
        <v>29.785714285714285</v>
      </c>
      <c r="Q2856" t="s">
        <v>8317</v>
      </c>
      <c r="R2856" t="s">
        <v>8318</v>
      </c>
      <c r="S2856" s="10">
        <f t="shared" si="270"/>
        <v>42111.71665509259</v>
      </c>
      <c r="T2856" s="10">
        <f t="shared" si="271"/>
        <v>42131.71665509259</v>
      </c>
      <c r="V2856" s="21"/>
      <c r="W2856" t="s">
        <v>8271</v>
      </c>
      <c r="X2856" t="str">
        <f t="shared" si="268"/>
        <v>theater</v>
      </c>
      <c r="Y2856" t="str">
        <f t="shared" si="269"/>
        <v>plays</v>
      </c>
    </row>
    <row r="2857" spans="1:25" ht="64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50</v>
      </c>
      <c r="P2857" s="6">
        <f t="shared" si="267"/>
        <v>60</v>
      </c>
      <c r="Q2857" t="s">
        <v>8317</v>
      </c>
      <c r="R2857" t="s">
        <v>8318</v>
      </c>
      <c r="S2857" s="10">
        <f t="shared" si="270"/>
        <v>42370.007766203707</v>
      </c>
      <c r="T2857" s="10">
        <f t="shared" si="271"/>
        <v>42398.981944444444</v>
      </c>
      <c r="V2857" s="21"/>
      <c r="W2857" t="s">
        <v>8271</v>
      </c>
      <c r="X2857" t="str">
        <f t="shared" si="268"/>
        <v>theater</v>
      </c>
      <c r="Y2857" t="str">
        <f t="shared" si="269"/>
        <v>plays</v>
      </c>
    </row>
    <row r="2858" spans="1:25" ht="64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4.8666666666666663</v>
      </c>
      <c r="P2858" s="6">
        <f t="shared" si="267"/>
        <v>24.333333333333332</v>
      </c>
      <c r="Q2858" t="s">
        <v>8317</v>
      </c>
      <c r="R2858" t="s">
        <v>8318</v>
      </c>
      <c r="S2858" s="10">
        <f t="shared" si="270"/>
        <v>42165.037581018521</v>
      </c>
      <c r="T2858" s="10">
        <f t="shared" si="271"/>
        <v>42224.898611111115</v>
      </c>
      <c r="V2858" s="21"/>
      <c r="W2858" t="s">
        <v>8271</v>
      </c>
      <c r="X2858" t="str">
        <f t="shared" si="268"/>
        <v>theater</v>
      </c>
      <c r="Y2858" t="str">
        <f t="shared" si="269"/>
        <v>plays</v>
      </c>
    </row>
    <row r="2859" spans="1:25" ht="8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19.736842105263158</v>
      </c>
      <c r="P2859" s="6">
        <f t="shared" si="267"/>
        <v>500</v>
      </c>
      <c r="Q2859" t="s">
        <v>8317</v>
      </c>
      <c r="R2859" t="s">
        <v>8318</v>
      </c>
      <c r="S2859" s="10">
        <f t="shared" si="270"/>
        <v>42726.920081018514</v>
      </c>
      <c r="T2859" s="10">
        <f t="shared" si="271"/>
        <v>42786.75</v>
      </c>
      <c r="V2859" s="21"/>
      <c r="W2859" t="s">
        <v>8271</v>
      </c>
      <c r="X2859" t="str">
        <f t="shared" si="268"/>
        <v>theater</v>
      </c>
      <c r="Y2859" t="str">
        <f t="shared" si="269"/>
        <v>plays</v>
      </c>
    </row>
    <row r="2860" spans="1:25" ht="64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s="6">
        <f t="shared" si="267"/>
        <v>0</v>
      </c>
      <c r="Q2860" t="s">
        <v>8317</v>
      </c>
      <c r="R2860" t="s">
        <v>8318</v>
      </c>
      <c r="S2860" s="10">
        <f t="shared" si="270"/>
        <v>41954.545081018514</v>
      </c>
      <c r="T2860" s="10">
        <f t="shared" si="271"/>
        <v>41978.477777777778</v>
      </c>
      <c r="V2860" s="21"/>
      <c r="W2860" t="s">
        <v>8271</v>
      </c>
      <c r="X2860" t="str">
        <f t="shared" si="268"/>
        <v>theater</v>
      </c>
      <c r="Y2860" t="str">
        <f t="shared" si="269"/>
        <v>plays</v>
      </c>
    </row>
    <row r="2861" spans="1:25" ht="48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</v>
      </c>
      <c r="P2861" s="6">
        <f t="shared" si="267"/>
        <v>35</v>
      </c>
      <c r="Q2861" t="s">
        <v>8317</v>
      </c>
      <c r="R2861" t="s">
        <v>8318</v>
      </c>
      <c r="S2861" s="10">
        <f t="shared" si="270"/>
        <v>42233.362314814818</v>
      </c>
      <c r="T2861" s="10">
        <f t="shared" si="271"/>
        <v>42293.362314814818</v>
      </c>
      <c r="V2861" s="21"/>
      <c r="W2861" t="s">
        <v>8271</v>
      </c>
      <c r="X2861" t="str">
        <f t="shared" si="268"/>
        <v>theater</v>
      </c>
      <c r="Y2861" t="str">
        <f t="shared" si="269"/>
        <v>plays</v>
      </c>
    </row>
    <row r="2862" spans="1:25" ht="64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</v>
      </c>
      <c r="P2862" s="6">
        <f t="shared" si="267"/>
        <v>29.555555555555557</v>
      </c>
      <c r="Q2862" t="s">
        <v>8317</v>
      </c>
      <c r="R2862" t="s">
        <v>8318</v>
      </c>
      <c r="S2862" s="10">
        <f t="shared" si="270"/>
        <v>42480.800648148142</v>
      </c>
      <c r="T2862" s="10">
        <f t="shared" si="271"/>
        <v>42540.800648148142</v>
      </c>
      <c r="V2862" s="21"/>
      <c r="W2862" t="s">
        <v>8271</v>
      </c>
      <c r="X2862" t="str">
        <f t="shared" si="268"/>
        <v>theater</v>
      </c>
      <c r="Y2862" t="str">
        <f t="shared" si="269"/>
        <v>plays</v>
      </c>
    </row>
    <row r="2863" spans="1:25" ht="64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32</v>
      </c>
      <c r="P2863" s="6">
        <f t="shared" si="267"/>
        <v>26.666666666666668</v>
      </c>
      <c r="Q2863" t="s">
        <v>8317</v>
      </c>
      <c r="R2863" t="s">
        <v>8318</v>
      </c>
      <c r="S2863" s="10">
        <f t="shared" si="270"/>
        <v>42257.590833333335</v>
      </c>
      <c r="T2863" s="10">
        <f t="shared" si="271"/>
        <v>42271.590833333335</v>
      </c>
      <c r="V2863" s="21"/>
      <c r="W2863" t="s">
        <v>8271</v>
      </c>
      <c r="X2863" t="str">
        <f t="shared" si="268"/>
        <v>theater</v>
      </c>
      <c r="Y2863" t="str">
        <f t="shared" si="269"/>
        <v>plays</v>
      </c>
    </row>
    <row r="2864" spans="1:25" ht="64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0.43307086614173229</v>
      </c>
      <c r="P2864" s="6">
        <f t="shared" si="267"/>
        <v>18.333333333333332</v>
      </c>
      <c r="Q2864" t="s">
        <v>8317</v>
      </c>
      <c r="R2864" t="s">
        <v>8318</v>
      </c>
      <c r="S2864" s="10">
        <f t="shared" si="270"/>
        <v>41784.789687500001</v>
      </c>
      <c r="T2864" s="10">
        <f t="shared" si="271"/>
        <v>41814.789687500001</v>
      </c>
      <c r="V2864" s="21"/>
      <c r="W2864" t="s">
        <v>8271</v>
      </c>
      <c r="X2864" t="str">
        <f t="shared" si="268"/>
        <v>theater</v>
      </c>
      <c r="Y2864" t="str">
        <f t="shared" si="269"/>
        <v>plays</v>
      </c>
    </row>
    <row r="2865" spans="1:25" ht="64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0.04</v>
      </c>
      <c r="P2865" s="6">
        <f t="shared" si="267"/>
        <v>20</v>
      </c>
      <c r="Q2865" t="s">
        <v>8317</v>
      </c>
      <c r="R2865" t="s">
        <v>8318</v>
      </c>
      <c r="S2865" s="10">
        <f t="shared" si="270"/>
        <v>41831.675034722226</v>
      </c>
      <c r="T2865" s="10">
        <f t="shared" si="271"/>
        <v>41891.675034722226</v>
      </c>
      <c r="V2865" s="21"/>
      <c r="W2865" t="s">
        <v>8271</v>
      </c>
      <c r="X2865" t="str">
        <f t="shared" si="268"/>
        <v>theater</v>
      </c>
      <c r="Y2865" t="str">
        <f t="shared" si="269"/>
        <v>plays</v>
      </c>
    </row>
    <row r="2866" spans="1:25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</v>
      </c>
      <c r="P2866" s="6">
        <f t="shared" si="267"/>
        <v>13.333333333333334</v>
      </c>
      <c r="Q2866" t="s">
        <v>8317</v>
      </c>
      <c r="R2866" t="s">
        <v>8318</v>
      </c>
      <c r="S2866" s="10">
        <f t="shared" si="270"/>
        <v>42172.613506944443</v>
      </c>
      <c r="T2866" s="10">
        <f t="shared" si="271"/>
        <v>42202.554166666669</v>
      </c>
      <c r="V2866" s="21"/>
      <c r="W2866" t="s">
        <v>8271</v>
      </c>
      <c r="X2866" t="str">
        <f t="shared" si="268"/>
        <v>theater</v>
      </c>
      <c r="Y2866" t="str">
        <f t="shared" si="269"/>
        <v>plays</v>
      </c>
    </row>
    <row r="2867" spans="1:25" ht="64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s="6">
        <f t="shared" si="267"/>
        <v>0</v>
      </c>
      <c r="Q2867" t="s">
        <v>8317</v>
      </c>
      <c r="R2867" t="s">
        <v>8318</v>
      </c>
      <c r="S2867" s="10">
        <f t="shared" si="270"/>
        <v>41950.114108796297</v>
      </c>
      <c r="T2867" s="10">
        <f t="shared" si="271"/>
        <v>42010.114108796297</v>
      </c>
      <c r="V2867" s="21"/>
      <c r="W2867" t="s">
        <v>8271</v>
      </c>
      <c r="X2867" t="str">
        <f t="shared" si="268"/>
        <v>theater</v>
      </c>
      <c r="Y2867" t="str">
        <f t="shared" si="269"/>
        <v>plays</v>
      </c>
    </row>
    <row r="2868" spans="1:25" ht="64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0.89999999999999991</v>
      </c>
      <c r="P2868" s="6">
        <f t="shared" si="267"/>
        <v>22.5</v>
      </c>
      <c r="Q2868" t="s">
        <v>8317</v>
      </c>
      <c r="R2868" t="s">
        <v>8318</v>
      </c>
      <c r="S2868" s="10">
        <f t="shared" si="270"/>
        <v>42627.955104166671</v>
      </c>
      <c r="T2868" s="10">
        <f t="shared" si="271"/>
        <v>42657.916666666672</v>
      </c>
      <c r="V2868" s="21"/>
      <c r="W2868" t="s">
        <v>8271</v>
      </c>
      <c r="X2868" t="str">
        <f t="shared" si="268"/>
        <v>theater</v>
      </c>
      <c r="Y2868" t="str">
        <f t="shared" si="269"/>
        <v>plays</v>
      </c>
    </row>
    <row r="2869" spans="1:25" ht="64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20.16</v>
      </c>
      <c r="P2869" s="6">
        <f t="shared" si="267"/>
        <v>50.4</v>
      </c>
      <c r="Q2869" t="s">
        <v>8317</v>
      </c>
      <c r="R2869" t="s">
        <v>8318</v>
      </c>
      <c r="S2869" s="10">
        <f t="shared" si="270"/>
        <v>42531.195277777777</v>
      </c>
      <c r="T2869" s="10">
        <f t="shared" si="271"/>
        <v>42555.166666666672</v>
      </c>
      <c r="V2869" s="21"/>
      <c r="W2869" t="s">
        <v>8271</v>
      </c>
      <c r="X2869" t="str">
        <f t="shared" si="268"/>
        <v>theater</v>
      </c>
      <c r="Y2869" t="str">
        <f t="shared" si="269"/>
        <v>plays</v>
      </c>
    </row>
    <row r="2870" spans="1:25" ht="64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42.011733333333332</v>
      </c>
      <c r="P2870" s="6">
        <f t="shared" si="267"/>
        <v>105.02933333333334</v>
      </c>
      <c r="Q2870" t="s">
        <v>8317</v>
      </c>
      <c r="R2870" t="s">
        <v>8318</v>
      </c>
      <c r="S2870" s="10">
        <f t="shared" si="270"/>
        <v>42618.827013888891</v>
      </c>
      <c r="T2870" s="10">
        <f t="shared" si="271"/>
        <v>42648.827013888891</v>
      </c>
      <c r="V2870" s="21"/>
      <c r="W2870" t="s">
        <v>8271</v>
      </c>
      <c r="X2870" t="str">
        <f t="shared" si="268"/>
        <v>theater</v>
      </c>
      <c r="Y2870" t="str">
        <f t="shared" si="269"/>
        <v>plays</v>
      </c>
    </row>
    <row r="2871" spans="1:25" ht="64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0.88500000000000001</v>
      </c>
      <c r="P2871" s="6">
        <f t="shared" si="267"/>
        <v>35.4</v>
      </c>
      <c r="Q2871" t="s">
        <v>8317</v>
      </c>
      <c r="R2871" t="s">
        <v>8318</v>
      </c>
      <c r="S2871" s="10">
        <f t="shared" si="270"/>
        <v>42540.593530092592</v>
      </c>
      <c r="T2871" s="10">
        <f t="shared" si="271"/>
        <v>42570.593530092592</v>
      </c>
      <c r="V2871" s="21"/>
      <c r="W2871" t="s">
        <v>8271</v>
      </c>
      <c r="X2871" t="str">
        <f t="shared" si="268"/>
        <v>theater</v>
      </c>
      <c r="Y2871" t="str">
        <f t="shared" si="269"/>
        <v>plays</v>
      </c>
    </row>
    <row r="2872" spans="1:25" ht="64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15</v>
      </c>
      <c r="P2872" s="6">
        <f t="shared" si="267"/>
        <v>83.333333333333329</v>
      </c>
      <c r="Q2872" t="s">
        <v>8317</v>
      </c>
      <c r="R2872" t="s">
        <v>8318</v>
      </c>
      <c r="S2872" s="10">
        <f t="shared" si="270"/>
        <v>41746.189409722225</v>
      </c>
      <c r="T2872" s="10">
        <f t="shared" si="271"/>
        <v>41776.189409722225</v>
      </c>
      <c r="V2872" s="21"/>
      <c r="W2872" t="s">
        <v>8271</v>
      </c>
      <c r="X2872" t="str">
        <f t="shared" si="268"/>
        <v>theater</v>
      </c>
      <c r="Y2872" t="str">
        <f t="shared" si="269"/>
        <v>plays</v>
      </c>
    </row>
    <row r="2873" spans="1:25" ht="64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4.67</v>
      </c>
      <c r="P2873" s="6">
        <f t="shared" si="267"/>
        <v>35.92307692307692</v>
      </c>
      <c r="Q2873" t="s">
        <v>8317</v>
      </c>
      <c r="R2873" t="s">
        <v>8318</v>
      </c>
      <c r="S2873" s="10">
        <f t="shared" si="270"/>
        <v>41974.738576388889</v>
      </c>
      <c r="T2873" s="10">
        <f t="shared" si="271"/>
        <v>41994.738576388889</v>
      </c>
      <c r="V2873" s="21"/>
      <c r="W2873" t="s">
        <v>8271</v>
      </c>
      <c r="X2873" t="str">
        <f t="shared" si="268"/>
        <v>theater</v>
      </c>
      <c r="Y2873" t="str">
        <f t="shared" si="269"/>
        <v>plays</v>
      </c>
    </row>
    <row r="2874" spans="1:25" ht="48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s="6">
        <f t="shared" si="267"/>
        <v>0</v>
      </c>
      <c r="Q2874" t="s">
        <v>8317</v>
      </c>
      <c r="R2874" t="s">
        <v>8318</v>
      </c>
      <c r="S2874" s="10">
        <f t="shared" si="270"/>
        <v>42115.11618055556</v>
      </c>
      <c r="T2874" s="10">
        <f t="shared" si="271"/>
        <v>42175.11618055556</v>
      </c>
      <c r="V2874" s="21"/>
      <c r="W2874" t="s">
        <v>8271</v>
      </c>
      <c r="X2874" t="str">
        <f t="shared" si="268"/>
        <v>theater</v>
      </c>
      <c r="Y2874" t="str">
        <f t="shared" si="269"/>
        <v>plays</v>
      </c>
    </row>
    <row r="2875" spans="1:25" ht="64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38.119999999999997</v>
      </c>
      <c r="P2875" s="6">
        <f t="shared" si="267"/>
        <v>119.125</v>
      </c>
      <c r="Q2875" t="s">
        <v>8317</v>
      </c>
      <c r="R2875" t="s">
        <v>8318</v>
      </c>
      <c r="S2875" s="10">
        <f t="shared" si="270"/>
        <v>42002.817488425921</v>
      </c>
      <c r="T2875" s="10">
        <f t="shared" si="271"/>
        <v>42032.817488425921</v>
      </c>
      <c r="V2875" s="21"/>
      <c r="W2875" t="s">
        <v>8271</v>
      </c>
      <c r="X2875" t="str">
        <f t="shared" si="268"/>
        <v>theater</v>
      </c>
      <c r="Y2875" t="str">
        <f t="shared" si="269"/>
        <v>plays</v>
      </c>
    </row>
    <row r="2876" spans="1:25" ht="64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5.42</v>
      </c>
      <c r="P2876" s="6">
        <f t="shared" si="267"/>
        <v>90.333333333333329</v>
      </c>
      <c r="Q2876" t="s">
        <v>8317</v>
      </c>
      <c r="R2876" t="s">
        <v>8318</v>
      </c>
      <c r="S2876" s="10">
        <f t="shared" si="270"/>
        <v>42722.84474537037</v>
      </c>
      <c r="T2876" s="10">
        <f t="shared" si="271"/>
        <v>42752.84474537037</v>
      </c>
      <c r="V2876" s="21"/>
      <c r="W2876" t="s">
        <v>8271</v>
      </c>
      <c r="X2876" t="str">
        <f t="shared" si="268"/>
        <v>theater</v>
      </c>
      <c r="Y2876" t="str">
        <f t="shared" si="269"/>
        <v>plays</v>
      </c>
    </row>
    <row r="2877" spans="1:25" ht="64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3.4999999999999996E-2</v>
      </c>
      <c r="P2877" s="6">
        <f t="shared" si="267"/>
        <v>2.3333333333333335</v>
      </c>
      <c r="Q2877" t="s">
        <v>8317</v>
      </c>
      <c r="R2877" t="s">
        <v>8318</v>
      </c>
      <c r="S2877" s="10">
        <f t="shared" si="270"/>
        <v>42465.128391203703</v>
      </c>
      <c r="T2877" s="10">
        <f t="shared" si="271"/>
        <v>42495.128391203703</v>
      </c>
      <c r="V2877" s="21"/>
      <c r="W2877" t="s">
        <v>8271</v>
      </c>
      <c r="X2877" t="str">
        <f t="shared" si="268"/>
        <v>theater</v>
      </c>
      <c r="Y2877" t="str">
        <f t="shared" si="269"/>
        <v>plays</v>
      </c>
    </row>
    <row r="2878" spans="1:25" ht="64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s="6">
        <f t="shared" si="267"/>
        <v>0</v>
      </c>
      <c r="Q2878" t="s">
        <v>8317</v>
      </c>
      <c r="R2878" t="s">
        <v>8318</v>
      </c>
      <c r="S2878" s="10">
        <f t="shared" si="270"/>
        <v>42171.743969907402</v>
      </c>
      <c r="T2878" s="10">
        <f t="shared" si="271"/>
        <v>42201.743969907402</v>
      </c>
      <c r="V2878" s="21"/>
      <c r="W2878" t="s">
        <v>8271</v>
      </c>
      <c r="X2878" t="str">
        <f t="shared" si="268"/>
        <v>theater</v>
      </c>
      <c r="Y2878" t="str">
        <f t="shared" si="269"/>
        <v>plays</v>
      </c>
    </row>
    <row r="2879" spans="1:25" ht="80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10.833333333333334</v>
      </c>
      <c r="P2879" s="6">
        <f t="shared" si="267"/>
        <v>108.33333333333333</v>
      </c>
      <c r="Q2879" t="s">
        <v>8317</v>
      </c>
      <c r="R2879" t="s">
        <v>8318</v>
      </c>
      <c r="S2879" s="10">
        <f t="shared" si="270"/>
        <v>42672.955138888887</v>
      </c>
      <c r="T2879" s="10">
        <f t="shared" si="271"/>
        <v>42704.708333333328</v>
      </c>
      <c r="V2879" s="21"/>
      <c r="W2879" t="s">
        <v>8271</v>
      </c>
      <c r="X2879" t="str">
        <f t="shared" si="268"/>
        <v>theater</v>
      </c>
      <c r="Y2879" t="str">
        <f t="shared" si="269"/>
        <v>plays</v>
      </c>
    </row>
    <row r="2880" spans="1:25" ht="64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</v>
      </c>
      <c r="P2880" s="6">
        <f t="shared" si="267"/>
        <v>15.75</v>
      </c>
      <c r="Q2880" t="s">
        <v>8317</v>
      </c>
      <c r="R2880" t="s">
        <v>8318</v>
      </c>
      <c r="S2880" s="10">
        <f t="shared" si="270"/>
        <v>42128.615682870368</v>
      </c>
      <c r="T2880" s="10">
        <f t="shared" si="271"/>
        <v>42188.615682870368</v>
      </c>
      <c r="V2880" s="21"/>
      <c r="W2880" t="s">
        <v>8271</v>
      </c>
      <c r="X2880" t="str">
        <f t="shared" si="268"/>
        <v>theater</v>
      </c>
      <c r="Y2880" t="str">
        <f t="shared" si="269"/>
        <v>plays</v>
      </c>
    </row>
    <row r="2881" spans="1:25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0.2589285714285714</v>
      </c>
      <c r="P2881" s="6">
        <f t="shared" si="267"/>
        <v>29</v>
      </c>
      <c r="Q2881" t="s">
        <v>8317</v>
      </c>
      <c r="R2881" t="s">
        <v>8318</v>
      </c>
      <c r="S2881" s="10">
        <f t="shared" si="270"/>
        <v>42359.725243055553</v>
      </c>
      <c r="T2881" s="10">
        <f t="shared" si="271"/>
        <v>42389.725243055553</v>
      </c>
      <c r="V2881" s="21"/>
      <c r="W2881" t="s">
        <v>8271</v>
      </c>
      <c r="X2881" t="str">
        <f t="shared" si="268"/>
        <v>theater</v>
      </c>
      <c r="Y2881" t="str">
        <f t="shared" si="269"/>
        <v>plays</v>
      </c>
    </row>
    <row r="2882" spans="1:25" ht="64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23.333333333333332</v>
      </c>
      <c r="P2882" s="6">
        <f t="shared" si="267"/>
        <v>96.551724137931032</v>
      </c>
      <c r="Q2882" t="s">
        <v>8317</v>
      </c>
      <c r="R2882" t="s">
        <v>8318</v>
      </c>
      <c r="S2882" s="10">
        <f t="shared" si="270"/>
        <v>42192.905694444446</v>
      </c>
      <c r="T2882" s="10">
        <f t="shared" si="271"/>
        <v>42236.711805555555</v>
      </c>
      <c r="V2882" s="21"/>
      <c r="W2882" t="s">
        <v>8271</v>
      </c>
      <c r="X2882" t="str">
        <f t="shared" si="268"/>
        <v>theater</v>
      </c>
      <c r="Y2882" t="str">
        <f t="shared" si="269"/>
        <v>plays</v>
      </c>
    </row>
    <row r="2883" spans="1:25" ht="64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((E2883/D2883)*100)</f>
        <v>0</v>
      </c>
      <c r="P2883" s="6">
        <f t="shared" ref="P2883:P2946" si="273">IFERROR(E2883/L2883,0)</f>
        <v>0</v>
      </c>
      <c r="Q2883" t="s">
        <v>8317</v>
      </c>
      <c r="R2883" t="s">
        <v>8318</v>
      </c>
      <c r="S2883" s="10">
        <f t="shared" si="270"/>
        <v>41916.597638888888</v>
      </c>
      <c r="T2883" s="10">
        <f t="shared" si="271"/>
        <v>41976.639305555553</v>
      </c>
      <c r="V2883" s="21"/>
      <c r="W2883" t="s">
        <v>8271</v>
      </c>
      <c r="X2883" t="str">
        <f t="shared" ref="X2883:X2946" si="274">LEFT(W2883,FIND("/",W2883)-1)</f>
        <v>theater</v>
      </c>
      <c r="Y2883" t="str">
        <f t="shared" ref="Y2883:Y2946" si="275">RIGHT(W2883,LEN(W2883)-FIND("/",W2883))</f>
        <v>plays</v>
      </c>
    </row>
    <row r="2884" spans="1:25" ht="64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33.6</v>
      </c>
      <c r="P2884" s="6">
        <f t="shared" si="273"/>
        <v>63</v>
      </c>
      <c r="Q2884" t="s">
        <v>8317</v>
      </c>
      <c r="R2884" t="s">
        <v>8318</v>
      </c>
      <c r="S2884" s="10">
        <f t="shared" si="270"/>
        <v>42461.596273148149</v>
      </c>
      <c r="T2884" s="10">
        <f t="shared" si="271"/>
        <v>42491.596273148149</v>
      </c>
      <c r="V2884" s="21"/>
      <c r="W2884" t="s">
        <v>8271</v>
      </c>
      <c r="X2884" t="str">
        <f t="shared" si="274"/>
        <v>theater</v>
      </c>
      <c r="Y2884" t="str">
        <f t="shared" si="275"/>
        <v>plays</v>
      </c>
    </row>
    <row r="2885" spans="1:25" ht="64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19.079999999999998</v>
      </c>
      <c r="P2885" s="6">
        <f t="shared" si="273"/>
        <v>381.6</v>
      </c>
      <c r="Q2885" t="s">
        <v>8317</v>
      </c>
      <c r="R2885" t="s">
        <v>8318</v>
      </c>
      <c r="S2885" s="10">
        <f t="shared" si="270"/>
        <v>42370.90320601852</v>
      </c>
      <c r="T2885" s="10">
        <f t="shared" si="271"/>
        <v>42406.207638888889</v>
      </c>
      <c r="V2885" s="21"/>
      <c r="W2885" t="s">
        <v>8271</v>
      </c>
      <c r="X2885" t="str">
        <f t="shared" si="274"/>
        <v>theater</v>
      </c>
      <c r="Y2885" t="str">
        <f t="shared" si="275"/>
        <v>plays</v>
      </c>
    </row>
    <row r="2886" spans="1:25" ht="48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0.41111111111111115</v>
      </c>
      <c r="P2886" s="6">
        <f t="shared" si="273"/>
        <v>46.25</v>
      </c>
      <c r="Q2886" t="s">
        <v>8317</v>
      </c>
      <c r="R2886" t="s">
        <v>8318</v>
      </c>
      <c r="S2886" s="10">
        <f t="shared" si="270"/>
        <v>41948.727256944447</v>
      </c>
      <c r="T2886" s="10">
        <f t="shared" si="271"/>
        <v>41978.727256944447</v>
      </c>
      <c r="V2886" s="21"/>
      <c r="W2886" t="s">
        <v>8271</v>
      </c>
      <c r="X2886" t="str">
        <f t="shared" si="274"/>
        <v>theater</v>
      </c>
      <c r="Y2886" t="str">
        <f t="shared" si="275"/>
        <v>plays</v>
      </c>
    </row>
    <row r="2887" spans="1:25" ht="48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32.5</v>
      </c>
      <c r="P2887" s="6">
        <f t="shared" si="273"/>
        <v>26</v>
      </c>
      <c r="Q2887" t="s">
        <v>8317</v>
      </c>
      <c r="R2887" t="s">
        <v>8318</v>
      </c>
      <c r="S2887" s="10">
        <f t="shared" si="270"/>
        <v>42047.07640046296</v>
      </c>
      <c r="T2887" s="10">
        <f t="shared" si="271"/>
        <v>42077.034733796296</v>
      </c>
      <c r="V2887" s="21"/>
      <c r="W2887" t="s">
        <v>8271</v>
      </c>
      <c r="X2887" t="str">
        <f t="shared" si="274"/>
        <v>theater</v>
      </c>
      <c r="Y2887" t="str">
        <f t="shared" si="275"/>
        <v>plays</v>
      </c>
    </row>
    <row r="2888" spans="1:25" ht="64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5</v>
      </c>
      <c r="P2888" s="6">
        <f t="shared" si="273"/>
        <v>10</v>
      </c>
      <c r="Q2888" t="s">
        <v>8317</v>
      </c>
      <c r="R2888" t="s">
        <v>8318</v>
      </c>
      <c r="S2888" s="10">
        <f t="shared" si="270"/>
        <v>42261.632916666669</v>
      </c>
      <c r="T2888" s="10">
        <f t="shared" si="271"/>
        <v>42266.165972222225</v>
      </c>
      <c r="V2888" s="21"/>
      <c r="W2888" t="s">
        <v>8271</v>
      </c>
      <c r="X2888" t="str">
        <f t="shared" si="274"/>
        <v>theater</v>
      </c>
      <c r="Y2888" t="str">
        <f t="shared" si="275"/>
        <v>plays</v>
      </c>
    </row>
    <row r="2889" spans="1:25" ht="64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0.16666666666666669</v>
      </c>
      <c r="P2889" s="6">
        <f t="shared" si="273"/>
        <v>5</v>
      </c>
      <c r="Q2889" t="s">
        <v>8317</v>
      </c>
      <c r="R2889" t="s">
        <v>8318</v>
      </c>
      <c r="S2889" s="10">
        <f t="shared" si="270"/>
        <v>41985.427361111113</v>
      </c>
      <c r="T2889" s="10">
        <f t="shared" si="271"/>
        <v>42015.427361111113</v>
      </c>
      <c r="V2889" s="21"/>
      <c r="W2889" t="s">
        <v>8271</v>
      </c>
      <c r="X2889" t="str">
        <f t="shared" si="274"/>
        <v>theater</v>
      </c>
      <c r="Y2889" t="str">
        <f t="shared" si="275"/>
        <v>plays</v>
      </c>
    </row>
    <row r="2890" spans="1:25" ht="80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s="6">
        <f t="shared" si="273"/>
        <v>0</v>
      </c>
      <c r="Q2890" t="s">
        <v>8317</v>
      </c>
      <c r="R2890" t="s">
        <v>8318</v>
      </c>
      <c r="S2890" s="10">
        <f t="shared" si="270"/>
        <v>41922.535185185188</v>
      </c>
      <c r="T2890" s="10">
        <f t="shared" si="271"/>
        <v>41930.207638888889</v>
      </c>
      <c r="V2890" s="21"/>
      <c r="W2890" t="s">
        <v>8271</v>
      </c>
      <c r="X2890" t="str">
        <f t="shared" si="274"/>
        <v>theater</v>
      </c>
      <c r="Y2890" t="str">
        <f t="shared" si="275"/>
        <v>plays</v>
      </c>
    </row>
    <row r="2891" spans="1:25" ht="64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38.066666666666663</v>
      </c>
      <c r="P2891" s="6">
        <f t="shared" si="273"/>
        <v>81.571428571428569</v>
      </c>
      <c r="Q2891" t="s">
        <v>8317</v>
      </c>
      <c r="R2891" t="s">
        <v>8318</v>
      </c>
      <c r="S2891" s="10">
        <f t="shared" si="270"/>
        <v>41850.863252314812</v>
      </c>
      <c r="T2891" s="10">
        <f t="shared" si="271"/>
        <v>41880.863252314812</v>
      </c>
      <c r="V2891" s="21"/>
      <c r="W2891" t="s">
        <v>8271</v>
      </c>
      <c r="X2891" t="str">
        <f t="shared" si="274"/>
        <v>theater</v>
      </c>
      <c r="Y2891" t="str">
        <f t="shared" si="275"/>
        <v>plays</v>
      </c>
    </row>
    <row r="2892" spans="1:25" ht="64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</v>
      </c>
      <c r="P2892" s="6">
        <f t="shared" si="273"/>
        <v>7</v>
      </c>
      <c r="Q2892" t="s">
        <v>8317</v>
      </c>
      <c r="R2892" t="s">
        <v>8318</v>
      </c>
      <c r="S2892" s="10">
        <f t="shared" si="270"/>
        <v>41831.742962962962</v>
      </c>
      <c r="T2892" s="10">
        <f t="shared" si="271"/>
        <v>41860.125</v>
      </c>
      <c r="V2892" s="21"/>
      <c r="W2892" t="s">
        <v>8271</v>
      </c>
      <c r="X2892" t="str">
        <f t="shared" si="274"/>
        <v>theater</v>
      </c>
      <c r="Y2892" t="str">
        <f t="shared" si="275"/>
        <v>plays</v>
      </c>
    </row>
    <row r="2893" spans="1:25" ht="64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</v>
      </c>
      <c r="P2893" s="6">
        <f t="shared" si="273"/>
        <v>27.3</v>
      </c>
      <c r="Q2893" t="s">
        <v>8317</v>
      </c>
      <c r="R2893" t="s">
        <v>8318</v>
      </c>
      <c r="S2893" s="10">
        <f t="shared" si="270"/>
        <v>42415.883425925931</v>
      </c>
      <c r="T2893" s="10">
        <f t="shared" si="271"/>
        <v>42475.84175925926</v>
      </c>
      <c r="V2893" s="21"/>
      <c r="W2893" t="s">
        <v>8271</v>
      </c>
      <c r="X2893" t="str">
        <f t="shared" si="274"/>
        <v>theater</v>
      </c>
      <c r="Y2893" t="str">
        <f t="shared" si="275"/>
        <v>plays</v>
      </c>
    </row>
    <row r="2894" spans="1:25" ht="64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9.0909090909090917</v>
      </c>
      <c r="P2894" s="6">
        <f t="shared" si="273"/>
        <v>29.411764705882351</v>
      </c>
      <c r="Q2894" t="s">
        <v>8317</v>
      </c>
      <c r="R2894" t="s">
        <v>8318</v>
      </c>
      <c r="S2894" s="10">
        <f t="shared" si="270"/>
        <v>41869.714166666665</v>
      </c>
      <c r="T2894" s="10">
        <f t="shared" si="271"/>
        <v>41876.875</v>
      </c>
      <c r="V2894" s="21"/>
      <c r="W2894" t="s">
        <v>8271</v>
      </c>
      <c r="X2894" t="str">
        <f t="shared" si="274"/>
        <v>theater</v>
      </c>
      <c r="Y2894" t="str">
        <f t="shared" si="275"/>
        <v>plays</v>
      </c>
    </row>
    <row r="2895" spans="1:25" ht="3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0.5</v>
      </c>
      <c r="P2895" s="6">
        <f t="shared" si="273"/>
        <v>12.5</v>
      </c>
      <c r="Q2895" t="s">
        <v>8317</v>
      </c>
      <c r="R2895" t="s">
        <v>8318</v>
      </c>
      <c r="S2895" s="10">
        <f t="shared" si="270"/>
        <v>41953.773090277777</v>
      </c>
      <c r="T2895" s="10">
        <f t="shared" si="271"/>
        <v>42013.083333333328</v>
      </c>
      <c r="V2895" s="21"/>
      <c r="W2895" t="s">
        <v>8271</v>
      </c>
      <c r="X2895" t="str">
        <f t="shared" si="274"/>
        <v>theater</v>
      </c>
      <c r="Y2895" t="str">
        <f t="shared" si="275"/>
        <v>plays</v>
      </c>
    </row>
    <row r="2896" spans="1:25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s="6">
        <f t="shared" si="273"/>
        <v>0</v>
      </c>
      <c r="Q2896" t="s">
        <v>8317</v>
      </c>
      <c r="R2896" t="s">
        <v>8318</v>
      </c>
      <c r="S2896" s="10">
        <f t="shared" si="270"/>
        <v>42037.986284722225</v>
      </c>
      <c r="T2896" s="10">
        <f t="shared" si="271"/>
        <v>42097.944618055553</v>
      </c>
      <c r="V2896" s="21"/>
      <c r="W2896" t="s">
        <v>8271</v>
      </c>
      <c r="X2896" t="str">
        <f t="shared" si="274"/>
        <v>theater</v>
      </c>
      <c r="Y2896" t="str">
        <f t="shared" si="275"/>
        <v>plays</v>
      </c>
    </row>
    <row r="2897" spans="1:25" ht="64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4.5999999999999996</v>
      </c>
      <c r="P2897" s="6">
        <f t="shared" si="273"/>
        <v>5.75</v>
      </c>
      <c r="Q2897" t="s">
        <v>8317</v>
      </c>
      <c r="R2897" t="s">
        <v>8318</v>
      </c>
      <c r="S2897" s="10">
        <f t="shared" si="270"/>
        <v>41811.555462962962</v>
      </c>
      <c r="T2897" s="10">
        <f t="shared" si="271"/>
        <v>41812.875</v>
      </c>
      <c r="V2897" s="21"/>
      <c r="W2897" t="s">
        <v>8271</v>
      </c>
      <c r="X2897" t="str">
        <f t="shared" si="274"/>
        <v>theater</v>
      </c>
      <c r="Y2897" t="str">
        <f t="shared" si="275"/>
        <v>plays</v>
      </c>
    </row>
    <row r="2898" spans="1:25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20.833333333333336</v>
      </c>
      <c r="P2898" s="6">
        <f t="shared" si="273"/>
        <v>52.083333333333336</v>
      </c>
      <c r="Q2898" t="s">
        <v>8317</v>
      </c>
      <c r="R2898" t="s">
        <v>8318</v>
      </c>
      <c r="S2898" s="10">
        <f t="shared" si="270"/>
        <v>42701.908807870372</v>
      </c>
      <c r="T2898" s="10">
        <f t="shared" si="271"/>
        <v>42716.25</v>
      </c>
      <c r="V2898" s="21"/>
      <c r="W2898" t="s">
        <v>8271</v>
      </c>
      <c r="X2898" t="str">
        <f t="shared" si="274"/>
        <v>theater</v>
      </c>
      <c r="Y2898" t="str">
        <f t="shared" si="275"/>
        <v>plays</v>
      </c>
    </row>
    <row r="2899" spans="1:25" ht="64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</v>
      </c>
      <c r="P2899" s="6">
        <f t="shared" si="273"/>
        <v>183.33333333333334</v>
      </c>
      <c r="Q2899" t="s">
        <v>8317</v>
      </c>
      <c r="R2899" t="s">
        <v>8318</v>
      </c>
      <c r="S2899" s="10">
        <f t="shared" si="270"/>
        <v>42258.646504629629</v>
      </c>
      <c r="T2899" s="10">
        <f t="shared" si="271"/>
        <v>42288.645196759258</v>
      </c>
      <c r="V2899" s="21"/>
      <c r="W2899" t="s">
        <v>8271</v>
      </c>
      <c r="X2899" t="str">
        <f t="shared" si="274"/>
        <v>theater</v>
      </c>
      <c r="Y2899" t="str">
        <f t="shared" si="275"/>
        <v>plays</v>
      </c>
    </row>
    <row r="2900" spans="1:25" ht="64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4.2133333333333338</v>
      </c>
      <c r="P2900" s="6">
        <f t="shared" si="273"/>
        <v>26.333333333333332</v>
      </c>
      <c r="Q2900" t="s">
        <v>8317</v>
      </c>
      <c r="R2900" t="s">
        <v>8318</v>
      </c>
      <c r="S2900" s="10">
        <f t="shared" si="270"/>
        <v>42278.664965277778</v>
      </c>
      <c r="T2900" s="10">
        <f t="shared" si="271"/>
        <v>42308.664965277778</v>
      </c>
      <c r="V2900" s="21"/>
      <c r="W2900" t="s">
        <v>8271</v>
      </c>
      <c r="X2900" t="str">
        <f t="shared" si="274"/>
        <v>theater</v>
      </c>
      <c r="Y2900" t="str">
        <f t="shared" si="275"/>
        <v>plays</v>
      </c>
    </row>
    <row r="2901" spans="1:25" ht="64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s="6">
        <f t="shared" si="273"/>
        <v>0</v>
      </c>
      <c r="Q2901" t="s">
        <v>8317</v>
      </c>
      <c r="R2901" t="s">
        <v>8318</v>
      </c>
      <c r="S2901" s="10">
        <f t="shared" si="270"/>
        <v>42515.078217592592</v>
      </c>
      <c r="T2901" s="10">
        <f t="shared" si="271"/>
        <v>42575.078217592592</v>
      </c>
      <c r="V2901" s="21"/>
      <c r="W2901" t="s">
        <v>8271</v>
      </c>
      <c r="X2901" t="str">
        <f t="shared" si="274"/>
        <v>theater</v>
      </c>
      <c r="Y2901" t="str">
        <f t="shared" si="275"/>
        <v>plays</v>
      </c>
    </row>
    <row r="2902" spans="1:25" ht="80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61.909090909090914</v>
      </c>
      <c r="P2902" s="6">
        <f t="shared" si="273"/>
        <v>486.42857142857144</v>
      </c>
      <c r="Q2902" t="s">
        <v>8317</v>
      </c>
      <c r="R2902" t="s">
        <v>8318</v>
      </c>
      <c r="S2902" s="10">
        <f t="shared" si="270"/>
        <v>41830.234166666669</v>
      </c>
      <c r="T2902" s="10">
        <f t="shared" si="271"/>
        <v>41860.234166666669</v>
      </c>
      <c r="V2902" s="21"/>
      <c r="W2902" t="s">
        <v>8271</v>
      </c>
      <c r="X2902" t="str">
        <f t="shared" si="274"/>
        <v>theater</v>
      </c>
      <c r="Y2902" t="str">
        <f t="shared" si="275"/>
        <v>plays</v>
      </c>
    </row>
    <row r="2903" spans="1:25" ht="64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0.8</v>
      </c>
      <c r="P2903" s="6">
        <f t="shared" si="273"/>
        <v>3</v>
      </c>
      <c r="Q2903" t="s">
        <v>8317</v>
      </c>
      <c r="R2903" t="s">
        <v>8318</v>
      </c>
      <c r="S2903" s="10">
        <f t="shared" si="270"/>
        <v>41982.904386574075</v>
      </c>
      <c r="T2903" s="10">
        <f t="shared" si="271"/>
        <v>42042.904386574075</v>
      </c>
      <c r="V2903" s="21"/>
      <c r="W2903" t="s">
        <v>8271</v>
      </c>
      <c r="X2903" t="str">
        <f t="shared" si="274"/>
        <v>theater</v>
      </c>
      <c r="Y2903" t="str">
        <f t="shared" si="275"/>
        <v>plays</v>
      </c>
    </row>
    <row r="2904" spans="1:25" ht="48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1.6666666666666666E-2</v>
      </c>
      <c r="P2904" s="6">
        <f t="shared" si="273"/>
        <v>25</v>
      </c>
      <c r="Q2904" t="s">
        <v>8317</v>
      </c>
      <c r="R2904" t="s">
        <v>8318</v>
      </c>
      <c r="S2904" s="10">
        <f t="shared" ref="S2904:S2967" si="276">(((J2904/60)/60)/24)+DATE(1970,1,1)</f>
        <v>42210.439768518518</v>
      </c>
      <c r="T2904" s="10">
        <f t="shared" ref="T2904:T2967" si="277">(((I2904/60)/60)/24)+DATE(1970,1,1)</f>
        <v>42240.439768518518</v>
      </c>
      <c r="V2904" s="21"/>
      <c r="W2904" t="s">
        <v>8271</v>
      </c>
      <c r="X2904" t="str">
        <f t="shared" si="274"/>
        <v>theater</v>
      </c>
      <c r="Y2904" t="str">
        <f t="shared" si="275"/>
        <v>plays</v>
      </c>
    </row>
    <row r="2905" spans="1:25" ht="64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0.77999999999999992</v>
      </c>
      <c r="P2905" s="6">
        <f t="shared" si="273"/>
        <v>9.75</v>
      </c>
      <c r="Q2905" t="s">
        <v>8317</v>
      </c>
      <c r="R2905" t="s">
        <v>8318</v>
      </c>
      <c r="S2905" s="10">
        <f t="shared" si="276"/>
        <v>42196.166874999995</v>
      </c>
      <c r="T2905" s="10">
        <f t="shared" si="277"/>
        <v>42256.166874999995</v>
      </c>
      <c r="V2905" s="21"/>
      <c r="W2905" t="s">
        <v>8271</v>
      </c>
      <c r="X2905" t="str">
        <f t="shared" si="274"/>
        <v>theater</v>
      </c>
      <c r="Y2905" t="str">
        <f t="shared" si="275"/>
        <v>plays</v>
      </c>
    </row>
    <row r="2906" spans="1:25" ht="64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5</v>
      </c>
      <c r="P2906" s="6">
        <f t="shared" si="273"/>
        <v>18.75</v>
      </c>
      <c r="Q2906" t="s">
        <v>8317</v>
      </c>
      <c r="R2906" t="s">
        <v>8318</v>
      </c>
      <c r="S2906" s="10">
        <f t="shared" si="276"/>
        <v>41940.967951388891</v>
      </c>
      <c r="T2906" s="10">
        <f t="shared" si="277"/>
        <v>41952.5</v>
      </c>
      <c r="V2906" s="21"/>
      <c r="W2906" t="s">
        <v>8271</v>
      </c>
      <c r="X2906" t="str">
        <f t="shared" si="274"/>
        <v>theater</v>
      </c>
      <c r="Y2906" t="str">
        <f t="shared" si="275"/>
        <v>plays</v>
      </c>
    </row>
    <row r="2907" spans="1:25" ht="64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17.771428571428572</v>
      </c>
      <c r="P2907" s="6">
        <f t="shared" si="273"/>
        <v>36.588235294117645</v>
      </c>
      <c r="Q2907" t="s">
        <v>8317</v>
      </c>
      <c r="R2907" t="s">
        <v>8318</v>
      </c>
      <c r="S2907" s="10">
        <f t="shared" si="276"/>
        <v>42606.056863425925</v>
      </c>
      <c r="T2907" s="10">
        <f t="shared" si="277"/>
        <v>42620.056863425925</v>
      </c>
      <c r="V2907" s="21"/>
      <c r="W2907" t="s">
        <v>8271</v>
      </c>
      <c r="X2907" t="str">
        <f t="shared" si="274"/>
        <v>theater</v>
      </c>
      <c r="Y2907" t="str">
        <f t="shared" si="275"/>
        <v>plays</v>
      </c>
    </row>
    <row r="2908" spans="1:25" ht="80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9.4166666666666661</v>
      </c>
      <c r="P2908" s="6">
        <f t="shared" si="273"/>
        <v>80.714285714285708</v>
      </c>
      <c r="Q2908" t="s">
        <v>8317</v>
      </c>
      <c r="R2908" t="s">
        <v>8318</v>
      </c>
      <c r="S2908" s="10">
        <f t="shared" si="276"/>
        <v>42199.648912037039</v>
      </c>
      <c r="T2908" s="10">
        <f t="shared" si="277"/>
        <v>42217.041666666672</v>
      </c>
      <c r="V2908" s="21"/>
      <c r="W2908" t="s">
        <v>8271</v>
      </c>
      <c r="X2908" t="str">
        <f t="shared" si="274"/>
        <v>theater</v>
      </c>
      <c r="Y2908" t="str">
        <f t="shared" si="275"/>
        <v>plays</v>
      </c>
    </row>
    <row r="2909" spans="1:25" ht="64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0.08</v>
      </c>
      <c r="P2909" s="6">
        <f t="shared" si="273"/>
        <v>1</v>
      </c>
      <c r="Q2909" t="s">
        <v>8317</v>
      </c>
      <c r="R2909" t="s">
        <v>8318</v>
      </c>
      <c r="S2909" s="10">
        <f t="shared" si="276"/>
        <v>42444.877743055549</v>
      </c>
      <c r="T2909" s="10">
        <f t="shared" si="277"/>
        <v>42504.877743055549</v>
      </c>
      <c r="V2909" s="21"/>
      <c r="W2909" t="s">
        <v>8271</v>
      </c>
      <c r="X2909" t="str">
        <f t="shared" si="274"/>
        <v>theater</v>
      </c>
      <c r="Y2909" t="str">
        <f t="shared" si="275"/>
        <v>plays</v>
      </c>
    </row>
    <row r="2910" spans="1:25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</v>
      </c>
      <c r="P2910" s="6">
        <f t="shared" si="273"/>
        <v>52.8</v>
      </c>
      <c r="Q2910" t="s">
        <v>8317</v>
      </c>
      <c r="R2910" t="s">
        <v>8318</v>
      </c>
      <c r="S2910" s="10">
        <f t="shared" si="276"/>
        <v>42499.731701388882</v>
      </c>
      <c r="T2910" s="10">
        <f t="shared" si="277"/>
        <v>42529.731701388882</v>
      </c>
      <c r="V2910" s="21"/>
      <c r="W2910" t="s">
        <v>8271</v>
      </c>
      <c r="X2910" t="str">
        <f t="shared" si="274"/>
        <v>theater</v>
      </c>
      <c r="Y2910" t="str">
        <f t="shared" si="275"/>
        <v>plays</v>
      </c>
    </row>
    <row r="2911" spans="1:25" ht="64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1.1111111111111112E-2</v>
      </c>
      <c r="P2911" s="6">
        <f t="shared" si="273"/>
        <v>20</v>
      </c>
      <c r="Q2911" t="s">
        <v>8317</v>
      </c>
      <c r="R2911" t="s">
        <v>8318</v>
      </c>
      <c r="S2911" s="10">
        <f t="shared" si="276"/>
        <v>41929.266215277778</v>
      </c>
      <c r="T2911" s="10">
        <f t="shared" si="277"/>
        <v>41968.823611111111</v>
      </c>
      <c r="V2911" s="21"/>
      <c r="W2911" t="s">
        <v>8271</v>
      </c>
      <c r="X2911" t="str">
        <f t="shared" si="274"/>
        <v>theater</v>
      </c>
      <c r="Y2911" t="str">
        <f t="shared" si="275"/>
        <v>plays</v>
      </c>
    </row>
    <row r="2912" spans="1:25" ht="64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3.3333333333333335E-3</v>
      </c>
      <c r="P2912" s="6">
        <f t="shared" si="273"/>
        <v>1</v>
      </c>
      <c r="Q2912" t="s">
        <v>8317</v>
      </c>
      <c r="R2912" t="s">
        <v>8318</v>
      </c>
      <c r="S2912" s="10">
        <f t="shared" si="276"/>
        <v>42107.841284722221</v>
      </c>
      <c r="T2912" s="10">
        <f t="shared" si="277"/>
        <v>42167.841284722221</v>
      </c>
      <c r="V2912" s="21"/>
      <c r="W2912" t="s">
        <v>8271</v>
      </c>
      <c r="X2912" t="str">
        <f t="shared" si="274"/>
        <v>theater</v>
      </c>
      <c r="Y2912" t="str">
        <f t="shared" si="275"/>
        <v>plays</v>
      </c>
    </row>
    <row r="2913" spans="1:25" ht="64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36.5</v>
      </c>
      <c r="P2913" s="6">
        <f t="shared" si="273"/>
        <v>46.928571428571431</v>
      </c>
      <c r="Q2913" t="s">
        <v>8317</v>
      </c>
      <c r="R2913" t="s">
        <v>8318</v>
      </c>
      <c r="S2913" s="10">
        <f t="shared" si="276"/>
        <v>42142.768819444449</v>
      </c>
      <c r="T2913" s="10">
        <f t="shared" si="277"/>
        <v>42182.768819444449</v>
      </c>
      <c r="V2913" s="21"/>
      <c r="W2913" t="s">
        <v>8271</v>
      </c>
      <c r="X2913" t="str">
        <f t="shared" si="274"/>
        <v>theater</v>
      </c>
      <c r="Y2913" t="str">
        <f t="shared" si="275"/>
        <v>plays</v>
      </c>
    </row>
    <row r="2914" spans="1:25" ht="64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14.058171745152354</v>
      </c>
      <c r="P2914" s="6">
        <f t="shared" si="273"/>
        <v>78.07692307692308</v>
      </c>
      <c r="Q2914" t="s">
        <v>8317</v>
      </c>
      <c r="R2914" t="s">
        <v>8318</v>
      </c>
      <c r="S2914" s="10">
        <f t="shared" si="276"/>
        <v>42354.131643518514</v>
      </c>
      <c r="T2914" s="10">
        <f t="shared" si="277"/>
        <v>42384.131643518514</v>
      </c>
      <c r="V2914" s="21"/>
      <c r="W2914" t="s">
        <v>8271</v>
      </c>
      <c r="X2914" t="str">
        <f t="shared" si="274"/>
        <v>theater</v>
      </c>
      <c r="Y2914" t="str">
        <f t="shared" si="275"/>
        <v>plays</v>
      </c>
    </row>
    <row r="2915" spans="1:25" ht="64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0.02</v>
      </c>
      <c r="P2915" s="6">
        <f t="shared" si="273"/>
        <v>1</v>
      </c>
      <c r="Q2915" t="s">
        <v>8317</v>
      </c>
      <c r="R2915" t="s">
        <v>8318</v>
      </c>
      <c r="S2915" s="10">
        <f t="shared" si="276"/>
        <v>41828.922905092593</v>
      </c>
      <c r="T2915" s="10">
        <f t="shared" si="277"/>
        <v>41888.922905092593</v>
      </c>
      <c r="V2915" s="21"/>
      <c r="W2915" t="s">
        <v>8271</v>
      </c>
      <c r="X2915" t="str">
        <f t="shared" si="274"/>
        <v>theater</v>
      </c>
      <c r="Y2915" t="str">
        <f t="shared" si="275"/>
        <v>plays</v>
      </c>
    </row>
    <row r="2916" spans="1:25" ht="48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4.0000000000000001E-3</v>
      </c>
      <c r="P2916" s="6">
        <f t="shared" si="273"/>
        <v>1</v>
      </c>
      <c r="Q2916" t="s">
        <v>8317</v>
      </c>
      <c r="R2916" t="s">
        <v>8318</v>
      </c>
      <c r="S2916" s="10">
        <f t="shared" si="276"/>
        <v>42017.907337962963</v>
      </c>
      <c r="T2916" s="10">
        <f t="shared" si="277"/>
        <v>42077.865671296298</v>
      </c>
      <c r="V2916" s="21"/>
      <c r="W2916" t="s">
        <v>8271</v>
      </c>
      <c r="X2916" t="str">
        <f t="shared" si="274"/>
        <v>theater</v>
      </c>
      <c r="Y2916" t="str">
        <f t="shared" si="275"/>
        <v>plays</v>
      </c>
    </row>
    <row r="2917" spans="1:25" ht="64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61.1</v>
      </c>
      <c r="P2917" s="6">
        <f t="shared" si="273"/>
        <v>203.66666666666666</v>
      </c>
      <c r="Q2917" t="s">
        <v>8317</v>
      </c>
      <c r="R2917" t="s">
        <v>8318</v>
      </c>
      <c r="S2917" s="10">
        <f t="shared" si="276"/>
        <v>42415.398032407407</v>
      </c>
      <c r="T2917" s="10">
        <f t="shared" si="277"/>
        <v>42445.356365740736</v>
      </c>
      <c r="V2917" s="21"/>
      <c r="W2917" t="s">
        <v>8271</v>
      </c>
      <c r="X2917" t="str">
        <f t="shared" si="274"/>
        <v>theater</v>
      </c>
      <c r="Y2917" t="str">
        <f t="shared" si="275"/>
        <v>plays</v>
      </c>
    </row>
    <row r="2918" spans="1:25" ht="48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7.8378378378378386</v>
      </c>
      <c r="P2918" s="6">
        <f t="shared" si="273"/>
        <v>20.714285714285715</v>
      </c>
      <c r="Q2918" t="s">
        <v>8317</v>
      </c>
      <c r="R2918" t="s">
        <v>8318</v>
      </c>
      <c r="S2918" s="10">
        <f t="shared" si="276"/>
        <v>41755.476724537039</v>
      </c>
      <c r="T2918" s="10">
        <f t="shared" si="277"/>
        <v>41778.476724537039</v>
      </c>
      <c r="V2918" s="21"/>
      <c r="W2918" t="s">
        <v>8271</v>
      </c>
      <c r="X2918" t="str">
        <f t="shared" si="274"/>
        <v>theater</v>
      </c>
      <c r="Y2918" t="str">
        <f t="shared" si="275"/>
        <v>plays</v>
      </c>
    </row>
    <row r="2919" spans="1:25" ht="64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21.85</v>
      </c>
      <c r="P2919" s="6">
        <f t="shared" si="273"/>
        <v>48.555555555555557</v>
      </c>
      <c r="Q2919" t="s">
        <v>8317</v>
      </c>
      <c r="R2919" t="s">
        <v>8318</v>
      </c>
      <c r="S2919" s="10">
        <f t="shared" si="276"/>
        <v>42245.234340277777</v>
      </c>
      <c r="T2919" s="10">
        <f t="shared" si="277"/>
        <v>42263.234340277777</v>
      </c>
      <c r="V2919" s="21"/>
      <c r="W2919" t="s">
        <v>8271</v>
      </c>
      <c r="X2919" t="str">
        <f t="shared" si="274"/>
        <v>theater</v>
      </c>
      <c r="Y2919" t="str">
        <f t="shared" si="275"/>
        <v>plays</v>
      </c>
    </row>
    <row r="2920" spans="1:25" ht="64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27.24</v>
      </c>
      <c r="P2920" s="6">
        <f t="shared" si="273"/>
        <v>68.099999999999994</v>
      </c>
      <c r="Q2920" t="s">
        <v>8317</v>
      </c>
      <c r="R2920" t="s">
        <v>8318</v>
      </c>
      <c r="S2920" s="10">
        <f t="shared" si="276"/>
        <v>42278.629710648151</v>
      </c>
      <c r="T2920" s="10">
        <f t="shared" si="277"/>
        <v>42306.629710648151</v>
      </c>
      <c r="V2920" s="21"/>
      <c r="W2920" t="s">
        <v>8271</v>
      </c>
      <c r="X2920" t="str">
        <f t="shared" si="274"/>
        <v>theater</v>
      </c>
      <c r="Y2920" t="str">
        <f t="shared" si="275"/>
        <v>plays</v>
      </c>
    </row>
    <row r="2921" spans="1:25" ht="64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</v>
      </c>
      <c r="P2921" s="6">
        <f t="shared" si="273"/>
        <v>8.5</v>
      </c>
      <c r="Q2921" t="s">
        <v>8317</v>
      </c>
      <c r="R2921" t="s">
        <v>8318</v>
      </c>
      <c r="S2921" s="10">
        <f t="shared" si="276"/>
        <v>41826.61954861111</v>
      </c>
      <c r="T2921" s="10">
        <f t="shared" si="277"/>
        <v>41856.61954861111</v>
      </c>
      <c r="V2921" s="21"/>
      <c r="W2921" t="s">
        <v>8271</v>
      </c>
      <c r="X2921" t="str">
        <f t="shared" si="274"/>
        <v>theater</v>
      </c>
      <c r="Y2921" t="str">
        <f t="shared" si="275"/>
        <v>plays</v>
      </c>
    </row>
    <row r="2922" spans="1:25" ht="64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26.840000000000003</v>
      </c>
      <c r="P2922" s="6">
        <f t="shared" si="273"/>
        <v>51.615384615384613</v>
      </c>
      <c r="Q2922" t="s">
        <v>8317</v>
      </c>
      <c r="R2922" t="s">
        <v>8318</v>
      </c>
      <c r="S2922" s="10">
        <f t="shared" si="276"/>
        <v>42058.792476851857</v>
      </c>
      <c r="T2922" s="10">
        <f t="shared" si="277"/>
        <v>42088.750810185185</v>
      </c>
      <c r="V2922" s="21"/>
      <c r="W2922" t="s">
        <v>8271</v>
      </c>
      <c r="X2922" t="str">
        <f t="shared" si="274"/>
        <v>theater</v>
      </c>
      <c r="Y2922" t="str">
        <f t="shared" si="275"/>
        <v>plays</v>
      </c>
    </row>
    <row r="2923" spans="1:25" ht="48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129</v>
      </c>
      <c r="P2923" s="6">
        <f t="shared" si="273"/>
        <v>43</v>
      </c>
      <c r="Q2923" t="s">
        <v>8317</v>
      </c>
      <c r="R2923" t="s">
        <v>8359</v>
      </c>
      <c r="S2923" s="10">
        <f t="shared" si="276"/>
        <v>41877.886620370373</v>
      </c>
      <c r="T2923" s="10">
        <f t="shared" si="277"/>
        <v>41907.886620370373</v>
      </c>
      <c r="V2923" s="21"/>
      <c r="W2923" t="s">
        <v>8305</v>
      </c>
      <c r="X2923" t="str">
        <f t="shared" si="274"/>
        <v>theater</v>
      </c>
      <c r="Y2923" t="str">
        <f t="shared" si="275"/>
        <v>musical</v>
      </c>
    </row>
    <row r="2924" spans="1:25" ht="64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100</v>
      </c>
      <c r="P2924" s="6">
        <f t="shared" si="273"/>
        <v>83.333333333333329</v>
      </c>
      <c r="Q2924" t="s">
        <v>8317</v>
      </c>
      <c r="R2924" t="s">
        <v>8359</v>
      </c>
      <c r="S2924" s="10">
        <f t="shared" si="276"/>
        <v>42097.874155092592</v>
      </c>
      <c r="T2924" s="10">
        <f t="shared" si="277"/>
        <v>42142.874155092592</v>
      </c>
      <c r="V2924" s="21"/>
      <c r="W2924" t="s">
        <v>8305</v>
      </c>
      <c r="X2924" t="str">
        <f t="shared" si="274"/>
        <v>theater</v>
      </c>
      <c r="Y2924" t="str">
        <f t="shared" si="275"/>
        <v>musical</v>
      </c>
    </row>
    <row r="2925" spans="1:25" ht="64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100</v>
      </c>
      <c r="P2925" s="6">
        <f t="shared" si="273"/>
        <v>30</v>
      </c>
      <c r="Q2925" t="s">
        <v>8317</v>
      </c>
      <c r="R2925" t="s">
        <v>8359</v>
      </c>
      <c r="S2925" s="10">
        <f t="shared" si="276"/>
        <v>42013.15253472222</v>
      </c>
      <c r="T2925" s="10">
        <f t="shared" si="277"/>
        <v>42028.125</v>
      </c>
      <c r="V2925" s="21"/>
      <c r="W2925" t="s">
        <v>8305</v>
      </c>
      <c r="X2925" t="str">
        <f t="shared" si="274"/>
        <v>theater</v>
      </c>
      <c r="Y2925" t="str">
        <f t="shared" si="275"/>
        <v>musical</v>
      </c>
    </row>
    <row r="2926" spans="1:25" ht="64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103.2</v>
      </c>
      <c r="P2926" s="6">
        <f t="shared" si="273"/>
        <v>175.51020408163265</v>
      </c>
      <c r="Q2926" t="s">
        <v>8317</v>
      </c>
      <c r="R2926" t="s">
        <v>8359</v>
      </c>
      <c r="S2926" s="10">
        <f t="shared" si="276"/>
        <v>42103.556828703702</v>
      </c>
      <c r="T2926" s="10">
        <f t="shared" si="277"/>
        <v>42133.165972222225</v>
      </c>
      <c r="V2926" s="21"/>
      <c r="W2926" t="s">
        <v>8305</v>
      </c>
      <c r="X2926" t="str">
        <f t="shared" si="274"/>
        <v>theater</v>
      </c>
      <c r="Y2926" t="str">
        <f t="shared" si="275"/>
        <v>musical</v>
      </c>
    </row>
    <row r="2927" spans="1:25" ht="64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102.44597777777777</v>
      </c>
      <c r="P2927" s="6">
        <f t="shared" si="273"/>
        <v>231.66175879396985</v>
      </c>
      <c r="Q2927" t="s">
        <v>8317</v>
      </c>
      <c r="R2927" t="s">
        <v>8359</v>
      </c>
      <c r="S2927" s="10">
        <f t="shared" si="276"/>
        <v>41863.584120370368</v>
      </c>
      <c r="T2927" s="10">
        <f t="shared" si="277"/>
        <v>41893.584120370368</v>
      </c>
      <c r="V2927" s="21"/>
      <c r="W2927" t="s">
        <v>8305</v>
      </c>
      <c r="X2927" t="str">
        <f t="shared" si="274"/>
        <v>theater</v>
      </c>
      <c r="Y2927" t="str">
        <f t="shared" si="275"/>
        <v>musical</v>
      </c>
    </row>
    <row r="2928" spans="1:25" ht="64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125</v>
      </c>
      <c r="P2928" s="6">
        <f t="shared" si="273"/>
        <v>75</v>
      </c>
      <c r="Q2928" t="s">
        <v>8317</v>
      </c>
      <c r="R2928" t="s">
        <v>8359</v>
      </c>
      <c r="S2928" s="10">
        <f t="shared" si="276"/>
        <v>42044.765960648147</v>
      </c>
      <c r="T2928" s="10">
        <f t="shared" si="277"/>
        <v>42058.765960648147</v>
      </c>
      <c r="V2928" s="21"/>
      <c r="W2928" t="s">
        <v>8305</v>
      </c>
      <c r="X2928" t="str">
        <f t="shared" si="274"/>
        <v>theater</v>
      </c>
      <c r="Y2928" t="str">
        <f t="shared" si="275"/>
        <v>musical</v>
      </c>
    </row>
    <row r="2929" spans="1:25" ht="64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130.83333333333334</v>
      </c>
      <c r="P2929" s="6">
        <f t="shared" si="273"/>
        <v>112.14285714285714</v>
      </c>
      <c r="Q2929" t="s">
        <v>8317</v>
      </c>
      <c r="R2929" t="s">
        <v>8359</v>
      </c>
      <c r="S2929" s="10">
        <f t="shared" si="276"/>
        <v>41806.669317129628</v>
      </c>
      <c r="T2929" s="10">
        <f t="shared" si="277"/>
        <v>41835.208333333336</v>
      </c>
      <c r="V2929" s="21"/>
      <c r="W2929" t="s">
        <v>8305</v>
      </c>
      <c r="X2929" t="str">
        <f t="shared" si="274"/>
        <v>theater</v>
      </c>
      <c r="Y2929" t="str">
        <f t="shared" si="275"/>
        <v>musical</v>
      </c>
    </row>
    <row r="2930" spans="1:25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100</v>
      </c>
      <c r="P2930" s="6">
        <f t="shared" si="273"/>
        <v>41.666666666666664</v>
      </c>
      <c r="Q2930" t="s">
        <v>8317</v>
      </c>
      <c r="R2930" t="s">
        <v>8359</v>
      </c>
      <c r="S2930" s="10">
        <f t="shared" si="276"/>
        <v>42403.998217592598</v>
      </c>
      <c r="T2930" s="10">
        <f t="shared" si="277"/>
        <v>42433.998217592598</v>
      </c>
      <c r="V2930" s="21"/>
      <c r="W2930" t="s">
        <v>8305</v>
      </c>
      <c r="X2930" t="str">
        <f t="shared" si="274"/>
        <v>theater</v>
      </c>
      <c r="Y2930" t="str">
        <f t="shared" si="275"/>
        <v>musical</v>
      </c>
    </row>
    <row r="2931" spans="1:25" ht="64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102.06937499999999</v>
      </c>
      <c r="P2931" s="6">
        <f t="shared" si="273"/>
        <v>255.17343750000001</v>
      </c>
      <c r="Q2931" t="s">
        <v>8317</v>
      </c>
      <c r="R2931" t="s">
        <v>8359</v>
      </c>
      <c r="S2931" s="10">
        <f t="shared" si="276"/>
        <v>41754.564328703702</v>
      </c>
      <c r="T2931" s="10">
        <f t="shared" si="277"/>
        <v>41784.564328703702</v>
      </c>
      <c r="V2931" s="21"/>
      <c r="W2931" t="s">
        <v>8305</v>
      </c>
      <c r="X2931" t="str">
        <f t="shared" si="274"/>
        <v>theater</v>
      </c>
      <c r="Y2931" t="str">
        <f t="shared" si="275"/>
        <v>musical</v>
      </c>
    </row>
    <row r="2932" spans="1:25" ht="64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100.92000000000002</v>
      </c>
      <c r="P2932" s="6">
        <f t="shared" si="273"/>
        <v>162.7741935483871</v>
      </c>
      <c r="Q2932" t="s">
        <v>8317</v>
      </c>
      <c r="R2932" t="s">
        <v>8359</v>
      </c>
      <c r="S2932" s="10">
        <f t="shared" si="276"/>
        <v>42101.584074074075</v>
      </c>
      <c r="T2932" s="10">
        <f t="shared" si="277"/>
        <v>42131.584074074075</v>
      </c>
      <c r="V2932" s="21"/>
      <c r="W2932" t="s">
        <v>8305</v>
      </c>
      <c r="X2932" t="str">
        <f t="shared" si="274"/>
        <v>theater</v>
      </c>
      <c r="Y2932" t="str">
        <f t="shared" si="275"/>
        <v>musical</v>
      </c>
    </row>
    <row r="2933" spans="1:25" ht="64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106</v>
      </c>
      <c r="P2933" s="6">
        <f t="shared" si="273"/>
        <v>88.333333333333329</v>
      </c>
      <c r="Q2933" t="s">
        <v>8317</v>
      </c>
      <c r="R2933" t="s">
        <v>8359</v>
      </c>
      <c r="S2933" s="10">
        <f t="shared" si="276"/>
        <v>41872.291238425925</v>
      </c>
      <c r="T2933" s="10">
        <f t="shared" si="277"/>
        <v>41897.255555555559</v>
      </c>
      <c r="V2933" s="21"/>
      <c r="W2933" t="s">
        <v>8305</v>
      </c>
      <c r="X2933" t="str">
        <f t="shared" si="274"/>
        <v>theater</v>
      </c>
      <c r="Y2933" t="str">
        <f t="shared" si="275"/>
        <v>musical</v>
      </c>
    </row>
    <row r="2934" spans="1:25" ht="64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105.0967741935484</v>
      </c>
      <c r="P2934" s="6">
        <f t="shared" si="273"/>
        <v>85.736842105263165</v>
      </c>
      <c r="Q2934" t="s">
        <v>8317</v>
      </c>
      <c r="R2934" t="s">
        <v>8359</v>
      </c>
      <c r="S2934" s="10">
        <f t="shared" si="276"/>
        <v>42025.164780092593</v>
      </c>
      <c r="T2934" s="10">
        <f t="shared" si="277"/>
        <v>42056.458333333328</v>
      </c>
      <c r="V2934" s="21"/>
      <c r="W2934" t="s">
        <v>8305</v>
      </c>
      <c r="X2934" t="str">
        <f t="shared" si="274"/>
        <v>theater</v>
      </c>
      <c r="Y2934" t="str">
        <f t="shared" si="275"/>
        <v>musical</v>
      </c>
    </row>
    <row r="2935" spans="1:25" ht="64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102.76</v>
      </c>
      <c r="P2935" s="6">
        <f t="shared" si="273"/>
        <v>47.574074074074076</v>
      </c>
      <c r="Q2935" t="s">
        <v>8317</v>
      </c>
      <c r="R2935" t="s">
        <v>8359</v>
      </c>
      <c r="S2935" s="10">
        <f t="shared" si="276"/>
        <v>42495.956631944442</v>
      </c>
      <c r="T2935" s="10">
        <f t="shared" si="277"/>
        <v>42525.956631944442</v>
      </c>
      <c r="V2935" s="21"/>
      <c r="W2935" t="s">
        <v>8305</v>
      </c>
      <c r="X2935" t="str">
        <f t="shared" si="274"/>
        <v>theater</v>
      </c>
      <c r="Y2935" t="str">
        <f t="shared" si="275"/>
        <v>musical</v>
      </c>
    </row>
    <row r="2936" spans="1:25" ht="64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108</v>
      </c>
      <c r="P2936" s="6">
        <f t="shared" si="273"/>
        <v>72.972972972972968</v>
      </c>
      <c r="Q2936" t="s">
        <v>8317</v>
      </c>
      <c r="R2936" t="s">
        <v>8359</v>
      </c>
      <c r="S2936" s="10">
        <f t="shared" si="276"/>
        <v>41775.636157407411</v>
      </c>
      <c r="T2936" s="10">
        <f t="shared" si="277"/>
        <v>41805.636157407411</v>
      </c>
      <c r="V2936" s="21"/>
      <c r="W2936" t="s">
        <v>8305</v>
      </c>
      <c r="X2936" t="str">
        <f t="shared" si="274"/>
        <v>theater</v>
      </c>
      <c r="Y2936" t="str">
        <f t="shared" si="275"/>
        <v>musical</v>
      </c>
    </row>
    <row r="2937" spans="1:25" ht="64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100.88571428571429</v>
      </c>
      <c r="P2937" s="6">
        <f t="shared" si="273"/>
        <v>90.538461538461533</v>
      </c>
      <c r="Q2937" t="s">
        <v>8317</v>
      </c>
      <c r="R2937" t="s">
        <v>8359</v>
      </c>
      <c r="S2937" s="10">
        <f t="shared" si="276"/>
        <v>42553.583425925928</v>
      </c>
      <c r="T2937" s="10">
        <f t="shared" si="277"/>
        <v>42611.708333333328</v>
      </c>
      <c r="V2937" s="21"/>
      <c r="W2937" t="s">
        <v>8305</v>
      </c>
      <c r="X2937" t="str">
        <f t="shared" si="274"/>
        <v>theater</v>
      </c>
      <c r="Y2937" t="str">
        <f t="shared" si="275"/>
        <v>musical</v>
      </c>
    </row>
    <row r="2938" spans="1:25" ht="64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128</v>
      </c>
      <c r="P2938" s="6">
        <f t="shared" si="273"/>
        <v>37.647058823529413</v>
      </c>
      <c r="Q2938" t="s">
        <v>8317</v>
      </c>
      <c r="R2938" t="s">
        <v>8359</v>
      </c>
      <c r="S2938" s="10">
        <f t="shared" si="276"/>
        <v>41912.650729166664</v>
      </c>
      <c r="T2938" s="10">
        <f t="shared" si="277"/>
        <v>41925.207638888889</v>
      </c>
      <c r="V2938" s="21"/>
      <c r="W2938" t="s">
        <v>8305</v>
      </c>
      <c r="X2938" t="str">
        <f t="shared" si="274"/>
        <v>theater</v>
      </c>
      <c r="Y2938" t="str">
        <f t="shared" si="275"/>
        <v>musical</v>
      </c>
    </row>
    <row r="2939" spans="1:25" ht="48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133.33333333333331</v>
      </c>
      <c r="P2939" s="6">
        <f t="shared" si="273"/>
        <v>36.363636363636367</v>
      </c>
      <c r="Q2939" t="s">
        <v>8317</v>
      </c>
      <c r="R2939" t="s">
        <v>8359</v>
      </c>
      <c r="S2939" s="10">
        <f t="shared" si="276"/>
        <v>41803.457326388889</v>
      </c>
      <c r="T2939" s="10">
        <f t="shared" si="277"/>
        <v>41833.457326388889</v>
      </c>
      <c r="V2939" s="21"/>
      <c r="W2939" t="s">
        <v>8305</v>
      </c>
      <c r="X2939" t="str">
        <f t="shared" si="274"/>
        <v>theater</v>
      </c>
      <c r="Y2939" t="str">
        <f t="shared" si="275"/>
        <v>musical</v>
      </c>
    </row>
    <row r="2940" spans="1:25" ht="64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101.375</v>
      </c>
      <c r="P2940" s="6">
        <f t="shared" si="273"/>
        <v>126.71875</v>
      </c>
      <c r="Q2940" t="s">
        <v>8317</v>
      </c>
      <c r="R2940" t="s">
        <v>8359</v>
      </c>
      <c r="S2940" s="10">
        <f t="shared" si="276"/>
        <v>42004.703865740739</v>
      </c>
      <c r="T2940" s="10">
        <f t="shared" si="277"/>
        <v>42034.703865740739</v>
      </c>
      <c r="V2940" s="21"/>
      <c r="W2940" t="s">
        <v>8305</v>
      </c>
      <c r="X2940" t="str">
        <f t="shared" si="274"/>
        <v>theater</v>
      </c>
      <c r="Y2940" t="str">
        <f t="shared" si="275"/>
        <v>musical</v>
      </c>
    </row>
    <row r="2941" spans="1:25" ht="64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102.875</v>
      </c>
      <c r="P2941" s="6">
        <f t="shared" si="273"/>
        <v>329.2</v>
      </c>
      <c r="Q2941" t="s">
        <v>8317</v>
      </c>
      <c r="R2941" t="s">
        <v>8359</v>
      </c>
      <c r="S2941" s="10">
        <f t="shared" si="276"/>
        <v>41845.809166666666</v>
      </c>
      <c r="T2941" s="10">
        <f t="shared" si="277"/>
        <v>41879.041666666664</v>
      </c>
      <c r="V2941" s="21"/>
      <c r="W2941" t="s">
        <v>8305</v>
      </c>
      <c r="X2941" t="str">
        <f t="shared" si="274"/>
        <v>theater</v>
      </c>
      <c r="Y2941" t="str">
        <f t="shared" si="275"/>
        <v>musical</v>
      </c>
    </row>
    <row r="2942" spans="1:25" ht="64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107.24000000000001</v>
      </c>
      <c r="P2942" s="6">
        <f t="shared" si="273"/>
        <v>81.242424242424249</v>
      </c>
      <c r="Q2942" t="s">
        <v>8317</v>
      </c>
      <c r="R2942" t="s">
        <v>8359</v>
      </c>
      <c r="S2942" s="10">
        <f t="shared" si="276"/>
        <v>41982.773356481484</v>
      </c>
      <c r="T2942" s="10">
        <f t="shared" si="277"/>
        <v>42022.773356481484</v>
      </c>
      <c r="V2942" s="21"/>
      <c r="W2942" t="s">
        <v>8305</v>
      </c>
      <c r="X2942" t="str">
        <f t="shared" si="274"/>
        <v>theater</v>
      </c>
      <c r="Y2942" t="str">
        <f t="shared" si="275"/>
        <v>musical</v>
      </c>
    </row>
    <row r="2943" spans="1:25" ht="64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4.0000000000000001E-3</v>
      </c>
      <c r="P2943" s="6">
        <f t="shared" si="273"/>
        <v>1</v>
      </c>
      <c r="Q2943" t="s">
        <v>8317</v>
      </c>
      <c r="R2943" t="s">
        <v>8357</v>
      </c>
      <c r="S2943" s="10">
        <f t="shared" si="276"/>
        <v>42034.960127314815</v>
      </c>
      <c r="T2943" s="10">
        <f t="shared" si="277"/>
        <v>42064.960127314815</v>
      </c>
      <c r="V2943" s="21"/>
      <c r="W2943" t="s">
        <v>8303</v>
      </c>
      <c r="X2943" t="str">
        <f t="shared" si="274"/>
        <v>theater</v>
      </c>
      <c r="Y2943" t="str">
        <f t="shared" si="275"/>
        <v>spaces</v>
      </c>
    </row>
    <row r="2944" spans="1:25" ht="64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20.424999999999997</v>
      </c>
      <c r="P2944" s="6">
        <f t="shared" si="273"/>
        <v>202.22772277227722</v>
      </c>
      <c r="Q2944" t="s">
        <v>8317</v>
      </c>
      <c r="R2944" t="s">
        <v>8357</v>
      </c>
      <c r="S2944" s="10">
        <f t="shared" si="276"/>
        <v>42334.803923611107</v>
      </c>
      <c r="T2944" s="10">
        <f t="shared" si="277"/>
        <v>42354.845833333333</v>
      </c>
      <c r="V2944" s="21"/>
      <c r="W2944" t="s">
        <v>8303</v>
      </c>
      <c r="X2944" t="str">
        <f t="shared" si="274"/>
        <v>theater</v>
      </c>
      <c r="Y2944" t="str">
        <f t="shared" si="275"/>
        <v>spaces</v>
      </c>
    </row>
    <row r="2945" spans="1:25" ht="64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s="6">
        <f t="shared" si="273"/>
        <v>0</v>
      </c>
      <c r="Q2945" t="s">
        <v>8317</v>
      </c>
      <c r="R2945" t="s">
        <v>8357</v>
      </c>
      <c r="S2945" s="10">
        <f t="shared" si="276"/>
        <v>42077.129398148143</v>
      </c>
      <c r="T2945" s="10">
        <f t="shared" si="277"/>
        <v>42107.129398148143</v>
      </c>
      <c r="V2945" s="21"/>
      <c r="W2945" t="s">
        <v>8303</v>
      </c>
      <c r="X2945" t="str">
        <f t="shared" si="274"/>
        <v>theater</v>
      </c>
      <c r="Y2945" t="str">
        <f t="shared" si="275"/>
        <v>spaces</v>
      </c>
    </row>
    <row r="2946" spans="1:25" ht="48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1</v>
      </c>
      <c r="P2946" s="6">
        <f t="shared" si="273"/>
        <v>100</v>
      </c>
      <c r="Q2946" t="s">
        <v>8317</v>
      </c>
      <c r="R2946" t="s">
        <v>8357</v>
      </c>
      <c r="S2946" s="10">
        <f t="shared" si="276"/>
        <v>42132.9143287037</v>
      </c>
      <c r="T2946" s="10">
        <f t="shared" si="277"/>
        <v>42162.9143287037</v>
      </c>
      <c r="V2946" s="21"/>
      <c r="W2946" t="s">
        <v>8303</v>
      </c>
      <c r="X2946" t="str">
        <f t="shared" si="274"/>
        <v>theater</v>
      </c>
      <c r="Y2946" t="str">
        <f t="shared" si="275"/>
        <v>spaces</v>
      </c>
    </row>
    <row r="2947" spans="1:25" ht="64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((E2947/D2947)*100)</f>
        <v>0</v>
      </c>
      <c r="P2947" s="6">
        <f t="shared" ref="P2947:P3010" si="279">IFERROR(E2947/L2947,0)</f>
        <v>0</v>
      </c>
      <c r="Q2947" t="s">
        <v>8317</v>
      </c>
      <c r="R2947" t="s">
        <v>8357</v>
      </c>
      <c r="S2947" s="10">
        <f t="shared" si="276"/>
        <v>42118.139583333337</v>
      </c>
      <c r="T2947" s="10">
        <f t="shared" si="277"/>
        <v>42148.139583333337</v>
      </c>
      <c r="V2947" s="21"/>
      <c r="W2947" t="s">
        <v>8303</v>
      </c>
      <c r="X2947" t="str">
        <f t="shared" ref="X2947:X3010" si="280">LEFT(W2947,FIND("/",W2947)-1)</f>
        <v>theater</v>
      </c>
      <c r="Y2947" t="str">
        <f t="shared" ref="Y2947:Y3010" si="281">RIGHT(W2947,LEN(W2947)-FIND("/",W2947))</f>
        <v>spaces</v>
      </c>
    </row>
    <row r="2948" spans="1:25" ht="64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0.1</v>
      </c>
      <c r="P2948" s="6">
        <f t="shared" si="279"/>
        <v>1</v>
      </c>
      <c r="Q2948" t="s">
        <v>8317</v>
      </c>
      <c r="R2948" t="s">
        <v>8357</v>
      </c>
      <c r="S2948" s="10">
        <f t="shared" si="276"/>
        <v>42567.531157407408</v>
      </c>
      <c r="T2948" s="10">
        <f t="shared" si="277"/>
        <v>42597.531157407408</v>
      </c>
      <c r="V2948" s="21"/>
      <c r="W2948" t="s">
        <v>8303</v>
      </c>
      <c r="X2948" t="str">
        <f t="shared" si="280"/>
        <v>theater</v>
      </c>
      <c r="Y2948" t="str">
        <f t="shared" si="281"/>
        <v>spaces</v>
      </c>
    </row>
    <row r="2949" spans="1:25" ht="64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4.2880000000000003</v>
      </c>
      <c r="P2949" s="6">
        <f t="shared" si="279"/>
        <v>82.461538461538467</v>
      </c>
      <c r="Q2949" t="s">
        <v>8317</v>
      </c>
      <c r="R2949" t="s">
        <v>8357</v>
      </c>
      <c r="S2949" s="10">
        <f t="shared" si="276"/>
        <v>42649.562118055561</v>
      </c>
      <c r="T2949" s="10">
        <f t="shared" si="277"/>
        <v>42698.715972222228</v>
      </c>
      <c r="V2949" s="21"/>
      <c r="W2949" t="s">
        <v>8303</v>
      </c>
      <c r="X2949" t="str">
        <f t="shared" si="280"/>
        <v>theater</v>
      </c>
      <c r="Y2949" t="str">
        <f t="shared" si="281"/>
        <v>spaces</v>
      </c>
    </row>
    <row r="2950" spans="1:25" ht="64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4.8000000000000004E-3</v>
      </c>
      <c r="P2950" s="6">
        <f t="shared" si="279"/>
        <v>2.6666666666666665</v>
      </c>
      <c r="Q2950" t="s">
        <v>8317</v>
      </c>
      <c r="R2950" t="s">
        <v>8357</v>
      </c>
      <c r="S2950" s="10">
        <f t="shared" si="276"/>
        <v>42097.649224537032</v>
      </c>
      <c r="T2950" s="10">
        <f t="shared" si="277"/>
        <v>42157.649224537032</v>
      </c>
      <c r="V2950" s="21"/>
      <c r="W2950" t="s">
        <v>8303</v>
      </c>
      <c r="X2950" t="str">
        <f t="shared" si="280"/>
        <v>theater</v>
      </c>
      <c r="Y2950" t="str">
        <f t="shared" si="281"/>
        <v>spaces</v>
      </c>
    </row>
    <row r="2951" spans="1:25" ht="64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</v>
      </c>
      <c r="P2951" s="6">
        <f t="shared" si="279"/>
        <v>12.5</v>
      </c>
      <c r="Q2951" t="s">
        <v>8317</v>
      </c>
      <c r="R2951" t="s">
        <v>8357</v>
      </c>
      <c r="S2951" s="10">
        <f t="shared" si="276"/>
        <v>42297.823113425926</v>
      </c>
      <c r="T2951" s="10">
        <f t="shared" si="277"/>
        <v>42327.864780092597</v>
      </c>
      <c r="V2951" s="21"/>
      <c r="W2951" t="s">
        <v>8303</v>
      </c>
      <c r="X2951" t="str">
        <f t="shared" si="280"/>
        <v>theater</v>
      </c>
      <c r="Y2951" t="str">
        <f t="shared" si="281"/>
        <v>spaces</v>
      </c>
    </row>
    <row r="2952" spans="1:25" ht="64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s="6">
        <f t="shared" si="279"/>
        <v>0</v>
      </c>
      <c r="Q2952" t="s">
        <v>8317</v>
      </c>
      <c r="R2952" t="s">
        <v>8357</v>
      </c>
      <c r="S2952" s="10">
        <f t="shared" si="276"/>
        <v>42362.36518518519</v>
      </c>
      <c r="T2952" s="10">
        <f t="shared" si="277"/>
        <v>42392.36518518519</v>
      </c>
      <c r="V2952" s="21"/>
      <c r="W2952" t="s">
        <v>8303</v>
      </c>
      <c r="X2952" t="str">
        <f t="shared" si="280"/>
        <v>theater</v>
      </c>
      <c r="Y2952" t="str">
        <f t="shared" si="281"/>
        <v>spaces</v>
      </c>
    </row>
    <row r="2953" spans="1:25" ht="8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2.1919999999999997</v>
      </c>
      <c r="P2953" s="6">
        <f t="shared" si="279"/>
        <v>18.896551724137932</v>
      </c>
      <c r="Q2953" t="s">
        <v>8317</v>
      </c>
      <c r="R2953" t="s">
        <v>8357</v>
      </c>
      <c r="S2953" s="10">
        <f t="shared" si="276"/>
        <v>41872.802928240737</v>
      </c>
      <c r="T2953" s="10">
        <f t="shared" si="277"/>
        <v>41917.802928240737</v>
      </c>
      <c r="V2953" s="21"/>
      <c r="W2953" t="s">
        <v>8303</v>
      </c>
      <c r="X2953" t="str">
        <f t="shared" si="280"/>
        <v>theater</v>
      </c>
      <c r="Y2953" t="str">
        <f t="shared" si="281"/>
        <v>spaces</v>
      </c>
    </row>
    <row r="2954" spans="1:25" ht="64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8.0250000000000004</v>
      </c>
      <c r="P2954" s="6">
        <f t="shared" si="279"/>
        <v>200.625</v>
      </c>
      <c r="Q2954" t="s">
        <v>8317</v>
      </c>
      <c r="R2954" t="s">
        <v>8357</v>
      </c>
      <c r="S2954" s="10">
        <f t="shared" si="276"/>
        <v>42628.690266203703</v>
      </c>
      <c r="T2954" s="10">
        <f t="shared" si="277"/>
        <v>42660.166666666672</v>
      </c>
      <c r="V2954" s="21"/>
      <c r="W2954" t="s">
        <v>8303</v>
      </c>
      <c r="X2954" t="str">
        <f t="shared" si="280"/>
        <v>theater</v>
      </c>
      <c r="Y2954" t="str">
        <f t="shared" si="281"/>
        <v>spaces</v>
      </c>
    </row>
    <row r="2955" spans="1:25" ht="64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0.15125</v>
      </c>
      <c r="P2955" s="6">
        <f t="shared" si="279"/>
        <v>201.66666666666666</v>
      </c>
      <c r="Q2955" t="s">
        <v>8317</v>
      </c>
      <c r="R2955" t="s">
        <v>8357</v>
      </c>
      <c r="S2955" s="10">
        <f t="shared" si="276"/>
        <v>42255.791909722218</v>
      </c>
      <c r="T2955" s="10">
        <f t="shared" si="277"/>
        <v>42285.791909722218</v>
      </c>
      <c r="V2955" s="21"/>
      <c r="W2955" t="s">
        <v>8303</v>
      </c>
      <c r="X2955" t="str">
        <f t="shared" si="280"/>
        <v>theater</v>
      </c>
      <c r="Y2955" t="str">
        <f t="shared" si="281"/>
        <v>spaces</v>
      </c>
    </row>
    <row r="2956" spans="1:25" ht="64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s="6">
        <f t="shared" si="279"/>
        <v>0</v>
      </c>
      <c r="Q2956" t="s">
        <v>8317</v>
      </c>
      <c r="R2956" t="s">
        <v>8357</v>
      </c>
      <c r="S2956" s="10">
        <f t="shared" si="276"/>
        <v>42790.583368055552</v>
      </c>
      <c r="T2956" s="10">
        <f t="shared" si="277"/>
        <v>42810.541701388895</v>
      </c>
      <c r="V2956" s="21"/>
      <c r="W2956" t="s">
        <v>8303</v>
      </c>
      <c r="X2956" t="str">
        <f t="shared" si="280"/>
        <v>theater</v>
      </c>
      <c r="Y2956" t="str">
        <f t="shared" si="281"/>
        <v>spaces</v>
      </c>
    </row>
    <row r="2957" spans="1:25" ht="48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59.583333333333336</v>
      </c>
      <c r="P2957" s="6">
        <f t="shared" si="279"/>
        <v>65</v>
      </c>
      <c r="Q2957" t="s">
        <v>8317</v>
      </c>
      <c r="R2957" t="s">
        <v>8357</v>
      </c>
      <c r="S2957" s="10">
        <f t="shared" si="276"/>
        <v>42141.741307870368</v>
      </c>
      <c r="T2957" s="10">
        <f t="shared" si="277"/>
        <v>42171.741307870368</v>
      </c>
      <c r="V2957" s="21"/>
      <c r="W2957" t="s">
        <v>8303</v>
      </c>
      <c r="X2957" t="str">
        <f t="shared" si="280"/>
        <v>theater</v>
      </c>
      <c r="Y2957" t="str">
        <f t="shared" si="281"/>
        <v>spaces</v>
      </c>
    </row>
    <row r="2958" spans="1:25" ht="64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16.734177215189874</v>
      </c>
      <c r="P2958" s="6">
        <f t="shared" si="279"/>
        <v>66.099999999999994</v>
      </c>
      <c r="Q2958" t="s">
        <v>8317</v>
      </c>
      <c r="R2958" t="s">
        <v>8357</v>
      </c>
      <c r="S2958" s="10">
        <f t="shared" si="276"/>
        <v>42464.958912037036</v>
      </c>
      <c r="T2958" s="10">
        <f t="shared" si="277"/>
        <v>42494.958912037036</v>
      </c>
      <c r="V2958" s="21"/>
      <c r="W2958" t="s">
        <v>8303</v>
      </c>
      <c r="X2958" t="str">
        <f t="shared" si="280"/>
        <v>theater</v>
      </c>
      <c r="Y2958" t="str">
        <f t="shared" si="281"/>
        <v>spaces</v>
      </c>
    </row>
    <row r="2959" spans="1:25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1.8666666666666669</v>
      </c>
      <c r="P2959" s="6">
        <f t="shared" si="279"/>
        <v>93.333333333333329</v>
      </c>
      <c r="Q2959" t="s">
        <v>8317</v>
      </c>
      <c r="R2959" t="s">
        <v>8357</v>
      </c>
      <c r="S2959" s="10">
        <f t="shared" si="276"/>
        <v>42031.011249999996</v>
      </c>
      <c r="T2959" s="10">
        <f t="shared" si="277"/>
        <v>42090.969583333332</v>
      </c>
      <c r="V2959" s="21"/>
      <c r="W2959" t="s">
        <v>8303</v>
      </c>
      <c r="X2959" t="str">
        <f t="shared" si="280"/>
        <v>theater</v>
      </c>
      <c r="Y2959" t="str">
        <f t="shared" si="281"/>
        <v>spaces</v>
      </c>
    </row>
    <row r="2960" spans="1:25" ht="64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s="6">
        <f t="shared" si="279"/>
        <v>0</v>
      </c>
      <c r="Q2960" t="s">
        <v>8317</v>
      </c>
      <c r="R2960" t="s">
        <v>8357</v>
      </c>
      <c r="S2960" s="10">
        <f t="shared" si="276"/>
        <v>42438.779131944444</v>
      </c>
      <c r="T2960" s="10">
        <f t="shared" si="277"/>
        <v>42498.73746527778</v>
      </c>
      <c r="V2960" s="21"/>
      <c r="W2960" t="s">
        <v>8303</v>
      </c>
      <c r="X2960" t="str">
        <f t="shared" si="280"/>
        <v>theater</v>
      </c>
      <c r="Y2960" t="str">
        <f t="shared" si="281"/>
        <v>spaces</v>
      </c>
    </row>
    <row r="2961" spans="1:25" ht="64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s="6">
        <f t="shared" si="279"/>
        <v>0</v>
      </c>
      <c r="Q2961" t="s">
        <v>8317</v>
      </c>
      <c r="R2961" t="s">
        <v>8357</v>
      </c>
      <c r="S2961" s="10">
        <f t="shared" si="276"/>
        <v>42498.008391203708</v>
      </c>
      <c r="T2961" s="10">
        <f t="shared" si="277"/>
        <v>42528.008391203708</v>
      </c>
      <c r="V2961" s="21"/>
      <c r="W2961" t="s">
        <v>8303</v>
      </c>
      <c r="X2961" t="str">
        <f t="shared" si="280"/>
        <v>theater</v>
      </c>
      <c r="Y2961" t="str">
        <f t="shared" si="281"/>
        <v>spaces</v>
      </c>
    </row>
    <row r="2962" spans="1:25" ht="64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s="6">
        <f t="shared" si="279"/>
        <v>0</v>
      </c>
      <c r="Q2962" t="s">
        <v>8317</v>
      </c>
      <c r="R2962" t="s">
        <v>8357</v>
      </c>
      <c r="S2962" s="10">
        <f t="shared" si="276"/>
        <v>41863.757210648146</v>
      </c>
      <c r="T2962" s="10">
        <f t="shared" si="277"/>
        <v>41893.757210648146</v>
      </c>
      <c r="V2962" s="21"/>
      <c r="W2962" t="s">
        <v>8303</v>
      </c>
      <c r="X2962" t="str">
        <f t="shared" si="280"/>
        <v>theater</v>
      </c>
      <c r="Y2962" t="str">
        <f t="shared" si="281"/>
        <v>spaces</v>
      </c>
    </row>
    <row r="2963" spans="1:25" ht="64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109.62</v>
      </c>
      <c r="P2963" s="6">
        <f t="shared" si="279"/>
        <v>50.75</v>
      </c>
      <c r="Q2963" t="s">
        <v>8317</v>
      </c>
      <c r="R2963" t="s">
        <v>8318</v>
      </c>
      <c r="S2963" s="10">
        <f t="shared" si="276"/>
        <v>42061.212488425925</v>
      </c>
      <c r="T2963" s="10">
        <f t="shared" si="277"/>
        <v>42089.166666666672</v>
      </c>
      <c r="V2963" s="21"/>
      <c r="W2963" t="s">
        <v>8271</v>
      </c>
      <c r="X2963" t="str">
        <f t="shared" si="280"/>
        <v>theater</v>
      </c>
      <c r="Y2963" t="str">
        <f t="shared" si="281"/>
        <v>plays</v>
      </c>
    </row>
    <row r="2964" spans="1:25" ht="64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121.8</v>
      </c>
      <c r="P2964" s="6">
        <f t="shared" si="279"/>
        <v>60.9</v>
      </c>
      <c r="Q2964" t="s">
        <v>8317</v>
      </c>
      <c r="R2964" t="s">
        <v>8318</v>
      </c>
      <c r="S2964" s="10">
        <f t="shared" si="276"/>
        <v>42036.24428240741</v>
      </c>
      <c r="T2964" s="10">
        <f t="shared" si="277"/>
        <v>42064.290972222225</v>
      </c>
      <c r="V2964" s="21"/>
      <c r="W2964" t="s">
        <v>8271</v>
      </c>
      <c r="X2964" t="str">
        <f t="shared" si="280"/>
        <v>theater</v>
      </c>
      <c r="Y2964" t="str">
        <f t="shared" si="281"/>
        <v>plays</v>
      </c>
    </row>
    <row r="2965" spans="1:25" ht="8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106.85</v>
      </c>
      <c r="P2965" s="6">
        <f t="shared" si="279"/>
        <v>109.03061224489795</v>
      </c>
      <c r="Q2965" t="s">
        <v>8317</v>
      </c>
      <c r="R2965" t="s">
        <v>8318</v>
      </c>
      <c r="S2965" s="10">
        <f t="shared" si="276"/>
        <v>42157.470185185186</v>
      </c>
      <c r="T2965" s="10">
        <f t="shared" si="277"/>
        <v>42187.470185185186</v>
      </c>
      <c r="V2965" s="21"/>
      <c r="W2965" t="s">
        <v>8271</v>
      </c>
      <c r="X2965" t="str">
        <f t="shared" si="280"/>
        <v>theater</v>
      </c>
      <c r="Y2965" t="str">
        <f t="shared" si="281"/>
        <v>plays</v>
      </c>
    </row>
    <row r="2966" spans="1:25" ht="64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100.71379999999999</v>
      </c>
      <c r="P2966" s="6">
        <f t="shared" si="279"/>
        <v>25.692295918367346</v>
      </c>
      <c r="Q2966" t="s">
        <v>8317</v>
      </c>
      <c r="R2966" t="s">
        <v>8318</v>
      </c>
      <c r="S2966" s="10">
        <f t="shared" si="276"/>
        <v>41827.909942129627</v>
      </c>
      <c r="T2966" s="10">
        <f t="shared" si="277"/>
        <v>41857.897222222222</v>
      </c>
      <c r="V2966" s="21"/>
      <c r="W2966" t="s">
        <v>8271</v>
      </c>
      <c r="X2966" t="str">
        <f t="shared" si="280"/>
        <v>theater</v>
      </c>
      <c r="Y2966" t="str">
        <f t="shared" si="281"/>
        <v>plays</v>
      </c>
    </row>
    <row r="2967" spans="1:25" ht="64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109.00000000000001</v>
      </c>
      <c r="P2967" s="6">
        <f t="shared" si="279"/>
        <v>41.92307692307692</v>
      </c>
      <c r="Q2967" t="s">
        <v>8317</v>
      </c>
      <c r="R2967" t="s">
        <v>8318</v>
      </c>
      <c r="S2967" s="10">
        <f t="shared" si="276"/>
        <v>42162.729548611111</v>
      </c>
      <c r="T2967" s="10">
        <f t="shared" si="277"/>
        <v>42192.729548611111</v>
      </c>
      <c r="V2967" s="21"/>
      <c r="W2967" t="s">
        <v>8271</v>
      </c>
      <c r="X2967" t="str">
        <f t="shared" si="280"/>
        <v>theater</v>
      </c>
      <c r="Y2967" t="str">
        <f t="shared" si="281"/>
        <v>plays</v>
      </c>
    </row>
    <row r="2968" spans="1:25" ht="64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113.63000000000001</v>
      </c>
      <c r="P2968" s="6">
        <f t="shared" si="279"/>
        <v>88.7734375</v>
      </c>
      <c r="Q2968" t="s">
        <v>8317</v>
      </c>
      <c r="R2968" t="s">
        <v>8318</v>
      </c>
      <c r="S2968" s="10">
        <f t="shared" ref="S2968:S3031" si="282">(((J2968/60)/60)/24)+DATE(1970,1,1)</f>
        <v>42233.738564814819</v>
      </c>
      <c r="T2968" s="10">
        <f t="shared" ref="T2968:T3031" si="283">(((I2968/60)/60)/24)+DATE(1970,1,1)</f>
        <v>42263.738564814819</v>
      </c>
      <c r="V2968" s="21"/>
      <c r="W2968" t="s">
        <v>8271</v>
      </c>
      <c r="X2968" t="str">
        <f t="shared" si="280"/>
        <v>theater</v>
      </c>
      <c r="Y2968" t="str">
        <f t="shared" si="281"/>
        <v>plays</v>
      </c>
    </row>
    <row r="2969" spans="1:25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113.92</v>
      </c>
      <c r="P2969" s="6">
        <f t="shared" si="279"/>
        <v>80.225352112676063</v>
      </c>
      <c r="Q2969" t="s">
        <v>8317</v>
      </c>
      <c r="R2969" t="s">
        <v>8318</v>
      </c>
      <c r="S2969" s="10">
        <f t="shared" si="282"/>
        <v>42042.197824074072</v>
      </c>
      <c r="T2969" s="10">
        <f t="shared" si="283"/>
        <v>42072.156157407408</v>
      </c>
      <c r="V2969" s="21"/>
      <c r="W2969" t="s">
        <v>8271</v>
      </c>
      <c r="X2969" t="str">
        <f t="shared" si="280"/>
        <v>theater</v>
      </c>
      <c r="Y2969" t="str">
        <f t="shared" si="281"/>
        <v>plays</v>
      </c>
    </row>
    <row r="2970" spans="1:25" ht="48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106</v>
      </c>
      <c r="P2970" s="6">
        <f t="shared" si="279"/>
        <v>78.936170212765958</v>
      </c>
      <c r="Q2970" t="s">
        <v>8317</v>
      </c>
      <c r="R2970" t="s">
        <v>8318</v>
      </c>
      <c r="S2970" s="10">
        <f t="shared" si="282"/>
        <v>42585.523842592593</v>
      </c>
      <c r="T2970" s="10">
        <f t="shared" si="283"/>
        <v>42599.165972222225</v>
      </c>
      <c r="V2970" s="21"/>
      <c r="W2970" t="s">
        <v>8271</v>
      </c>
      <c r="X2970" t="str">
        <f t="shared" si="280"/>
        <v>theater</v>
      </c>
      <c r="Y2970" t="str">
        <f t="shared" si="281"/>
        <v>plays</v>
      </c>
    </row>
    <row r="2971" spans="1:25" ht="64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162.5</v>
      </c>
      <c r="P2971" s="6">
        <f t="shared" si="279"/>
        <v>95.588235294117652</v>
      </c>
      <c r="Q2971" t="s">
        <v>8317</v>
      </c>
      <c r="R2971" t="s">
        <v>8318</v>
      </c>
      <c r="S2971" s="10">
        <f t="shared" si="282"/>
        <v>42097.786493055552</v>
      </c>
      <c r="T2971" s="10">
        <f t="shared" si="283"/>
        <v>42127.952083333337</v>
      </c>
      <c r="V2971" s="21"/>
      <c r="W2971" t="s">
        <v>8271</v>
      </c>
      <c r="X2971" t="str">
        <f t="shared" si="280"/>
        <v>theater</v>
      </c>
      <c r="Y2971" t="str">
        <f t="shared" si="281"/>
        <v>plays</v>
      </c>
    </row>
    <row r="2972" spans="1:25" ht="64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106</v>
      </c>
      <c r="P2972" s="6">
        <f t="shared" si="279"/>
        <v>69.890109890109883</v>
      </c>
      <c r="Q2972" t="s">
        <v>8317</v>
      </c>
      <c r="R2972" t="s">
        <v>8318</v>
      </c>
      <c r="S2972" s="10">
        <f t="shared" si="282"/>
        <v>41808.669571759259</v>
      </c>
      <c r="T2972" s="10">
        <f t="shared" si="283"/>
        <v>41838.669571759259</v>
      </c>
      <c r="V2972" s="21"/>
      <c r="W2972" t="s">
        <v>8271</v>
      </c>
      <c r="X2972" t="str">
        <f t="shared" si="280"/>
        <v>theater</v>
      </c>
      <c r="Y2972" t="str">
        <f t="shared" si="281"/>
        <v>plays</v>
      </c>
    </row>
    <row r="2973" spans="1:25" ht="64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100.15624999999999</v>
      </c>
      <c r="P2973" s="6">
        <f t="shared" si="279"/>
        <v>74.534883720930239</v>
      </c>
      <c r="Q2973" t="s">
        <v>8317</v>
      </c>
      <c r="R2973" t="s">
        <v>8318</v>
      </c>
      <c r="S2973" s="10">
        <f t="shared" si="282"/>
        <v>41852.658310185187</v>
      </c>
      <c r="T2973" s="10">
        <f t="shared" si="283"/>
        <v>41882.658310185187</v>
      </c>
      <c r="V2973" s="21"/>
      <c r="W2973" t="s">
        <v>8271</v>
      </c>
      <c r="X2973" t="str">
        <f t="shared" si="280"/>
        <v>theater</v>
      </c>
      <c r="Y2973" t="str">
        <f t="shared" si="281"/>
        <v>plays</v>
      </c>
    </row>
    <row r="2974" spans="1:25" ht="48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105.35000000000001</v>
      </c>
      <c r="P2974" s="6">
        <f t="shared" si="279"/>
        <v>123.94117647058823</v>
      </c>
      <c r="Q2974" t="s">
        <v>8317</v>
      </c>
      <c r="R2974" t="s">
        <v>8318</v>
      </c>
      <c r="S2974" s="10">
        <f t="shared" si="282"/>
        <v>42694.110185185185</v>
      </c>
      <c r="T2974" s="10">
        <f t="shared" si="283"/>
        <v>42709.041666666672</v>
      </c>
      <c r="V2974" s="21"/>
      <c r="W2974" t="s">
        <v>8271</v>
      </c>
      <c r="X2974" t="str">
        <f t="shared" si="280"/>
        <v>theater</v>
      </c>
      <c r="Y2974" t="str">
        <f t="shared" si="281"/>
        <v>plays</v>
      </c>
    </row>
    <row r="2975" spans="1:25" ht="64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174.8</v>
      </c>
      <c r="P2975" s="6">
        <f t="shared" si="279"/>
        <v>264.84848484848487</v>
      </c>
      <c r="Q2975" t="s">
        <v>8317</v>
      </c>
      <c r="R2975" t="s">
        <v>8318</v>
      </c>
      <c r="S2975" s="10">
        <f t="shared" si="282"/>
        <v>42341.818379629629</v>
      </c>
      <c r="T2975" s="10">
        <f t="shared" si="283"/>
        <v>42370.166666666672</v>
      </c>
      <c r="V2975" s="21"/>
      <c r="W2975" t="s">
        <v>8271</v>
      </c>
      <c r="X2975" t="str">
        <f t="shared" si="280"/>
        <v>theater</v>
      </c>
      <c r="Y2975" t="str">
        <f t="shared" si="281"/>
        <v>plays</v>
      </c>
    </row>
    <row r="2976" spans="1:25" ht="80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102</v>
      </c>
      <c r="P2976" s="6">
        <f t="shared" si="279"/>
        <v>58.620689655172413</v>
      </c>
      <c r="Q2976" t="s">
        <v>8317</v>
      </c>
      <c r="R2976" t="s">
        <v>8318</v>
      </c>
      <c r="S2976" s="10">
        <f t="shared" si="282"/>
        <v>41880.061006944445</v>
      </c>
      <c r="T2976" s="10">
        <f t="shared" si="283"/>
        <v>41908.065972222219</v>
      </c>
      <c r="V2976" s="21"/>
      <c r="W2976" t="s">
        <v>8271</v>
      </c>
      <c r="X2976" t="str">
        <f t="shared" si="280"/>
        <v>theater</v>
      </c>
      <c r="Y2976" t="str">
        <f t="shared" si="281"/>
        <v>plays</v>
      </c>
    </row>
    <row r="2977" spans="1:25" ht="64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100.125</v>
      </c>
      <c r="P2977" s="6">
        <f t="shared" si="279"/>
        <v>70.884955752212392</v>
      </c>
      <c r="Q2977" t="s">
        <v>8317</v>
      </c>
      <c r="R2977" t="s">
        <v>8318</v>
      </c>
      <c r="S2977" s="10">
        <f t="shared" si="282"/>
        <v>41941.683865740742</v>
      </c>
      <c r="T2977" s="10">
        <f t="shared" si="283"/>
        <v>41970.125</v>
      </c>
      <c r="V2977" s="21"/>
      <c r="W2977" t="s">
        <v>8271</v>
      </c>
      <c r="X2977" t="str">
        <f t="shared" si="280"/>
        <v>theater</v>
      </c>
      <c r="Y2977" t="str">
        <f t="shared" si="281"/>
        <v>plays</v>
      </c>
    </row>
    <row r="2978" spans="1:25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171.42857142857142</v>
      </c>
      <c r="P2978" s="6">
        <f t="shared" si="279"/>
        <v>8.5714285714285712</v>
      </c>
      <c r="Q2978" t="s">
        <v>8317</v>
      </c>
      <c r="R2978" t="s">
        <v>8318</v>
      </c>
      <c r="S2978" s="10">
        <f t="shared" si="282"/>
        <v>42425.730671296296</v>
      </c>
      <c r="T2978" s="10">
        <f t="shared" si="283"/>
        <v>42442.5</v>
      </c>
      <c r="V2978" s="21"/>
      <c r="W2978" t="s">
        <v>8271</v>
      </c>
      <c r="X2978" t="str">
        <f t="shared" si="280"/>
        <v>theater</v>
      </c>
      <c r="Y2978" t="str">
        <f t="shared" si="281"/>
        <v>plays</v>
      </c>
    </row>
    <row r="2979" spans="1:25" ht="8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113.56666666666666</v>
      </c>
      <c r="P2979" s="6">
        <f t="shared" si="279"/>
        <v>113.56666666666666</v>
      </c>
      <c r="Q2979" t="s">
        <v>8317</v>
      </c>
      <c r="R2979" t="s">
        <v>8318</v>
      </c>
      <c r="S2979" s="10">
        <f t="shared" si="282"/>
        <v>42026.88118055556</v>
      </c>
      <c r="T2979" s="10">
        <f t="shared" si="283"/>
        <v>42086.093055555553</v>
      </c>
      <c r="V2979" s="21"/>
      <c r="W2979" t="s">
        <v>8271</v>
      </c>
      <c r="X2979" t="str">
        <f t="shared" si="280"/>
        <v>theater</v>
      </c>
      <c r="Y2979" t="str">
        <f t="shared" si="281"/>
        <v>plays</v>
      </c>
    </row>
    <row r="2980" spans="1:25" ht="64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129.46666666666667</v>
      </c>
      <c r="P2980" s="6">
        <f t="shared" si="279"/>
        <v>60.6875</v>
      </c>
      <c r="Q2980" t="s">
        <v>8317</v>
      </c>
      <c r="R2980" t="s">
        <v>8318</v>
      </c>
      <c r="S2980" s="10">
        <f t="shared" si="282"/>
        <v>41922.640590277777</v>
      </c>
      <c r="T2980" s="10">
        <f t="shared" si="283"/>
        <v>41932.249305555553</v>
      </c>
      <c r="V2980" s="21"/>
      <c r="W2980" t="s">
        <v>8271</v>
      </c>
      <c r="X2980" t="str">
        <f t="shared" si="280"/>
        <v>theater</v>
      </c>
      <c r="Y2980" t="str">
        <f t="shared" si="281"/>
        <v>plays</v>
      </c>
    </row>
    <row r="2981" spans="1:25" ht="64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101.4</v>
      </c>
      <c r="P2981" s="6">
        <f t="shared" si="279"/>
        <v>110.21739130434783</v>
      </c>
      <c r="Q2981" t="s">
        <v>8317</v>
      </c>
      <c r="R2981" t="s">
        <v>8318</v>
      </c>
      <c r="S2981" s="10">
        <f t="shared" si="282"/>
        <v>41993.824340277773</v>
      </c>
      <c r="T2981" s="10">
        <f t="shared" si="283"/>
        <v>42010.25</v>
      </c>
      <c r="V2981" s="21"/>
      <c r="W2981" t="s">
        <v>8271</v>
      </c>
      <c r="X2981" t="str">
        <f t="shared" si="280"/>
        <v>theater</v>
      </c>
      <c r="Y2981" t="str">
        <f t="shared" si="281"/>
        <v>plays</v>
      </c>
    </row>
    <row r="2982" spans="1:25" ht="64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109.16666666666666</v>
      </c>
      <c r="P2982" s="6">
        <f t="shared" si="279"/>
        <v>136.45833333333334</v>
      </c>
      <c r="Q2982" t="s">
        <v>8317</v>
      </c>
      <c r="R2982" t="s">
        <v>8318</v>
      </c>
      <c r="S2982" s="10">
        <f t="shared" si="282"/>
        <v>42219.915856481486</v>
      </c>
      <c r="T2982" s="10">
        <f t="shared" si="283"/>
        <v>42240.083333333328</v>
      </c>
      <c r="V2982" s="21"/>
      <c r="W2982" t="s">
        <v>8271</v>
      </c>
      <c r="X2982" t="str">
        <f t="shared" si="280"/>
        <v>theater</v>
      </c>
      <c r="Y2982" t="str">
        <f t="shared" si="281"/>
        <v>plays</v>
      </c>
    </row>
    <row r="2983" spans="1:25" ht="64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128.92500000000001</v>
      </c>
      <c r="P2983" s="6">
        <f t="shared" si="279"/>
        <v>53.164948453608247</v>
      </c>
      <c r="Q2983" t="s">
        <v>8317</v>
      </c>
      <c r="R2983" t="s">
        <v>8357</v>
      </c>
      <c r="S2983" s="10">
        <f t="shared" si="282"/>
        <v>42225.559675925921</v>
      </c>
      <c r="T2983" s="10">
        <f t="shared" si="283"/>
        <v>42270.559675925921</v>
      </c>
      <c r="V2983" s="21"/>
      <c r="W2983" t="s">
        <v>8303</v>
      </c>
      <c r="X2983" t="str">
        <f t="shared" si="280"/>
        <v>theater</v>
      </c>
      <c r="Y2983" t="str">
        <f t="shared" si="281"/>
        <v>spaces</v>
      </c>
    </row>
    <row r="2984" spans="1:25" ht="48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102.06</v>
      </c>
      <c r="P2984" s="6">
        <f t="shared" si="279"/>
        <v>86.491525423728817</v>
      </c>
      <c r="Q2984" t="s">
        <v>8317</v>
      </c>
      <c r="R2984" t="s">
        <v>8357</v>
      </c>
      <c r="S2984" s="10">
        <f t="shared" si="282"/>
        <v>42381.686840277776</v>
      </c>
      <c r="T2984" s="10">
        <f t="shared" si="283"/>
        <v>42411.686840277776</v>
      </c>
      <c r="V2984" s="21"/>
      <c r="W2984" t="s">
        <v>8303</v>
      </c>
      <c r="X2984" t="str">
        <f t="shared" si="280"/>
        <v>theater</v>
      </c>
      <c r="Y2984" t="str">
        <f t="shared" si="281"/>
        <v>spaces</v>
      </c>
    </row>
    <row r="2985" spans="1:25" ht="64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146.53957758620692</v>
      </c>
      <c r="P2985" s="6">
        <f t="shared" si="279"/>
        <v>155.23827397260274</v>
      </c>
      <c r="Q2985" t="s">
        <v>8317</v>
      </c>
      <c r="R2985" t="s">
        <v>8357</v>
      </c>
      <c r="S2985" s="10">
        <f t="shared" si="282"/>
        <v>41894.632361111115</v>
      </c>
      <c r="T2985" s="10">
        <f t="shared" si="283"/>
        <v>41954.674027777779</v>
      </c>
      <c r="V2985" s="21"/>
      <c r="W2985" t="s">
        <v>8303</v>
      </c>
      <c r="X2985" t="str">
        <f t="shared" si="280"/>
        <v>theater</v>
      </c>
      <c r="Y2985" t="str">
        <f t="shared" si="281"/>
        <v>spaces</v>
      </c>
    </row>
    <row r="2986" spans="1:25" ht="80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100.352</v>
      </c>
      <c r="P2986" s="6">
        <f t="shared" si="279"/>
        <v>115.08256880733946</v>
      </c>
      <c r="Q2986" t="s">
        <v>8317</v>
      </c>
      <c r="R2986" t="s">
        <v>8357</v>
      </c>
      <c r="S2986" s="10">
        <f t="shared" si="282"/>
        <v>42576.278715277775</v>
      </c>
      <c r="T2986" s="10">
        <f t="shared" si="283"/>
        <v>42606.278715277775</v>
      </c>
      <c r="V2986" s="21"/>
      <c r="W2986" t="s">
        <v>8303</v>
      </c>
      <c r="X2986" t="str">
        <f t="shared" si="280"/>
        <v>theater</v>
      </c>
      <c r="Y2986" t="str">
        <f t="shared" si="281"/>
        <v>spaces</v>
      </c>
    </row>
    <row r="2987" spans="1:25" ht="64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121.64999999999999</v>
      </c>
      <c r="P2987" s="6">
        <f t="shared" si="279"/>
        <v>109.5945945945946</v>
      </c>
      <c r="Q2987" t="s">
        <v>8317</v>
      </c>
      <c r="R2987" t="s">
        <v>8357</v>
      </c>
      <c r="S2987" s="10">
        <f t="shared" si="282"/>
        <v>42654.973703703698</v>
      </c>
      <c r="T2987" s="10">
        <f t="shared" si="283"/>
        <v>42674.166666666672</v>
      </c>
      <c r="V2987" s="21"/>
      <c r="W2987" t="s">
        <v>8303</v>
      </c>
      <c r="X2987" t="str">
        <f t="shared" si="280"/>
        <v>theater</v>
      </c>
      <c r="Y2987" t="str">
        <f t="shared" si="281"/>
        <v>spaces</v>
      </c>
    </row>
    <row r="2988" spans="1:25" ht="64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105.5</v>
      </c>
      <c r="P2988" s="6">
        <f t="shared" si="279"/>
        <v>45.214285714285715</v>
      </c>
      <c r="Q2988" t="s">
        <v>8317</v>
      </c>
      <c r="R2988" t="s">
        <v>8357</v>
      </c>
      <c r="S2988" s="10">
        <f t="shared" si="282"/>
        <v>42431.500069444446</v>
      </c>
      <c r="T2988" s="10">
        <f t="shared" si="283"/>
        <v>42491.458402777775</v>
      </c>
      <c r="V2988" s="21"/>
      <c r="W2988" t="s">
        <v>8303</v>
      </c>
      <c r="X2988" t="str">
        <f t="shared" si="280"/>
        <v>theater</v>
      </c>
      <c r="Y2988" t="str">
        <f t="shared" si="281"/>
        <v>spaces</v>
      </c>
    </row>
    <row r="2989" spans="1:25" ht="64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110.4008</v>
      </c>
      <c r="P2989" s="6">
        <f t="shared" si="279"/>
        <v>104.15169811320754</v>
      </c>
      <c r="Q2989" t="s">
        <v>8317</v>
      </c>
      <c r="R2989" t="s">
        <v>8357</v>
      </c>
      <c r="S2989" s="10">
        <f t="shared" si="282"/>
        <v>42627.307303240741</v>
      </c>
      <c r="T2989" s="10">
        <f t="shared" si="283"/>
        <v>42656</v>
      </c>
      <c r="V2989" s="21"/>
      <c r="W2989" t="s">
        <v>8303</v>
      </c>
      <c r="X2989" t="str">
        <f t="shared" si="280"/>
        <v>theater</v>
      </c>
      <c r="Y2989" t="str">
        <f t="shared" si="281"/>
        <v>spaces</v>
      </c>
    </row>
    <row r="2990" spans="1:25" ht="64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100</v>
      </c>
      <c r="P2990" s="6">
        <f t="shared" si="279"/>
        <v>35.714285714285715</v>
      </c>
      <c r="Q2990" t="s">
        <v>8317</v>
      </c>
      <c r="R2990" t="s">
        <v>8357</v>
      </c>
      <c r="S2990" s="10">
        <f t="shared" si="282"/>
        <v>42511.362048611118</v>
      </c>
      <c r="T2990" s="10">
        <f t="shared" si="283"/>
        <v>42541.362048611118</v>
      </c>
      <c r="V2990" s="21"/>
      <c r="W2990" t="s">
        <v>8303</v>
      </c>
      <c r="X2990" t="str">
        <f t="shared" si="280"/>
        <v>theater</v>
      </c>
      <c r="Y2990" t="str">
        <f t="shared" si="281"/>
        <v>spaces</v>
      </c>
    </row>
    <row r="2991" spans="1:25" ht="3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176.535</v>
      </c>
      <c r="P2991" s="6">
        <f t="shared" si="279"/>
        <v>96.997252747252745</v>
      </c>
      <c r="Q2991" t="s">
        <v>8317</v>
      </c>
      <c r="R2991" t="s">
        <v>8357</v>
      </c>
      <c r="S2991" s="10">
        <f t="shared" si="282"/>
        <v>42337.02039351852</v>
      </c>
      <c r="T2991" s="10">
        <f t="shared" si="283"/>
        <v>42359.207638888889</v>
      </c>
      <c r="V2991" s="21"/>
      <c r="W2991" t="s">
        <v>8303</v>
      </c>
      <c r="X2991" t="str">
        <f t="shared" si="280"/>
        <v>theater</v>
      </c>
      <c r="Y2991" t="str">
        <f t="shared" si="281"/>
        <v>spaces</v>
      </c>
    </row>
    <row r="2992" spans="1:25" ht="64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100</v>
      </c>
      <c r="P2992" s="6">
        <f t="shared" si="279"/>
        <v>370.37037037037038</v>
      </c>
      <c r="Q2992" t="s">
        <v>8317</v>
      </c>
      <c r="R2992" t="s">
        <v>8357</v>
      </c>
      <c r="S2992" s="10">
        <f t="shared" si="282"/>
        <v>42341.57430555555</v>
      </c>
      <c r="T2992" s="10">
        <f t="shared" si="283"/>
        <v>42376.57430555555</v>
      </c>
      <c r="V2992" s="21"/>
      <c r="W2992" t="s">
        <v>8303</v>
      </c>
      <c r="X2992" t="str">
        <f t="shared" si="280"/>
        <v>theater</v>
      </c>
      <c r="Y2992" t="str">
        <f t="shared" si="281"/>
        <v>spaces</v>
      </c>
    </row>
    <row r="2993" spans="1:25" ht="64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103.29411764705883</v>
      </c>
      <c r="P2993" s="6">
        <f t="shared" si="279"/>
        <v>94.408602150537632</v>
      </c>
      <c r="Q2993" t="s">
        <v>8317</v>
      </c>
      <c r="R2993" t="s">
        <v>8357</v>
      </c>
      <c r="S2993" s="10">
        <f t="shared" si="282"/>
        <v>42740.837152777778</v>
      </c>
      <c r="T2993" s="10">
        <f t="shared" si="283"/>
        <v>42762.837152777778</v>
      </c>
      <c r="V2993" s="21"/>
      <c r="W2993" t="s">
        <v>8303</v>
      </c>
      <c r="X2993" t="str">
        <f t="shared" si="280"/>
        <v>theater</v>
      </c>
      <c r="Y2993" t="str">
        <f t="shared" si="281"/>
        <v>spaces</v>
      </c>
    </row>
    <row r="2994" spans="1:25" ht="64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104.5</v>
      </c>
      <c r="P2994" s="6">
        <f t="shared" si="279"/>
        <v>48.984375</v>
      </c>
      <c r="Q2994" t="s">
        <v>8317</v>
      </c>
      <c r="R2994" t="s">
        <v>8357</v>
      </c>
      <c r="S2994" s="10">
        <f t="shared" si="282"/>
        <v>42622.767476851848</v>
      </c>
      <c r="T2994" s="10">
        <f t="shared" si="283"/>
        <v>42652.767476851848</v>
      </c>
      <c r="V2994" s="21"/>
      <c r="W2994" t="s">
        <v>8303</v>
      </c>
      <c r="X2994" t="str">
        <f t="shared" si="280"/>
        <v>theater</v>
      </c>
      <c r="Y2994" t="str">
        <f t="shared" si="281"/>
        <v>spaces</v>
      </c>
    </row>
    <row r="2995" spans="1:25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100.29999999999998</v>
      </c>
      <c r="P2995" s="6">
        <f t="shared" si="279"/>
        <v>45.590909090909093</v>
      </c>
      <c r="Q2995" t="s">
        <v>8317</v>
      </c>
      <c r="R2995" t="s">
        <v>8357</v>
      </c>
      <c r="S2995" s="10">
        <f t="shared" si="282"/>
        <v>42390.838738425926</v>
      </c>
      <c r="T2995" s="10">
        <f t="shared" si="283"/>
        <v>42420.838738425926</v>
      </c>
      <c r="V2995" s="21"/>
      <c r="W2995" t="s">
        <v>8303</v>
      </c>
      <c r="X2995" t="str">
        <f t="shared" si="280"/>
        <v>theater</v>
      </c>
      <c r="Y2995" t="str">
        <f t="shared" si="281"/>
        <v>spaces</v>
      </c>
    </row>
    <row r="2996" spans="1:25" ht="64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457.74666666666673</v>
      </c>
      <c r="P2996" s="6">
        <f t="shared" si="279"/>
        <v>23.275254237288134</v>
      </c>
      <c r="Q2996" t="s">
        <v>8317</v>
      </c>
      <c r="R2996" t="s">
        <v>8357</v>
      </c>
      <c r="S2996" s="10">
        <f t="shared" si="282"/>
        <v>41885.478842592594</v>
      </c>
      <c r="T2996" s="10">
        <f t="shared" si="283"/>
        <v>41915.478842592594</v>
      </c>
      <c r="V2996" s="21"/>
      <c r="W2996" t="s">
        <v>8303</v>
      </c>
      <c r="X2996" t="str">
        <f t="shared" si="280"/>
        <v>theater</v>
      </c>
      <c r="Y2996" t="str">
        <f t="shared" si="281"/>
        <v>spaces</v>
      </c>
    </row>
    <row r="2997" spans="1:25" ht="64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104.96000000000001</v>
      </c>
      <c r="P2997" s="6">
        <f t="shared" si="279"/>
        <v>63.2289156626506</v>
      </c>
      <c r="Q2997" t="s">
        <v>8317</v>
      </c>
      <c r="R2997" t="s">
        <v>8357</v>
      </c>
      <c r="S2997" s="10">
        <f t="shared" si="282"/>
        <v>42724.665173611109</v>
      </c>
      <c r="T2997" s="10">
        <f t="shared" si="283"/>
        <v>42754.665173611109</v>
      </c>
      <c r="V2997" s="21"/>
      <c r="W2997" t="s">
        <v>8303</v>
      </c>
      <c r="X2997" t="str">
        <f t="shared" si="280"/>
        <v>theater</v>
      </c>
      <c r="Y2997" t="str">
        <f t="shared" si="281"/>
        <v>spaces</v>
      </c>
    </row>
    <row r="2998" spans="1:25" ht="48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171.94285714285715</v>
      </c>
      <c r="P2998" s="6">
        <f t="shared" si="279"/>
        <v>153.5204081632653</v>
      </c>
      <c r="Q2998" t="s">
        <v>8317</v>
      </c>
      <c r="R2998" t="s">
        <v>8357</v>
      </c>
      <c r="S2998" s="10">
        <f t="shared" si="282"/>
        <v>42090.912500000006</v>
      </c>
      <c r="T2998" s="10">
        <f t="shared" si="283"/>
        <v>42150.912500000006</v>
      </c>
      <c r="V2998" s="21"/>
      <c r="W2998" t="s">
        <v>8303</v>
      </c>
      <c r="X2998" t="str">
        <f t="shared" si="280"/>
        <v>theater</v>
      </c>
      <c r="Y2998" t="str">
        <f t="shared" si="281"/>
        <v>spaces</v>
      </c>
    </row>
    <row r="2999" spans="1:25" ht="64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103.73000000000002</v>
      </c>
      <c r="P2999" s="6">
        <f t="shared" si="279"/>
        <v>90.2</v>
      </c>
      <c r="Q2999" t="s">
        <v>8317</v>
      </c>
      <c r="R2999" t="s">
        <v>8357</v>
      </c>
      <c r="S2999" s="10">
        <f t="shared" si="282"/>
        <v>42775.733715277776</v>
      </c>
      <c r="T2999" s="10">
        <f t="shared" si="283"/>
        <v>42793.207638888889</v>
      </c>
      <c r="V2999" s="21"/>
      <c r="W2999" t="s">
        <v>8303</v>
      </c>
      <c r="X2999" t="str">
        <f t="shared" si="280"/>
        <v>theater</v>
      </c>
      <c r="Y2999" t="str">
        <f t="shared" si="281"/>
        <v>spaces</v>
      </c>
    </row>
    <row r="3000" spans="1:25" ht="64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103.029</v>
      </c>
      <c r="P3000" s="6">
        <f t="shared" si="279"/>
        <v>118.97113163972287</v>
      </c>
      <c r="Q3000" t="s">
        <v>8317</v>
      </c>
      <c r="R3000" t="s">
        <v>8357</v>
      </c>
      <c r="S3000" s="10">
        <f t="shared" si="282"/>
        <v>41778.193622685183</v>
      </c>
      <c r="T3000" s="10">
        <f t="shared" si="283"/>
        <v>41806.184027777781</v>
      </c>
      <c r="V3000" s="21"/>
      <c r="W3000" t="s">
        <v>8303</v>
      </c>
      <c r="X3000" t="str">
        <f t="shared" si="280"/>
        <v>theater</v>
      </c>
      <c r="Y3000" t="str">
        <f t="shared" si="281"/>
        <v>spaces</v>
      </c>
    </row>
    <row r="3001" spans="1:25" ht="64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118.88888888888889</v>
      </c>
      <c r="P3001" s="6">
        <f t="shared" si="279"/>
        <v>80.25</v>
      </c>
      <c r="Q3001" t="s">
        <v>8317</v>
      </c>
      <c r="R3001" t="s">
        <v>8357</v>
      </c>
      <c r="S3001" s="10">
        <f t="shared" si="282"/>
        <v>42780.740277777775</v>
      </c>
      <c r="T3001" s="10">
        <f t="shared" si="283"/>
        <v>42795.083333333328</v>
      </c>
      <c r="V3001" s="21"/>
      <c r="W3001" t="s">
        <v>8303</v>
      </c>
      <c r="X3001" t="str">
        <f t="shared" si="280"/>
        <v>theater</v>
      </c>
      <c r="Y3001" t="str">
        <f t="shared" si="281"/>
        <v>spaces</v>
      </c>
    </row>
    <row r="3002" spans="1:25" ht="64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100</v>
      </c>
      <c r="P3002" s="6">
        <f t="shared" si="279"/>
        <v>62.5</v>
      </c>
      <c r="Q3002" t="s">
        <v>8317</v>
      </c>
      <c r="R3002" t="s">
        <v>8357</v>
      </c>
      <c r="S3002" s="10">
        <f t="shared" si="282"/>
        <v>42752.827199074076</v>
      </c>
      <c r="T3002" s="10">
        <f t="shared" si="283"/>
        <v>42766.75</v>
      </c>
      <c r="V3002" s="21"/>
      <c r="W3002" t="s">
        <v>8303</v>
      </c>
      <c r="X3002" t="str">
        <f t="shared" si="280"/>
        <v>theater</v>
      </c>
      <c r="Y3002" t="str">
        <f t="shared" si="281"/>
        <v>spaces</v>
      </c>
    </row>
    <row r="3003" spans="1:25" ht="64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318.69988910451895</v>
      </c>
      <c r="P3003" s="6">
        <f t="shared" si="279"/>
        <v>131.37719999999999</v>
      </c>
      <c r="Q3003" t="s">
        <v>8317</v>
      </c>
      <c r="R3003" t="s">
        <v>8357</v>
      </c>
      <c r="S3003" s="10">
        <f t="shared" si="282"/>
        <v>42534.895625000005</v>
      </c>
      <c r="T3003" s="10">
        <f t="shared" si="283"/>
        <v>42564.895625000005</v>
      </c>
      <c r="V3003" s="21"/>
      <c r="W3003" t="s">
        <v>8303</v>
      </c>
      <c r="X3003" t="str">
        <f t="shared" si="280"/>
        <v>theater</v>
      </c>
      <c r="Y3003" t="str">
        <f t="shared" si="281"/>
        <v>spaces</v>
      </c>
    </row>
    <row r="3004" spans="1:25" ht="48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108.50614285714286</v>
      </c>
      <c r="P3004" s="6">
        <f t="shared" si="279"/>
        <v>73.032980769230775</v>
      </c>
      <c r="Q3004" t="s">
        <v>8317</v>
      </c>
      <c r="R3004" t="s">
        <v>8357</v>
      </c>
      <c r="S3004" s="10">
        <f t="shared" si="282"/>
        <v>41239.83625</v>
      </c>
      <c r="T3004" s="10">
        <f t="shared" si="283"/>
        <v>41269.83625</v>
      </c>
      <c r="V3004" s="21"/>
      <c r="W3004" t="s">
        <v>8303</v>
      </c>
      <c r="X3004" t="str">
        <f t="shared" si="280"/>
        <v>theater</v>
      </c>
      <c r="Y3004" t="str">
        <f t="shared" si="281"/>
        <v>spaces</v>
      </c>
    </row>
    <row r="3005" spans="1:25" ht="80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101.16666666666667</v>
      </c>
      <c r="P3005" s="6">
        <f t="shared" si="279"/>
        <v>178.52941176470588</v>
      </c>
      <c r="Q3005" t="s">
        <v>8317</v>
      </c>
      <c r="R3005" t="s">
        <v>8357</v>
      </c>
      <c r="S3005" s="10">
        <f t="shared" si="282"/>
        <v>42398.849259259259</v>
      </c>
      <c r="T3005" s="10">
        <f t="shared" si="283"/>
        <v>42430.249305555553</v>
      </c>
      <c r="V3005" s="21"/>
      <c r="W3005" t="s">
        <v>8303</v>
      </c>
      <c r="X3005" t="str">
        <f t="shared" si="280"/>
        <v>theater</v>
      </c>
      <c r="Y3005" t="str">
        <f t="shared" si="281"/>
        <v>spaces</v>
      </c>
    </row>
    <row r="3006" spans="1:25" ht="80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112.815</v>
      </c>
      <c r="P3006" s="6">
        <f t="shared" si="279"/>
        <v>162.90974729241879</v>
      </c>
      <c r="Q3006" t="s">
        <v>8317</v>
      </c>
      <c r="R3006" t="s">
        <v>8357</v>
      </c>
      <c r="S3006" s="10">
        <f t="shared" si="282"/>
        <v>41928.881064814814</v>
      </c>
      <c r="T3006" s="10">
        <f t="shared" si="283"/>
        <v>41958.922731481478</v>
      </c>
      <c r="V3006" s="21"/>
      <c r="W3006" t="s">
        <v>8303</v>
      </c>
      <c r="X3006" t="str">
        <f t="shared" si="280"/>
        <v>theater</v>
      </c>
      <c r="Y3006" t="str">
        <f t="shared" si="281"/>
        <v>spaces</v>
      </c>
    </row>
    <row r="3007" spans="1:25" ht="64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120.49622641509434</v>
      </c>
      <c r="P3007" s="6">
        <f t="shared" si="279"/>
        <v>108.24237288135593</v>
      </c>
      <c r="Q3007" t="s">
        <v>8317</v>
      </c>
      <c r="R3007" t="s">
        <v>8357</v>
      </c>
      <c r="S3007" s="10">
        <f t="shared" si="282"/>
        <v>41888.674826388888</v>
      </c>
      <c r="T3007" s="10">
        <f t="shared" si="283"/>
        <v>41918.674826388888</v>
      </c>
      <c r="V3007" s="21"/>
      <c r="W3007" t="s">
        <v>8303</v>
      </c>
      <c r="X3007" t="str">
        <f t="shared" si="280"/>
        <v>theater</v>
      </c>
      <c r="Y3007" t="str">
        <f t="shared" si="281"/>
        <v>spaces</v>
      </c>
    </row>
    <row r="3008" spans="1:25" ht="48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107.74999999999999</v>
      </c>
      <c r="P3008" s="6">
        <f t="shared" si="279"/>
        <v>88.865979381443296</v>
      </c>
      <c r="Q3008" t="s">
        <v>8317</v>
      </c>
      <c r="R3008" t="s">
        <v>8357</v>
      </c>
      <c r="S3008" s="10">
        <f t="shared" si="282"/>
        <v>41957.756840277783</v>
      </c>
      <c r="T3008" s="10">
        <f t="shared" si="283"/>
        <v>41987.756840277783</v>
      </c>
      <c r="V3008" s="21"/>
      <c r="W3008" t="s">
        <v>8303</v>
      </c>
      <c r="X3008" t="str">
        <f t="shared" si="280"/>
        <v>theater</v>
      </c>
      <c r="Y3008" t="str">
        <f t="shared" si="281"/>
        <v>spaces</v>
      </c>
    </row>
    <row r="3009" spans="1:25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180</v>
      </c>
      <c r="P3009" s="6">
        <f t="shared" si="279"/>
        <v>54</v>
      </c>
      <c r="Q3009" t="s">
        <v>8317</v>
      </c>
      <c r="R3009" t="s">
        <v>8357</v>
      </c>
      <c r="S3009" s="10">
        <f t="shared" si="282"/>
        <v>42098.216238425928</v>
      </c>
      <c r="T3009" s="10">
        <f t="shared" si="283"/>
        <v>42119.216238425928</v>
      </c>
      <c r="V3009" s="21"/>
      <c r="W3009" t="s">
        <v>8303</v>
      </c>
      <c r="X3009" t="str">
        <f t="shared" si="280"/>
        <v>theater</v>
      </c>
      <c r="Y3009" t="str">
        <f t="shared" si="281"/>
        <v>spaces</v>
      </c>
    </row>
    <row r="3010" spans="1:25" ht="64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101.16666666666667</v>
      </c>
      <c r="P3010" s="6">
        <f t="shared" si="279"/>
        <v>116.73076923076923</v>
      </c>
      <c r="Q3010" t="s">
        <v>8317</v>
      </c>
      <c r="R3010" t="s">
        <v>8357</v>
      </c>
      <c r="S3010" s="10">
        <f t="shared" si="282"/>
        <v>42360.212025462963</v>
      </c>
      <c r="T3010" s="10">
        <f t="shared" si="283"/>
        <v>42390.212025462963</v>
      </c>
      <c r="V3010" s="21"/>
      <c r="W3010" t="s">
        <v>8303</v>
      </c>
      <c r="X3010" t="str">
        <f t="shared" si="280"/>
        <v>theater</v>
      </c>
      <c r="Y3010" t="str">
        <f t="shared" si="281"/>
        <v>spaces</v>
      </c>
    </row>
    <row r="3011" spans="1:25" ht="64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((E3011/D3011)*100)</f>
        <v>119.756</v>
      </c>
      <c r="P3011" s="6">
        <f t="shared" ref="P3011:P3074" si="285">IFERROR(E3011/L3011,0)</f>
        <v>233.8984375</v>
      </c>
      <c r="Q3011" t="s">
        <v>8317</v>
      </c>
      <c r="R3011" t="s">
        <v>8357</v>
      </c>
      <c r="S3011" s="10">
        <f t="shared" si="282"/>
        <v>41939.569907407407</v>
      </c>
      <c r="T3011" s="10">
        <f t="shared" si="283"/>
        <v>41969.611574074079</v>
      </c>
      <c r="V3011" s="21"/>
      <c r="W3011" t="s">
        <v>8303</v>
      </c>
      <c r="X3011" t="str">
        <f t="shared" ref="X3011:X3074" si="286">LEFT(W3011,FIND("/",W3011)-1)</f>
        <v>theater</v>
      </c>
      <c r="Y3011" t="str">
        <f t="shared" ref="Y3011:Y3074" si="287">RIGHT(W3011,LEN(W3011)-FIND("/",W3011))</f>
        <v>spaces</v>
      </c>
    </row>
    <row r="3012" spans="1:25" ht="64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158</v>
      </c>
      <c r="P3012" s="6">
        <f t="shared" si="285"/>
        <v>158</v>
      </c>
      <c r="Q3012" t="s">
        <v>8317</v>
      </c>
      <c r="R3012" t="s">
        <v>8357</v>
      </c>
      <c r="S3012" s="10">
        <f t="shared" si="282"/>
        <v>41996.832395833335</v>
      </c>
      <c r="T3012" s="10">
        <f t="shared" si="283"/>
        <v>42056.832395833335</v>
      </c>
      <c r="V3012" s="21"/>
      <c r="W3012" t="s">
        <v>8303</v>
      </c>
      <c r="X3012" t="str">
        <f t="shared" si="286"/>
        <v>theater</v>
      </c>
      <c r="Y3012" t="str">
        <f t="shared" si="287"/>
        <v>spaces</v>
      </c>
    </row>
    <row r="3013" spans="1:25" ht="64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123.66666666666666</v>
      </c>
      <c r="P3013" s="6">
        <f t="shared" si="285"/>
        <v>14.84</v>
      </c>
      <c r="Q3013" t="s">
        <v>8317</v>
      </c>
      <c r="R3013" t="s">
        <v>8357</v>
      </c>
      <c r="S3013" s="10">
        <f t="shared" si="282"/>
        <v>42334.468935185185</v>
      </c>
      <c r="T3013" s="10">
        <f t="shared" si="283"/>
        <v>42361.957638888889</v>
      </c>
      <c r="V3013" s="21"/>
      <c r="W3013" t="s">
        <v>8303</v>
      </c>
      <c r="X3013" t="str">
        <f t="shared" si="286"/>
        <v>theater</v>
      </c>
      <c r="Y3013" t="str">
        <f t="shared" si="287"/>
        <v>spaces</v>
      </c>
    </row>
    <row r="3014" spans="1:25" ht="64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117.12499999999999</v>
      </c>
      <c r="P3014" s="6">
        <f t="shared" si="285"/>
        <v>85.181818181818187</v>
      </c>
      <c r="Q3014" t="s">
        <v>8317</v>
      </c>
      <c r="R3014" t="s">
        <v>8357</v>
      </c>
      <c r="S3014" s="10">
        <f t="shared" si="282"/>
        <v>42024.702893518523</v>
      </c>
      <c r="T3014" s="10">
        <f t="shared" si="283"/>
        <v>42045.702893518523</v>
      </c>
      <c r="V3014" s="21"/>
      <c r="W3014" t="s">
        <v>8303</v>
      </c>
      <c r="X3014" t="str">
        <f t="shared" si="286"/>
        <v>theater</v>
      </c>
      <c r="Y3014" t="str">
        <f t="shared" si="287"/>
        <v>spaces</v>
      </c>
    </row>
    <row r="3015" spans="1:25" ht="64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156.96</v>
      </c>
      <c r="P3015" s="6">
        <f t="shared" si="285"/>
        <v>146.69158878504672</v>
      </c>
      <c r="Q3015" t="s">
        <v>8317</v>
      </c>
      <c r="R3015" t="s">
        <v>8357</v>
      </c>
      <c r="S3015" s="10">
        <f t="shared" si="282"/>
        <v>42146.836215277777</v>
      </c>
      <c r="T3015" s="10">
        <f t="shared" si="283"/>
        <v>42176.836215277777</v>
      </c>
      <c r="V3015" s="21"/>
      <c r="W3015" t="s">
        <v>8303</v>
      </c>
      <c r="X3015" t="str">
        <f t="shared" si="286"/>
        <v>theater</v>
      </c>
      <c r="Y3015" t="str">
        <f t="shared" si="287"/>
        <v>spaces</v>
      </c>
    </row>
    <row r="3016" spans="1:25" ht="64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113.104</v>
      </c>
      <c r="P3016" s="6">
        <f t="shared" si="285"/>
        <v>50.764811490125673</v>
      </c>
      <c r="Q3016" t="s">
        <v>8317</v>
      </c>
      <c r="R3016" t="s">
        <v>8357</v>
      </c>
      <c r="S3016" s="10">
        <f t="shared" si="282"/>
        <v>41920.123611111114</v>
      </c>
      <c r="T3016" s="10">
        <f t="shared" si="283"/>
        <v>41948.208333333336</v>
      </c>
      <c r="V3016" s="21"/>
      <c r="W3016" t="s">
        <v>8303</v>
      </c>
      <c r="X3016" t="str">
        <f t="shared" si="286"/>
        <v>theater</v>
      </c>
      <c r="Y3016" t="str">
        <f t="shared" si="287"/>
        <v>spaces</v>
      </c>
    </row>
    <row r="3017" spans="1:25" ht="64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103.17647058823529</v>
      </c>
      <c r="P3017" s="6">
        <f t="shared" si="285"/>
        <v>87.7</v>
      </c>
      <c r="Q3017" t="s">
        <v>8317</v>
      </c>
      <c r="R3017" t="s">
        <v>8357</v>
      </c>
      <c r="S3017" s="10">
        <f t="shared" si="282"/>
        <v>41785.72729166667</v>
      </c>
      <c r="T3017" s="10">
        <f t="shared" si="283"/>
        <v>41801.166666666664</v>
      </c>
      <c r="V3017" s="21"/>
      <c r="W3017" t="s">
        <v>8303</v>
      </c>
      <c r="X3017" t="str">
        <f t="shared" si="286"/>
        <v>theater</v>
      </c>
      <c r="Y3017" t="str">
        <f t="shared" si="287"/>
        <v>spaces</v>
      </c>
    </row>
    <row r="3018" spans="1:25" ht="64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102.61176470588236</v>
      </c>
      <c r="P3018" s="6">
        <f t="shared" si="285"/>
        <v>242.27777777777777</v>
      </c>
      <c r="Q3018" t="s">
        <v>8317</v>
      </c>
      <c r="R3018" t="s">
        <v>8357</v>
      </c>
      <c r="S3018" s="10">
        <f t="shared" si="282"/>
        <v>41778.548055555555</v>
      </c>
      <c r="T3018" s="10">
        <f t="shared" si="283"/>
        <v>41838.548055555555</v>
      </c>
      <c r="V3018" s="21"/>
      <c r="W3018" t="s">
        <v>8303</v>
      </c>
      <c r="X3018" t="str">
        <f t="shared" si="286"/>
        <v>theater</v>
      </c>
      <c r="Y3018" t="str">
        <f t="shared" si="287"/>
        <v>spaces</v>
      </c>
    </row>
    <row r="3019" spans="1:25" ht="64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105.84090909090908</v>
      </c>
      <c r="P3019" s="6">
        <f t="shared" si="285"/>
        <v>146.44654088050314</v>
      </c>
      <c r="Q3019" t="s">
        <v>8317</v>
      </c>
      <c r="R3019" t="s">
        <v>8357</v>
      </c>
      <c r="S3019" s="10">
        <f t="shared" si="282"/>
        <v>41841.850034722222</v>
      </c>
      <c r="T3019" s="10">
        <f t="shared" si="283"/>
        <v>41871.850034722222</v>
      </c>
      <c r="V3019" s="21"/>
      <c r="W3019" t="s">
        <v>8303</v>
      </c>
      <c r="X3019" t="str">
        <f t="shared" si="286"/>
        <v>theater</v>
      </c>
      <c r="Y3019" t="str">
        <f t="shared" si="287"/>
        <v>spaces</v>
      </c>
    </row>
    <row r="3020" spans="1:25" ht="64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100.71428571428571</v>
      </c>
      <c r="P3020" s="6">
        <f t="shared" si="285"/>
        <v>103.17073170731707</v>
      </c>
      <c r="Q3020" t="s">
        <v>8317</v>
      </c>
      <c r="R3020" t="s">
        <v>8357</v>
      </c>
      <c r="S3020" s="10">
        <f t="shared" si="282"/>
        <v>42163.29833333334</v>
      </c>
      <c r="T3020" s="10">
        <f t="shared" si="283"/>
        <v>42205.916666666672</v>
      </c>
      <c r="V3020" s="21"/>
      <c r="W3020" t="s">
        <v>8303</v>
      </c>
      <c r="X3020" t="str">
        <f t="shared" si="286"/>
        <v>theater</v>
      </c>
      <c r="Y3020" t="str">
        <f t="shared" si="287"/>
        <v>spaces</v>
      </c>
    </row>
    <row r="3021" spans="1:25" ht="64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121.23333333333332</v>
      </c>
      <c r="P3021" s="6">
        <f t="shared" si="285"/>
        <v>80.464601769911511</v>
      </c>
      <c r="Q3021" t="s">
        <v>8317</v>
      </c>
      <c r="R3021" t="s">
        <v>8357</v>
      </c>
      <c r="S3021" s="10">
        <f t="shared" si="282"/>
        <v>41758.833564814813</v>
      </c>
      <c r="T3021" s="10">
        <f t="shared" si="283"/>
        <v>41786.125</v>
      </c>
      <c r="V3021" s="21"/>
      <c r="W3021" t="s">
        <v>8303</v>
      </c>
      <c r="X3021" t="str">
        <f t="shared" si="286"/>
        <v>theater</v>
      </c>
      <c r="Y3021" t="str">
        <f t="shared" si="287"/>
        <v>spaces</v>
      </c>
    </row>
    <row r="3022" spans="1:25" ht="64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100.57142857142858</v>
      </c>
      <c r="P3022" s="6">
        <f t="shared" si="285"/>
        <v>234.66666666666666</v>
      </c>
      <c r="Q3022" t="s">
        <v>8317</v>
      </c>
      <c r="R3022" t="s">
        <v>8357</v>
      </c>
      <c r="S3022" s="10">
        <f t="shared" si="282"/>
        <v>42170.846446759257</v>
      </c>
      <c r="T3022" s="10">
        <f t="shared" si="283"/>
        <v>42230.846446759257</v>
      </c>
      <c r="V3022" s="21"/>
      <c r="W3022" t="s">
        <v>8303</v>
      </c>
      <c r="X3022" t="str">
        <f t="shared" si="286"/>
        <v>theater</v>
      </c>
      <c r="Y3022" t="str">
        <f t="shared" si="287"/>
        <v>spaces</v>
      </c>
    </row>
    <row r="3023" spans="1:25" ht="64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116.02222222222223</v>
      </c>
      <c r="P3023" s="6">
        <f t="shared" si="285"/>
        <v>50.689320388349515</v>
      </c>
      <c r="Q3023" t="s">
        <v>8317</v>
      </c>
      <c r="R3023" t="s">
        <v>8357</v>
      </c>
      <c r="S3023" s="10">
        <f t="shared" si="282"/>
        <v>42660.618854166663</v>
      </c>
      <c r="T3023" s="10">
        <f t="shared" si="283"/>
        <v>42696.249305555553</v>
      </c>
      <c r="V3023" s="21"/>
      <c r="W3023" t="s">
        <v>8303</v>
      </c>
      <c r="X3023" t="str">
        <f t="shared" si="286"/>
        <v>theater</v>
      </c>
      <c r="Y3023" t="str">
        <f t="shared" si="287"/>
        <v>spaces</v>
      </c>
    </row>
    <row r="3024" spans="1:25" ht="64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100.88</v>
      </c>
      <c r="P3024" s="6">
        <f t="shared" si="285"/>
        <v>162.70967741935485</v>
      </c>
      <c r="Q3024" t="s">
        <v>8317</v>
      </c>
      <c r="R3024" t="s">
        <v>8357</v>
      </c>
      <c r="S3024" s="10">
        <f t="shared" si="282"/>
        <v>42564.95380787037</v>
      </c>
      <c r="T3024" s="10">
        <f t="shared" si="283"/>
        <v>42609.95380787037</v>
      </c>
      <c r="V3024" s="21"/>
      <c r="W3024" t="s">
        <v>8303</v>
      </c>
      <c r="X3024" t="str">
        <f t="shared" si="286"/>
        <v>theater</v>
      </c>
      <c r="Y3024" t="str">
        <f t="shared" si="287"/>
        <v>spaces</v>
      </c>
    </row>
    <row r="3025" spans="1:25" ht="80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103</v>
      </c>
      <c r="P3025" s="6">
        <f t="shared" si="285"/>
        <v>120.16666666666667</v>
      </c>
      <c r="Q3025" t="s">
        <v>8317</v>
      </c>
      <c r="R3025" t="s">
        <v>8357</v>
      </c>
      <c r="S3025" s="10">
        <f t="shared" si="282"/>
        <v>42121.675763888896</v>
      </c>
      <c r="T3025" s="10">
        <f t="shared" si="283"/>
        <v>42166.675763888896</v>
      </c>
      <c r="V3025" s="21"/>
      <c r="W3025" t="s">
        <v>8303</v>
      </c>
      <c r="X3025" t="str">
        <f t="shared" si="286"/>
        <v>theater</v>
      </c>
      <c r="Y3025" t="str">
        <f t="shared" si="287"/>
        <v>spaces</v>
      </c>
    </row>
    <row r="3026" spans="1:25" ht="64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246.42</v>
      </c>
      <c r="P3026" s="6">
        <f t="shared" si="285"/>
        <v>67.697802197802204</v>
      </c>
      <c r="Q3026" t="s">
        <v>8317</v>
      </c>
      <c r="R3026" t="s">
        <v>8357</v>
      </c>
      <c r="S3026" s="10">
        <f t="shared" si="282"/>
        <v>41158.993923611109</v>
      </c>
      <c r="T3026" s="10">
        <f t="shared" si="283"/>
        <v>41188.993923611109</v>
      </c>
      <c r="V3026" s="21"/>
      <c r="W3026" t="s">
        <v>8303</v>
      </c>
      <c r="X3026" t="str">
        <f t="shared" si="286"/>
        <v>theater</v>
      </c>
      <c r="Y3026" t="str">
        <f t="shared" si="287"/>
        <v>spaces</v>
      </c>
    </row>
    <row r="3027" spans="1:25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302.2</v>
      </c>
      <c r="P3027" s="6">
        <f t="shared" si="285"/>
        <v>52.103448275862071</v>
      </c>
      <c r="Q3027" t="s">
        <v>8317</v>
      </c>
      <c r="R3027" t="s">
        <v>8357</v>
      </c>
      <c r="S3027" s="10">
        <f t="shared" si="282"/>
        <v>41761.509409722225</v>
      </c>
      <c r="T3027" s="10">
        <f t="shared" si="283"/>
        <v>41789.666666666664</v>
      </c>
      <c r="V3027" s="21"/>
      <c r="W3027" t="s">
        <v>8303</v>
      </c>
      <c r="X3027" t="str">
        <f t="shared" si="286"/>
        <v>theater</v>
      </c>
      <c r="Y3027" t="str">
        <f t="shared" si="287"/>
        <v>spaces</v>
      </c>
    </row>
    <row r="3028" spans="1:25" ht="80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143.33333333333334</v>
      </c>
      <c r="P3028" s="6">
        <f t="shared" si="285"/>
        <v>51.6</v>
      </c>
      <c r="Q3028" t="s">
        <v>8317</v>
      </c>
      <c r="R3028" t="s">
        <v>8357</v>
      </c>
      <c r="S3028" s="10">
        <f t="shared" si="282"/>
        <v>42783.459398148145</v>
      </c>
      <c r="T3028" s="10">
        <f t="shared" si="283"/>
        <v>42797.459398148145</v>
      </c>
      <c r="V3028" s="21"/>
      <c r="W3028" t="s">
        <v>8303</v>
      </c>
      <c r="X3028" t="str">
        <f t="shared" si="286"/>
        <v>theater</v>
      </c>
      <c r="Y3028" t="str">
        <f t="shared" si="287"/>
        <v>spaces</v>
      </c>
    </row>
    <row r="3029" spans="1:25" ht="48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131.44</v>
      </c>
      <c r="P3029" s="6">
        <f t="shared" si="285"/>
        <v>164.3</v>
      </c>
      <c r="Q3029" t="s">
        <v>8317</v>
      </c>
      <c r="R3029" t="s">
        <v>8357</v>
      </c>
      <c r="S3029" s="10">
        <f t="shared" si="282"/>
        <v>42053.704293981486</v>
      </c>
      <c r="T3029" s="10">
        <f t="shared" si="283"/>
        <v>42083.662627314814</v>
      </c>
      <c r="V3029" s="21"/>
      <c r="W3029" t="s">
        <v>8303</v>
      </c>
      <c r="X3029" t="str">
        <f t="shared" si="286"/>
        <v>theater</v>
      </c>
      <c r="Y3029" t="str">
        <f t="shared" si="287"/>
        <v>spaces</v>
      </c>
    </row>
    <row r="3030" spans="1:25" ht="48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168.01999999999998</v>
      </c>
      <c r="P3030" s="6">
        <f t="shared" si="285"/>
        <v>84.858585858585855</v>
      </c>
      <c r="Q3030" t="s">
        <v>8317</v>
      </c>
      <c r="R3030" t="s">
        <v>8357</v>
      </c>
      <c r="S3030" s="10">
        <f t="shared" si="282"/>
        <v>42567.264178240745</v>
      </c>
      <c r="T3030" s="10">
        <f t="shared" si="283"/>
        <v>42597.264178240745</v>
      </c>
      <c r="V3030" s="21"/>
      <c r="W3030" t="s">
        <v>8303</v>
      </c>
      <c r="X3030" t="str">
        <f t="shared" si="286"/>
        <v>theater</v>
      </c>
      <c r="Y3030" t="str">
        <f t="shared" si="287"/>
        <v>spaces</v>
      </c>
    </row>
    <row r="3031" spans="1:25" ht="64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109.67666666666666</v>
      </c>
      <c r="P3031" s="6">
        <f t="shared" si="285"/>
        <v>94.548850574712645</v>
      </c>
      <c r="Q3031" t="s">
        <v>8317</v>
      </c>
      <c r="R3031" t="s">
        <v>8357</v>
      </c>
      <c r="S3031" s="10">
        <f t="shared" si="282"/>
        <v>41932.708877314813</v>
      </c>
      <c r="T3031" s="10">
        <f t="shared" si="283"/>
        <v>41961.190972222219</v>
      </c>
      <c r="V3031" s="21"/>
      <c r="W3031" t="s">
        <v>8303</v>
      </c>
      <c r="X3031" t="str">
        <f t="shared" si="286"/>
        <v>theater</v>
      </c>
      <c r="Y3031" t="str">
        <f t="shared" si="287"/>
        <v>spaces</v>
      </c>
    </row>
    <row r="3032" spans="1:25" ht="64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106.6857142857143</v>
      </c>
      <c r="P3032" s="6">
        <f t="shared" si="285"/>
        <v>45.536585365853661</v>
      </c>
      <c r="Q3032" t="s">
        <v>8317</v>
      </c>
      <c r="R3032" t="s">
        <v>8357</v>
      </c>
      <c r="S3032" s="10">
        <f t="shared" ref="S3032:S3095" si="288">(((J3032/60)/60)/24)+DATE(1970,1,1)</f>
        <v>42233.747349537036</v>
      </c>
      <c r="T3032" s="10">
        <f t="shared" ref="T3032:T3095" si="289">(((I3032/60)/60)/24)+DATE(1970,1,1)</f>
        <v>42263.747349537036</v>
      </c>
      <c r="V3032" s="21"/>
      <c r="W3032" t="s">
        <v>8303</v>
      </c>
      <c r="X3032" t="str">
        <f t="shared" si="286"/>
        <v>theater</v>
      </c>
      <c r="Y3032" t="str">
        <f t="shared" si="287"/>
        <v>spaces</v>
      </c>
    </row>
    <row r="3033" spans="1:25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100</v>
      </c>
      <c r="P3033" s="6">
        <f t="shared" si="285"/>
        <v>51.724137931034484</v>
      </c>
      <c r="Q3033" t="s">
        <v>8317</v>
      </c>
      <c r="R3033" t="s">
        <v>8357</v>
      </c>
      <c r="S3033" s="10">
        <f t="shared" si="288"/>
        <v>42597.882488425923</v>
      </c>
      <c r="T3033" s="10">
        <f t="shared" si="289"/>
        <v>42657.882488425923</v>
      </c>
      <c r="V3033" s="21"/>
      <c r="W3033" t="s">
        <v>8303</v>
      </c>
      <c r="X3033" t="str">
        <f t="shared" si="286"/>
        <v>theater</v>
      </c>
      <c r="Y3033" t="str">
        <f t="shared" si="287"/>
        <v>spaces</v>
      </c>
    </row>
    <row r="3034" spans="1:25" ht="64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127.2</v>
      </c>
      <c r="P3034" s="6">
        <f t="shared" si="285"/>
        <v>50.88</v>
      </c>
      <c r="Q3034" t="s">
        <v>8317</v>
      </c>
      <c r="R3034" t="s">
        <v>8357</v>
      </c>
      <c r="S3034" s="10">
        <f t="shared" si="288"/>
        <v>42228.044664351852</v>
      </c>
      <c r="T3034" s="10">
        <f t="shared" si="289"/>
        <v>42258.044664351852</v>
      </c>
      <c r="V3034" s="21"/>
      <c r="W3034" t="s">
        <v>8303</v>
      </c>
      <c r="X3034" t="str">
        <f t="shared" si="286"/>
        <v>theater</v>
      </c>
      <c r="Y3034" t="str">
        <f t="shared" si="287"/>
        <v>spaces</v>
      </c>
    </row>
    <row r="3035" spans="1:25" ht="64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146.53333333333333</v>
      </c>
      <c r="P3035" s="6">
        <f t="shared" si="285"/>
        <v>191.13043478260869</v>
      </c>
      <c r="Q3035" t="s">
        <v>8317</v>
      </c>
      <c r="R3035" t="s">
        <v>8357</v>
      </c>
      <c r="S3035" s="10">
        <f t="shared" si="288"/>
        <v>42570.110243055555</v>
      </c>
      <c r="T3035" s="10">
        <f t="shared" si="289"/>
        <v>42600.110243055555</v>
      </c>
      <c r="V3035" s="21"/>
      <c r="W3035" t="s">
        <v>8303</v>
      </c>
      <c r="X3035" t="str">
        <f t="shared" si="286"/>
        <v>theater</v>
      </c>
      <c r="Y3035" t="str">
        <f t="shared" si="287"/>
        <v>spaces</v>
      </c>
    </row>
    <row r="3036" spans="1:25" ht="96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112.53599999999999</v>
      </c>
      <c r="P3036" s="6">
        <f t="shared" si="285"/>
        <v>89.314285714285717</v>
      </c>
      <c r="Q3036" t="s">
        <v>8317</v>
      </c>
      <c r="R3036" t="s">
        <v>8357</v>
      </c>
      <c r="S3036" s="10">
        <f t="shared" si="288"/>
        <v>42644.535358796296</v>
      </c>
      <c r="T3036" s="10">
        <f t="shared" si="289"/>
        <v>42675.165972222225</v>
      </c>
      <c r="V3036" s="21"/>
      <c r="W3036" t="s">
        <v>8303</v>
      </c>
      <c r="X3036" t="str">
        <f t="shared" si="286"/>
        <v>theater</v>
      </c>
      <c r="Y3036" t="str">
        <f t="shared" si="287"/>
        <v>spaces</v>
      </c>
    </row>
    <row r="3037" spans="1:25" ht="48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108.78684000000001</v>
      </c>
      <c r="P3037" s="6">
        <f t="shared" si="285"/>
        <v>88.588631921824103</v>
      </c>
      <c r="Q3037" t="s">
        <v>8317</v>
      </c>
      <c r="R3037" t="s">
        <v>8357</v>
      </c>
      <c r="S3037" s="10">
        <f t="shared" si="288"/>
        <v>41368.560289351852</v>
      </c>
      <c r="T3037" s="10">
        <f t="shared" si="289"/>
        <v>41398.560289351852</v>
      </c>
      <c r="V3037" s="21"/>
      <c r="W3037" t="s">
        <v>8303</v>
      </c>
      <c r="X3037" t="str">
        <f t="shared" si="286"/>
        <v>theater</v>
      </c>
      <c r="Y3037" t="str">
        <f t="shared" si="287"/>
        <v>spaces</v>
      </c>
    </row>
    <row r="3038" spans="1:25" ht="64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126.732</v>
      </c>
      <c r="P3038" s="6">
        <f t="shared" si="285"/>
        <v>96.300911854103347</v>
      </c>
      <c r="Q3038" t="s">
        <v>8317</v>
      </c>
      <c r="R3038" t="s">
        <v>8357</v>
      </c>
      <c r="S3038" s="10">
        <f t="shared" si="288"/>
        <v>41466.785231481481</v>
      </c>
      <c r="T3038" s="10">
        <f t="shared" si="289"/>
        <v>41502.499305555553</v>
      </c>
      <c r="V3038" s="21"/>
      <c r="W3038" t="s">
        <v>8303</v>
      </c>
      <c r="X3038" t="str">
        <f t="shared" si="286"/>
        <v>theater</v>
      </c>
      <c r="Y3038" t="str">
        <f t="shared" si="287"/>
        <v>spaces</v>
      </c>
    </row>
    <row r="3039" spans="1:25" ht="8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213.20000000000002</v>
      </c>
      <c r="P3039" s="6">
        <f t="shared" si="285"/>
        <v>33.3125</v>
      </c>
      <c r="Q3039" t="s">
        <v>8317</v>
      </c>
      <c r="R3039" t="s">
        <v>8357</v>
      </c>
      <c r="S3039" s="10">
        <f t="shared" si="288"/>
        <v>40378.893206018518</v>
      </c>
      <c r="T3039" s="10">
        <f t="shared" si="289"/>
        <v>40453.207638888889</v>
      </c>
      <c r="V3039" s="21"/>
      <c r="W3039" t="s">
        <v>8303</v>
      </c>
      <c r="X3039" t="str">
        <f t="shared" si="286"/>
        <v>theater</v>
      </c>
      <c r="Y3039" t="str">
        <f t="shared" si="287"/>
        <v>spaces</v>
      </c>
    </row>
    <row r="3040" spans="1:25" ht="64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100.49999999999999</v>
      </c>
      <c r="P3040" s="6">
        <f t="shared" si="285"/>
        <v>37.222222222222221</v>
      </c>
      <c r="Q3040" t="s">
        <v>8317</v>
      </c>
      <c r="R3040" t="s">
        <v>8357</v>
      </c>
      <c r="S3040" s="10">
        <f t="shared" si="288"/>
        <v>42373.252280092594</v>
      </c>
      <c r="T3040" s="10">
        <f t="shared" si="289"/>
        <v>42433.252280092594</v>
      </c>
      <c r="V3040" s="21"/>
      <c r="W3040" t="s">
        <v>8303</v>
      </c>
      <c r="X3040" t="str">
        <f t="shared" si="286"/>
        <v>theater</v>
      </c>
      <c r="Y3040" t="str">
        <f t="shared" si="287"/>
        <v>spaces</v>
      </c>
    </row>
    <row r="3041" spans="1:25" ht="64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108.71389999999998</v>
      </c>
      <c r="P3041" s="6">
        <f t="shared" si="285"/>
        <v>92.130423728813554</v>
      </c>
      <c r="Q3041" t="s">
        <v>8317</v>
      </c>
      <c r="R3041" t="s">
        <v>8357</v>
      </c>
      <c r="S3041" s="10">
        <f t="shared" si="288"/>
        <v>41610.794421296298</v>
      </c>
      <c r="T3041" s="10">
        <f t="shared" si="289"/>
        <v>41637.332638888889</v>
      </c>
      <c r="V3041" s="21"/>
      <c r="W3041" t="s">
        <v>8303</v>
      </c>
      <c r="X3041" t="str">
        <f t="shared" si="286"/>
        <v>theater</v>
      </c>
      <c r="Y3041" t="str">
        <f t="shared" si="287"/>
        <v>spaces</v>
      </c>
    </row>
    <row r="3042" spans="1:25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107.5</v>
      </c>
      <c r="P3042" s="6">
        <f t="shared" si="285"/>
        <v>76.785714285714292</v>
      </c>
      <c r="Q3042" t="s">
        <v>8317</v>
      </c>
      <c r="R3042" t="s">
        <v>8357</v>
      </c>
      <c r="S3042" s="10">
        <f t="shared" si="288"/>
        <v>42177.791909722218</v>
      </c>
      <c r="T3042" s="10">
        <f t="shared" si="289"/>
        <v>42181.958333333328</v>
      </c>
      <c r="V3042" s="21"/>
      <c r="W3042" t="s">
        <v>8303</v>
      </c>
      <c r="X3042" t="str">
        <f t="shared" si="286"/>
        <v>theater</v>
      </c>
      <c r="Y3042" t="str">
        <f t="shared" si="287"/>
        <v>spaces</v>
      </c>
    </row>
    <row r="3043" spans="1:25" ht="48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110.48192771084338</v>
      </c>
      <c r="P3043" s="6">
        <f t="shared" si="285"/>
        <v>96.526315789473685</v>
      </c>
      <c r="Q3043" t="s">
        <v>8317</v>
      </c>
      <c r="R3043" t="s">
        <v>8357</v>
      </c>
      <c r="S3043" s="10">
        <f t="shared" si="288"/>
        <v>42359.868611111116</v>
      </c>
      <c r="T3043" s="10">
        <f t="shared" si="289"/>
        <v>42389.868611111116</v>
      </c>
      <c r="V3043" s="21"/>
      <c r="W3043" t="s">
        <v>8303</v>
      </c>
      <c r="X3043" t="str">
        <f t="shared" si="286"/>
        <v>theater</v>
      </c>
      <c r="Y3043" t="str">
        <f t="shared" si="287"/>
        <v>spaces</v>
      </c>
    </row>
    <row r="3044" spans="1:25" ht="64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128</v>
      </c>
      <c r="P3044" s="6">
        <f t="shared" si="285"/>
        <v>51.891891891891895</v>
      </c>
      <c r="Q3044" t="s">
        <v>8317</v>
      </c>
      <c r="R3044" t="s">
        <v>8357</v>
      </c>
      <c r="S3044" s="10">
        <f t="shared" si="288"/>
        <v>42253.688043981485</v>
      </c>
      <c r="T3044" s="10">
        <f t="shared" si="289"/>
        <v>42283.688043981485</v>
      </c>
      <c r="V3044" s="21"/>
      <c r="W3044" t="s">
        <v>8303</v>
      </c>
      <c r="X3044" t="str">
        <f t="shared" si="286"/>
        <v>theater</v>
      </c>
      <c r="Y3044" t="str">
        <f t="shared" si="287"/>
        <v>spaces</v>
      </c>
    </row>
    <row r="3045" spans="1:25" ht="64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110.00666666666667</v>
      </c>
      <c r="P3045" s="6">
        <f t="shared" si="285"/>
        <v>128.9140625</v>
      </c>
      <c r="Q3045" t="s">
        <v>8317</v>
      </c>
      <c r="R3045" t="s">
        <v>8357</v>
      </c>
      <c r="S3045" s="10">
        <f t="shared" si="288"/>
        <v>42083.070590277777</v>
      </c>
      <c r="T3045" s="10">
        <f t="shared" si="289"/>
        <v>42110.118055555555</v>
      </c>
      <c r="V3045" s="21"/>
      <c r="W3045" t="s">
        <v>8303</v>
      </c>
      <c r="X3045" t="str">
        <f t="shared" si="286"/>
        <v>theater</v>
      </c>
      <c r="Y3045" t="str">
        <f t="shared" si="287"/>
        <v>spaces</v>
      </c>
    </row>
    <row r="3046" spans="1:25" ht="64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109.34166666666667</v>
      </c>
      <c r="P3046" s="6">
        <f t="shared" si="285"/>
        <v>84.108974358974365</v>
      </c>
      <c r="Q3046" t="s">
        <v>8317</v>
      </c>
      <c r="R3046" t="s">
        <v>8357</v>
      </c>
      <c r="S3046" s="10">
        <f t="shared" si="288"/>
        <v>42387.7268287037</v>
      </c>
      <c r="T3046" s="10">
        <f t="shared" si="289"/>
        <v>42402.7268287037</v>
      </c>
      <c r="V3046" s="21"/>
      <c r="W3046" t="s">
        <v>8303</v>
      </c>
      <c r="X3046" t="str">
        <f t="shared" si="286"/>
        <v>theater</v>
      </c>
      <c r="Y3046" t="str">
        <f t="shared" si="287"/>
        <v>spaces</v>
      </c>
    </row>
    <row r="3047" spans="1:25" ht="64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132.70650000000001</v>
      </c>
      <c r="P3047" s="6">
        <f t="shared" si="285"/>
        <v>82.941562500000003</v>
      </c>
      <c r="Q3047" t="s">
        <v>8317</v>
      </c>
      <c r="R3047" t="s">
        <v>8357</v>
      </c>
      <c r="S3047" s="10">
        <f t="shared" si="288"/>
        <v>41843.155729166669</v>
      </c>
      <c r="T3047" s="10">
        <f t="shared" si="289"/>
        <v>41873.155729166669</v>
      </c>
      <c r="V3047" s="21"/>
      <c r="W3047" t="s">
        <v>8303</v>
      </c>
      <c r="X3047" t="str">
        <f t="shared" si="286"/>
        <v>theater</v>
      </c>
      <c r="Y3047" t="str">
        <f t="shared" si="287"/>
        <v>spaces</v>
      </c>
    </row>
    <row r="3048" spans="1:25" ht="80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190.84810126582278</v>
      </c>
      <c r="P3048" s="6">
        <f t="shared" si="285"/>
        <v>259.94827586206895</v>
      </c>
      <c r="Q3048" t="s">
        <v>8317</v>
      </c>
      <c r="R3048" t="s">
        <v>8357</v>
      </c>
      <c r="S3048" s="10">
        <f t="shared" si="288"/>
        <v>41862.803078703706</v>
      </c>
      <c r="T3048" s="10">
        <f t="shared" si="289"/>
        <v>41892.202777777777</v>
      </c>
      <c r="V3048" s="21"/>
      <c r="W3048" t="s">
        <v>8303</v>
      </c>
      <c r="X3048" t="str">
        <f t="shared" si="286"/>
        <v>theater</v>
      </c>
      <c r="Y3048" t="str">
        <f t="shared" si="287"/>
        <v>spaces</v>
      </c>
    </row>
    <row r="3049" spans="1:25" ht="64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149</v>
      </c>
      <c r="P3049" s="6">
        <f t="shared" si="285"/>
        <v>37.25</v>
      </c>
      <c r="Q3049" t="s">
        <v>8317</v>
      </c>
      <c r="R3049" t="s">
        <v>8357</v>
      </c>
      <c r="S3049" s="10">
        <f t="shared" si="288"/>
        <v>42443.989050925928</v>
      </c>
      <c r="T3049" s="10">
        <f t="shared" si="289"/>
        <v>42487.552777777775</v>
      </c>
      <c r="V3049" s="21"/>
      <c r="W3049" t="s">
        <v>8303</v>
      </c>
      <c r="X3049" t="str">
        <f t="shared" si="286"/>
        <v>theater</v>
      </c>
      <c r="Y3049" t="str">
        <f t="shared" si="287"/>
        <v>spaces</v>
      </c>
    </row>
    <row r="3050" spans="1:25" ht="80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166.4</v>
      </c>
      <c r="P3050" s="6">
        <f t="shared" si="285"/>
        <v>177.02127659574469</v>
      </c>
      <c r="Q3050" t="s">
        <v>8317</v>
      </c>
      <c r="R3050" t="s">
        <v>8357</v>
      </c>
      <c r="S3050" s="10">
        <f t="shared" si="288"/>
        <v>41975.901180555549</v>
      </c>
      <c r="T3050" s="10">
        <f t="shared" si="289"/>
        <v>42004.890277777777</v>
      </c>
      <c r="V3050" s="21"/>
      <c r="W3050" t="s">
        <v>8303</v>
      </c>
      <c r="X3050" t="str">
        <f t="shared" si="286"/>
        <v>theater</v>
      </c>
      <c r="Y3050" t="str">
        <f t="shared" si="287"/>
        <v>spaces</v>
      </c>
    </row>
    <row r="3051" spans="1:25" ht="64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106.66666666666667</v>
      </c>
      <c r="P3051" s="6">
        <f t="shared" si="285"/>
        <v>74.074074074074076</v>
      </c>
      <c r="Q3051" t="s">
        <v>8317</v>
      </c>
      <c r="R3051" t="s">
        <v>8357</v>
      </c>
      <c r="S3051" s="10">
        <f t="shared" si="288"/>
        <v>42139.014525462961</v>
      </c>
      <c r="T3051" s="10">
        <f t="shared" si="289"/>
        <v>42169.014525462961</v>
      </c>
      <c r="V3051" s="21"/>
      <c r="W3051" t="s">
        <v>8303</v>
      </c>
      <c r="X3051" t="str">
        <f t="shared" si="286"/>
        <v>theater</v>
      </c>
      <c r="Y3051" t="str">
        <f t="shared" si="287"/>
        <v>spaces</v>
      </c>
    </row>
    <row r="3052" spans="1:25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106</v>
      </c>
      <c r="P3052" s="6">
        <f t="shared" si="285"/>
        <v>70.666666666666671</v>
      </c>
      <c r="Q3052" t="s">
        <v>8317</v>
      </c>
      <c r="R3052" t="s">
        <v>8357</v>
      </c>
      <c r="S3052" s="10">
        <f t="shared" si="288"/>
        <v>42465.16851851852</v>
      </c>
      <c r="T3052" s="10">
        <f t="shared" si="289"/>
        <v>42495.16851851852</v>
      </c>
      <c r="V3052" s="21"/>
      <c r="W3052" t="s">
        <v>8303</v>
      </c>
      <c r="X3052" t="str">
        <f t="shared" si="286"/>
        <v>theater</v>
      </c>
      <c r="Y3052" t="str">
        <f t="shared" si="287"/>
        <v>spaces</v>
      </c>
    </row>
    <row r="3053" spans="1:25" ht="64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23.62857142857143</v>
      </c>
      <c r="P3053" s="6">
        <f t="shared" si="285"/>
        <v>23.62857142857143</v>
      </c>
      <c r="Q3053" t="s">
        <v>8317</v>
      </c>
      <c r="R3053" t="s">
        <v>8357</v>
      </c>
      <c r="S3053" s="10">
        <f t="shared" si="288"/>
        <v>42744.416030092587</v>
      </c>
      <c r="T3053" s="10">
        <f t="shared" si="289"/>
        <v>42774.416030092587</v>
      </c>
      <c r="V3053" s="21"/>
      <c r="W3053" t="s">
        <v>8303</v>
      </c>
      <c r="X3053" t="str">
        <f t="shared" si="286"/>
        <v>theater</v>
      </c>
      <c r="Y3053" t="str">
        <f t="shared" si="287"/>
        <v>spaces</v>
      </c>
    </row>
    <row r="3054" spans="1:25" ht="48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0.15</v>
      </c>
      <c r="P3054" s="6">
        <f t="shared" si="285"/>
        <v>37.5</v>
      </c>
      <c r="Q3054" t="s">
        <v>8317</v>
      </c>
      <c r="R3054" t="s">
        <v>8357</v>
      </c>
      <c r="S3054" s="10">
        <f t="shared" si="288"/>
        <v>42122.670069444444</v>
      </c>
      <c r="T3054" s="10">
        <f t="shared" si="289"/>
        <v>42152.665972222225</v>
      </c>
      <c r="V3054" s="21"/>
      <c r="W3054" t="s">
        <v>8303</v>
      </c>
      <c r="X3054" t="str">
        <f t="shared" si="286"/>
        <v>theater</v>
      </c>
      <c r="Y3054" t="str">
        <f t="shared" si="287"/>
        <v>spaces</v>
      </c>
    </row>
    <row r="3055" spans="1:25" ht="80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0.4</v>
      </c>
      <c r="P3055" s="6">
        <f t="shared" si="285"/>
        <v>13.333333333333334</v>
      </c>
      <c r="Q3055" t="s">
        <v>8317</v>
      </c>
      <c r="R3055" t="s">
        <v>8357</v>
      </c>
      <c r="S3055" s="10">
        <f t="shared" si="288"/>
        <v>41862.761724537035</v>
      </c>
      <c r="T3055" s="10">
        <f t="shared" si="289"/>
        <v>41914.165972222225</v>
      </c>
      <c r="V3055" s="21"/>
      <c r="W3055" t="s">
        <v>8303</v>
      </c>
      <c r="X3055" t="str">
        <f t="shared" si="286"/>
        <v>theater</v>
      </c>
      <c r="Y3055" t="str">
        <f t="shared" si="287"/>
        <v>spaces</v>
      </c>
    </row>
    <row r="3056" spans="1:25" ht="64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s="6">
        <f t="shared" si="285"/>
        <v>0</v>
      </c>
      <c r="Q3056" t="s">
        <v>8317</v>
      </c>
      <c r="R3056" t="s">
        <v>8357</v>
      </c>
      <c r="S3056" s="10">
        <f t="shared" si="288"/>
        <v>42027.832800925928</v>
      </c>
      <c r="T3056" s="10">
        <f t="shared" si="289"/>
        <v>42065.044444444444</v>
      </c>
      <c r="V3056" s="21"/>
      <c r="W3056" t="s">
        <v>8303</v>
      </c>
      <c r="X3056" t="str">
        <f t="shared" si="286"/>
        <v>theater</v>
      </c>
      <c r="Y3056" t="str">
        <f t="shared" si="287"/>
        <v>spaces</v>
      </c>
    </row>
    <row r="3057" spans="1:25" ht="64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5.0000000000000001E-3</v>
      </c>
      <c r="P3057" s="6">
        <f t="shared" si="285"/>
        <v>1</v>
      </c>
      <c r="Q3057" t="s">
        <v>8317</v>
      </c>
      <c r="R3057" t="s">
        <v>8357</v>
      </c>
      <c r="S3057" s="10">
        <f t="shared" si="288"/>
        <v>41953.95821759259</v>
      </c>
      <c r="T3057" s="10">
        <f t="shared" si="289"/>
        <v>42013.95821759259</v>
      </c>
      <c r="V3057" s="21"/>
      <c r="W3057" t="s">
        <v>8303</v>
      </c>
      <c r="X3057" t="str">
        <f t="shared" si="286"/>
        <v>theater</v>
      </c>
      <c r="Y3057" t="str">
        <f t="shared" si="287"/>
        <v>spaces</v>
      </c>
    </row>
    <row r="3058" spans="1:25" ht="64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s="6">
        <f t="shared" si="285"/>
        <v>0</v>
      </c>
      <c r="Q3058" t="s">
        <v>8317</v>
      </c>
      <c r="R3058" t="s">
        <v>8357</v>
      </c>
      <c r="S3058" s="10">
        <f t="shared" si="288"/>
        <v>41851.636388888888</v>
      </c>
      <c r="T3058" s="10">
        <f t="shared" si="289"/>
        <v>41911.636388888888</v>
      </c>
      <c r="V3058" s="21"/>
      <c r="W3058" t="s">
        <v>8303</v>
      </c>
      <c r="X3058" t="str">
        <f t="shared" si="286"/>
        <v>theater</v>
      </c>
      <c r="Y3058" t="str">
        <f t="shared" si="287"/>
        <v>spaces</v>
      </c>
    </row>
    <row r="3059" spans="1:25" ht="64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s="6">
        <f t="shared" si="285"/>
        <v>0</v>
      </c>
      <c r="Q3059" t="s">
        <v>8317</v>
      </c>
      <c r="R3059" t="s">
        <v>8357</v>
      </c>
      <c r="S3059" s="10">
        <f t="shared" si="288"/>
        <v>42433.650590277779</v>
      </c>
      <c r="T3059" s="10">
        <f t="shared" si="289"/>
        <v>42463.608923611115</v>
      </c>
      <c r="V3059" s="21"/>
      <c r="W3059" t="s">
        <v>8303</v>
      </c>
      <c r="X3059" t="str">
        <f t="shared" si="286"/>
        <v>theater</v>
      </c>
      <c r="Y3059" t="str">
        <f t="shared" si="287"/>
        <v>spaces</v>
      </c>
    </row>
    <row r="3060" spans="1:25" ht="64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1.6666666666666666E-2</v>
      </c>
      <c r="P3060" s="6">
        <f t="shared" si="285"/>
        <v>1</v>
      </c>
      <c r="Q3060" t="s">
        <v>8317</v>
      </c>
      <c r="R3060" t="s">
        <v>8357</v>
      </c>
      <c r="S3060" s="10">
        <f t="shared" si="288"/>
        <v>42460.374305555553</v>
      </c>
      <c r="T3060" s="10">
        <f t="shared" si="289"/>
        <v>42510.374305555553</v>
      </c>
      <c r="V3060" s="21"/>
      <c r="W3060" t="s">
        <v>8303</v>
      </c>
      <c r="X3060" t="str">
        <f t="shared" si="286"/>
        <v>theater</v>
      </c>
      <c r="Y3060" t="str">
        <f t="shared" si="287"/>
        <v>spaces</v>
      </c>
    </row>
    <row r="3061" spans="1:25" ht="64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3.0066666666666664</v>
      </c>
      <c r="P3061" s="6">
        <f t="shared" si="285"/>
        <v>41</v>
      </c>
      <c r="Q3061" t="s">
        <v>8317</v>
      </c>
      <c r="R3061" t="s">
        <v>8357</v>
      </c>
      <c r="S3061" s="10">
        <f t="shared" si="288"/>
        <v>41829.935717592591</v>
      </c>
      <c r="T3061" s="10">
        <f t="shared" si="289"/>
        <v>41859.935717592591</v>
      </c>
      <c r="V3061" s="21"/>
      <c r="W3061" t="s">
        <v>8303</v>
      </c>
      <c r="X3061" t="str">
        <f t="shared" si="286"/>
        <v>theater</v>
      </c>
      <c r="Y3061" t="str">
        <f t="shared" si="287"/>
        <v>spaces</v>
      </c>
    </row>
    <row r="3062" spans="1:25" ht="48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0.15227272727272728</v>
      </c>
      <c r="P3062" s="6">
        <f t="shared" si="285"/>
        <v>55.833333333333336</v>
      </c>
      <c r="Q3062" t="s">
        <v>8317</v>
      </c>
      <c r="R3062" t="s">
        <v>8357</v>
      </c>
      <c r="S3062" s="10">
        <f t="shared" si="288"/>
        <v>42245.274699074071</v>
      </c>
      <c r="T3062" s="10">
        <f t="shared" si="289"/>
        <v>42275.274699074071</v>
      </c>
      <c r="V3062" s="21"/>
      <c r="W3062" t="s">
        <v>8303</v>
      </c>
      <c r="X3062" t="str">
        <f t="shared" si="286"/>
        <v>theater</v>
      </c>
      <c r="Y3062" t="str">
        <f t="shared" si="287"/>
        <v>spaces</v>
      </c>
    </row>
    <row r="3063" spans="1:25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s="6">
        <f t="shared" si="285"/>
        <v>0</v>
      </c>
      <c r="Q3063" t="s">
        <v>8317</v>
      </c>
      <c r="R3063" t="s">
        <v>8357</v>
      </c>
      <c r="S3063" s="10">
        <f t="shared" si="288"/>
        <v>41834.784120370372</v>
      </c>
      <c r="T3063" s="10">
        <f t="shared" si="289"/>
        <v>41864.784120370372</v>
      </c>
      <c r="V3063" s="21"/>
      <c r="W3063" t="s">
        <v>8303</v>
      </c>
      <c r="X3063" t="str">
        <f t="shared" si="286"/>
        <v>theater</v>
      </c>
      <c r="Y3063" t="str">
        <f t="shared" si="287"/>
        <v>spaces</v>
      </c>
    </row>
    <row r="3064" spans="1:25" ht="64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66.84</v>
      </c>
      <c r="P3064" s="6">
        <f t="shared" si="285"/>
        <v>99.761194029850742</v>
      </c>
      <c r="Q3064" t="s">
        <v>8317</v>
      </c>
      <c r="R3064" t="s">
        <v>8357</v>
      </c>
      <c r="S3064" s="10">
        <f t="shared" si="288"/>
        <v>42248.535787037035</v>
      </c>
      <c r="T3064" s="10">
        <f t="shared" si="289"/>
        <v>42277.75</v>
      </c>
      <c r="V3064" s="21"/>
      <c r="W3064" t="s">
        <v>8303</v>
      </c>
      <c r="X3064" t="str">
        <f t="shared" si="286"/>
        <v>theater</v>
      </c>
      <c r="Y3064" t="str">
        <f t="shared" si="287"/>
        <v>spaces</v>
      </c>
    </row>
    <row r="3065" spans="1:25" ht="48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19.566666666666666</v>
      </c>
      <c r="P3065" s="6">
        <f t="shared" si="285"/>
        <v>25.521739130434781</v>
      </c>
      <c r="Q3065" t="s">
        <v>8317</v>
      </c>
      <c r="R3065" t="s">
        <v>8357</v>
      </c>
      <c r="S3065" s="10">
        <f t="shared" si="288"/>
        <v>42630.922893518517</v>
      </c>
      <c r="T3065" s="10">
        <f t="shared" si="289"/>
        <v>42665.922893518517</v>
      </c>
      <c r="V3065" s="21"/>
      <c r="W3065" t="s">
        <v>8303</v>
      </c>
      <c r="X3065" t="str">
        <f t="shared" si="286"/>
        <v>theater</v>
      </c>
      <c r="Y3065" t="str">
        <f t="shared" si="287"/>
        <v>spaces</v>
      </c>
    </row>
    <row r="3066" spans="1:25" ht="48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11.294666666666666</v>
      </c>
      <c r="P3066" s="6">
        <f t="shared" si="285"/>
        <v>117.65277777777777</v>
      </c>
      <c r="Q3066" t="s">
        <v>8317</v>
      </c>
      <c r="R3066" t="s">
        <v>8357</v>
      </c>
      <c r="S3066" s="10">
        <f t="shared" si="288"/>
        <v>42299.130162037036</v>
      </c>
      <c r="T3066" s="10">
        <f t="shared" si="289"/>
        <v>42330.290972222225</v>
      </c>
      <c r="V3066" s="21"/>
      <c r="W3066" t="s">
        <v>8303</v>
      </c>
      <c r="X3066" t="str">
        <f t="shared" si="286"/>
        <v>theater</v>
      </c>
      <c r="Y3066" t="str">
        <f t="shared" si="287"/>
        <v>spaces</v>
      </c>
    </row>
    <row r="3067" spans="1:25" ht="64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0.04</v>
      </c>
      <c r="P3067" s="6">
        <f t="shared" si="285"/>
        <v>5</v>
      </c>
      <c r="Q3067" t="s">
        <v>8317</v>
      </c>
      <c r="R3067" t="s">
        <v>8357</v>
      </c>
      <c r="S3067" s="10">
        <f t="shared" si="288"/>
        <v>41825.055231481485</v>
      </c>
      <c r="T3067" s="10">
        <f t="shared" si="289"/>
        <v>41850.055231481485</v>
      </c>
      <c r="V3067" s="21"/>
      <c r="W3067" t="s">
        <v>8303</v>
      </c>
      <c r="X3067" t="str">
        <f t="shared" si="286"/>
        <v>theater</v>
      </c>
      <c r="Y3067" t="str">
        <f t="shared" si="287"/>
        <v>spaces</v>
      </c>
    </row>
    <row r="3068" spans="1:25" ht="64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11.985714285714286</v>
      </c>
      <c r="P3068" s="6">
        <f t="shared" si="285"/>
        <v>2796.6666666666665</v>
      </c>
      <c r="Q3068" t="s">
        <v>8317</v>
      </c>
      <c r="R3068" t="s">
        <v>8357</v>
      </c>
      <c r="S3068" s="10">
        <f t="shared" si="288"/>
        <v>42531.228437500002</v>
      </c>
      <c r="T3068" s="10">
        <f t="shared" si="289"/>
        <v>42561.228437500002</v>
      </c>
      <c r="V3068" s="21"/>
      <c r="W3068" t="s">
        <v>8303</v>
      </c>
      <c r="X3068" t="str">
        <f t="shared" si="286"/>
        <v>theater</v>
      </c>
      <c r="Y3068" t="str">
        <f t="shared" si="287"/>
        <v>spaces</v>
      </c>
    </row>
    <row r="3069" spans="1:25" ht="80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</v>
      </c>
      <c r="P3069" s="6">
        <f t="shared" si="285"/>
        <v>200</v>
      </c>
      <c r="Q3069" t="s">
        <v>8317</v>
      </c>
      <c r="R3069" t="s">
        <v>8357</v>
      </c>
      <c r="S3069" s="10">
        <f t="shared" si="288"/>
        <v>42226.938414351855</v>
      </c>
      <c r="T3069" s="10">
        <f t="shared" si="289"/>
        <v>42256.938414351855</v>
      </c>
      <c r="V3069" s="21"/>
      <c r="W3069" t="s">
        <v>8303</v>
      </c>
      <c r="X3069" t="str">
        <f t="shared" si="286"/>
        <v>theater</v>
      </c>
      <c r="Y3069" t="str">
        <f t="shared" si="287"/>
        <v>spaces</v>
      </c>
    </row>
    <row r="3070" spans="1:25" ht="64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6.9999999999999993E-2</v>
      </c>
      <c r="P3070" s="6">
        <f t="shared" si="285"/>
        <v>87.5</v>
      </c>
      <c r="Q3070" t="s">
        <v>8317</v>
      </c>
      <c r="R3070" t="s">
        <v>8357</v>
      </c>
      <c r="S3070" s="10">
        <f t="shared" si="288"/>
        <v>42263.691574074073</v>
      </c>
      <c r="T3070" s="10">
        <f t="shared" si="289"/>
        <v>42293.691574074073</v>
      </c>
      <c r="V3070" s="21"/>
      <c r="W3070" t="s">
        <v>8303</v>
      </c>
      <c r="X3070" t="str">
        <f t="shared" si="286"/>
        <v>theater</v>
      </c>
      <c r="Y3070" t="str">
        <f t="shared" si="287"/>
        <v>spaces</v>
      </c>
    </row>
    <row r="3071" spans="1:25" ht="64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14.099999999999998</v>
      </c>
      <c r="P3071" s="6">
        <f t="shared" si="285"/>
        <v>20.142857142857142</v>
      </c>
      <c r="Q3071" t="s">
        <v>8317</v>
      </c>
      <c r="R3071" t="s">
        <v>8357</v>
      </c>
      <c r="S3071" s="10">
        <f t="shared" si="288"/>
        <v>41957.833726851852</v>
      </c>
      <c r="T3071" s="10">
        <f t="shared" si="289"/>
        <v>41987.833726851852</v>
      </c>
      <c r="V3071" s="21"/>
      <c r="W3071" t="s">
        <v>8303</v>
      </c>
      <c r="X3071" t="str">
        <f t="shared" si="286"/>
        <v>theater</v>
      </c>
      <c r="Y3071" t="str">
        <f t="shared" si="287"/>
        <v>spaces</v>
      </c>
    </row>
    <row r="3072" spans="1:25" ht="64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3.34</v>
      </c>
      <c r="P3072" s="6">
        <f t="shared" si="285"/>
        <v>20.875</v>
      </c>
      <c r="Q3072" t="s">
        <v>8317</v>
      </c>
      <c r="R3072" t="s">
        <v>8357</v>
      </c>
      <c r="S3072" s="10">
        <f t="shared" si="288"/>
        <v>42690.733437499999</v>
      </c>
      <c r="T3072" s="10">
        <f t="shared" si="289"/>
        <v>42711.733437499999</v>
      </c>
      <c r="V3072" s="21"/>
      <c r="W3072" t="s">
        <v>8303</v>
      </c>
      <c r="X3072" t="str">
        <f t="shared" si="286"/>
        <v>theater</v>
      </c>
      <c r="Y3072" t="str">
        <f t="shared" si="287"/>
        <v>spaces</v>
      </c>
    </row>
    <row r="3073" spans="1:25" ht="64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59.774999999999999</v>
      </c>
      <c r="P3073" s="6">
        <f t="shared" si="285"/>
        <v>61.307692307692307</v>
      </c>
      <c r="Q3073" t="s">
        <v>8317</v>
      </c>
      <c r="R3073" t="s">
        <v>8357</v>
      </c>
      <c r="S3073" s="10">
        <f t="shared" si="288"/>
        <v>42097.732418981483</v>
      </c>
      <c r="T3073" s="10">
        <f t="shared" si="289"/>
        <v>42115.249305555553</v>
      </c>
      <c r="V3073" s="21"/>
      <c r="W3073" t="s">
        <v>8303</v>
      </c>
      <c r="X3073" t="str">
        <f t="shared" si="286"/>
        <v>theater</v>
      </c>
      <c r="Y3073" t="str">
        <f t="shared" si="287"/>
        <v>spaces</v>
      </c>
    </row>
    <row r="3074" spans="1:25" ht="64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1.6666666666666666E-2</v>
      </c>
      <c r="P3074" s="6">
        <f t="shared" si="285"/>
        <v>1</v>
      </c>
      <c r="Q3074" t="s">
        <v>8317</v>
      </c>
      <c r="R3074" t="s">
        <v>8357</v>
      </c>
      <c r="S3074" s="10">
        <f t="shared" si="288"/>
        <v>42658.690532407403</v>
      </c>
      <c r="T3074" s="10">
        <f t="shared" si="289"/>
        <v>42673.073611111111</v>
      </c>
      <c r="V3074" s="21"/>
      <c r="W3074" t="s">
        <v>8303</v>
      </c>
      <c r="X3074" t="str">
        <f t="shared" si="286"/>
        <v>theater</v>
      </c>
      <c r="Y3074" t="str">
        <f t="shared" si="287"/>
        <v>spaces</v>
      </c>
    </row>
    <row r="3075" spans="1:25" ht="64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((E3075/D3075)*100)</f>
        <v>2.3035714285714284E-2</v>
      </c>
      <c r="P3075" s="6">
        <f t="shared" ref="P3075:P3138" si="291">IFERROR(E3075/L3075,0)</f>
        <v>92.142857142857139</v>
      </c>
      <c r="Q3075" t="s">
        <v>8317</v>
      </c>
      <c r="R3075" t="s">
        <v>8357</v>
      </c>
      <c r="S3075" s="10">
        <f t="shared" si="288"/>
        <v>42111.684027777781</v>
      </c>
      <c r="T3075" s="10">
        <f t="shared" si="289"/>
        <v>42169.804861111115</v>
      </c>
      <c r="V3075" s="21"/>
      <c r="W3075" t="s">
        <v>8303</v>
      </c>
      <c r="X3075" t="str">
        <f t="shared" ref="X3075:X3138" si="292">LEFT(W3075,FIND("/",W3075)-1)</f>
        <v>theater</v>
      </c>
      <c r="Y3075" t="str">
        <f t="shared" ref="Y3075:Y3138" si="293">RIGHT(W3075,LEN(W3075)-FIND("/",W3075))</f>
        <v>spaces</v>
      </c>
    </row>
    <row r="3076" spans="1:25" ht="8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8.8000000000000009E-2</v>
      </c>
      <c r="P3076" s="6">
        <f t="shared" si="291"/>
        <v>7.333333333333333</v>
      </c>
      <c r="Q3076" t="s">
        <v>8317</v>
      </c>
      <c r="R3076" t="s">
        <v>8357</v>
      </c>
      <c r="S3076" s="10">
        <f t="shared" si="288"/>
        <v>42409.571284722217</v>
      </c>
      <c r="T3076" s="10">
        <f t="shared" si="289"/>
        <v>42439.571284722217</v>
      </c>
      <c r="V3076" s="21"/>
      <c r="W3076" t="s">
        <v>8303</v>
      </c>
      <c r="X3076" t="str">
        <f t="shared" si="292"/>
        <v>theater</v>
      </c>
      <c r="Y3076" t="str">
        <f t="shared" si="293"/>
        <v>spaces</v>
      </c>
    </row>
    <row r="3077" spans="1:25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</v>
      </c>
      <c r="P3077" s="6">
        <f t="shared" si="291"/>
        <v>64.8</v>
      </c>
      <c r="Q3077" t="s">
        <v>8317</v>
      </c>
      <c r="R3077" t="s">
        <v>8357</v>
      </c>
      <c r="S3077" s="10">
        <f t="shared" si="288"/>
        <v>42551.102314814809</v>
      </c>
      <c r="T3077" s="10">
        <f t="shared" si="289"/>
        <v>42601.102314814809</v>
      </c>
      <c r="V3077" s="21"/>
      <c r="W3077" t="s">
        <v>8303</v>
      </c>
      <c r="X3077" t="str">
        <f t="shared" si="292"/>
        <v>theater</v>
      </c>
      <c r="Y3077" t="str">
        <f t="shared" si="293"/>
        <v>spaces</v>
      </c>
    </row>
    <row r="3078" spans="1:25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15.06</v>
      </c>
      <c r="P3078" s="6">
        <f t="shared" si="291"/>
        <v>30.12</v>
      </c>
      <c r="Q3078" t="s">
        <v>8317</v>
      </c>
      <c r="R3078" t="s">
        <v>8357</v>
      </c>
      <c r="S3078" s="10">
        <f t="shared" si="288"/>
        <v>42226.651886574073</v>
      </c>
      <c r="T3078" s="10">
        <f t="shared" si="289"/>
        <v>42286.651886574073</v>
      </c>
      <c r="V3078" s="21"/>
      <c r="W3078" t="s">
        <v>8303</v>
      </c>
      <c r="X3078" t="str">
        <f t="shared" si="292"/>
        <v>theater</v>
      </c>
      <c r="Y3078" t="str">
        <f t="shared" si="293"/>
        <v>spaces</v>
      </c>
    </row>
    <row r="3079" spans="1:25" ht="64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0.47727272727272729</v>
      </c>
      <c r="P3079" s="6">
        <f t="shared" si="291"/>
        <v>52.5</v>
      </c>
      <c r="Q3079" t="s">
        <v>8317</v>
      </c>
      <c r="R3079" t="s">
        <v>8357</v>
      </c>
      <c r="S3079" s="10">
        <f t="shared" si="288"/>
        <v>42766.956921296296</v>
      </c>
      <c r="T3079" s="10">
        <f t="shared" si="289"/>
        <v>42796.956921296296</v>
      </c>
      <c r="V3079" s="21"/>
      <c r="W3079" t="s">
        <v>8303</v>
      </c>
      <c r="X3079" t="str">
        <f t="shared" si="292"/>
        <v>theater</v>
      </c>
      <c r="Y3079" t="str">
        <f t="shared" si="293"/>
        <v>spaces</v>
      </c>
    </row>
    <row r="3080" spans="1:25" ht="64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0.11833333333333333</v>
      </c>
      <c r="P3080" s="6">
        <f t="shared" si="291"/>
        <v>23.666666666666668</v>
      </c>
      <c r="Q3080" t="s">
        <v>8317</v>
      </c>
      <c r="R3080" t="s">
        <v>8357</v>
      </c>
      <c r="S3080" s="10">
        <f t="shared" si="288"/>
        <v>42031.138831018514</v>
      </c>
      <c r="T3080" s="10">
        <f t="shared" si="289"/>
        <v>42061.138831018514</v>
      </c>
      <c r="V3080" s="21"/>
      <c r="W3080" t="s">
        <v>8303</v>
      </c>
      <c r="X3080" t="str">
        <f t="shared" si="292"/>
        <v>theater</v>
      </c>
      <c r="Y3080" t="str">
        <f t="shared" si="293"/>
        <v>spaces</v>
      </c>
    </row>
    <row r="3081" spans="1:25" ht="64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0.8417399858735245</v>
      </c>
      <c r="P3081" s="6">
        <f t="shared" si="291"/>
        <v>415.77777777777777</v>
      </c>
      <c r="Q3081" t="s">
        <v>8317</v>
      </c>
      <c r="R3081" t="s">
        <v>8357</v>
      </c>
      <c r="S3081" s="10">
        <f t="shared" si="288"/>
        <v>42055.713368055556</v>
      </c>
      <c r="T3081" s="10">
        <f t="shared" si="289"/>
        <v>42085.671701388885</v>
      </c>
      <c r="V3081" s="21"/>
      <c r="W3081" t="s">
        <v>8303</v>
      </c>
      <c r="X3081" t="str">
        <f t="shared" si="292"/>
        <v>theater</v>
      </c>
      <c r="Y3081" t="str">
        <f t="shared" si="293"/>
        <v>spaces</v>
      </c>
    </row>
    <row r="3082" spans="1:25" ht="64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1.8799999999999997E-2</v>
      </c>
      <c r="P3082" s="6">
        <f t="shared" si="291"/>
        <v>53.714285714285715</v>
      </c>
      <c r="Q3082" t="s">
        <v>8317</v>
      </c>
      <c r="R3082" t="s">
        <v>8357</v>
      </c>
      <c r="S3082" s="10">
        <f t="shared" si="288"/>
        <v>41940.028287037036</v>
      </c>
      <c r="T3082" s="10">
        <f t="shared" si="289"/>
        <v>42000.0699537037</v>
      </c>
      <c r="V3082" s="21"/>
      <c r="W3082" t="s">
        <v>8303</v>
      </c>
      <c r="X3082" t="str">
        <f t="shared" si="292"/>
        <v>theater</v>
      </c>
      <c r="Y3082" t="str">
        <f t="shared" si="293"/>
        <v>spaces</v>
      </c>
    </row>
    <row r="3083" spans="1:25" ht="64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0.21029999999999999</v>
      </c>
      <c r="P3083" s="6">
        <f t="shared" si="291"/>
        <v>420.6</v>
      </c>
      <c r="Q3083" t="s">
        <v>8317</v>
      </c>
      <c r="R3083" t="s">
        <v>8357</v>
      </c>
      <c r="S3083" s="10">
        <f t="shared" si="288"/>
        <v>42237.181608796294</v>
      </c>
      <c r="T3083" s="10">
        <f t="shared" si="289"/>
        <v>42267.181608796294</v>
      </c>
      <c r="V3083" s="21"/>
      <c r="W3083" t="s">
        <v>8303</v>
      </c>
      <c r="X3083" t="str">
        <f t="shared" si="292"/>
        <v>theater</v>
      </c>
      <c r="Y3083" t="str">
        <f t="shared" si="293"/>
        <v>spaces</v>
      </c>
    </row>
    <row r="3084" spans="1:25" ht="64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s="6">
        <f t="shared" si="291"/>
        <v>0</v>
      </c>
      <c r="Q3084" t="s">
        <v>8317</v>
      </c>
      <c r="R3084" t="s">
        <v>8357</v>
      </c>
      <c r="S3084" s="10">
        <f t="shared" si="288"/>
        <v>42293.922986111109</v>
      </c>
      <c r="T3084" s="10">
        <f t="shared" si="289"/>
        <v>42323.96465277778</v>
      </c>
      <c r="V3084" s="21"/>
      <c r="W3084" t="s">
        <v>8303</v>
      </c>
      <c r="X3084" t="str">
        <f t="shared" si="292"/>
        <v>theater</v>
      </c>
      <c r="Y3084" t="str">
        <f t="shared" si="293"/>
        <v>spaces</v>
      </c>
    </row>
    <row r="3085" spans="1:25" ht="8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0.27999999999999997</v>
      </c>
      <c r="P3085" s="6">
        <f t="shared" si="291"/>
        <v>18.666666666666668</v>
      </c>
      <c r="Q3085" t="s">
        <v>8317</v>
      </c>
      <c r="R3085" t="s">
        <v>8357</v>
      </c>
      <c r="S3085" s="10">
        <f t="shared" si="288"/>
        <v>41853.563402777778</v>
      </c>
      <c r="T3085" s="10">
        <f t="shared" si="289"/>
        <v>41883.208333333336</v>
      </c>
      <c r="V3085" s="21"/>
      <c r="W3085" t="s">
        <v>8303</v>
      </c>
      <c r="X3085" t="str">
        <f t="shared" si="292"/>
        <v>theater</v>
      </c>
      <c r="Y3085" t="str">
        <f t="shared" si="293"/>
        <v>spaces</v>
      </c>
    </row>
    <row r="3086" spans="1:25" ht="64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11.57920670115792</v>
      </c>
      <c r="P3086" s="6">
        <f t="shared" si="291"/>
        <v>78.333333333333329</v>
      </c>
      <c r="Q3086" t="s">
        <v>8317</v>
      </c>
      <c r="R3086" t="s">
        <v>8357</v>
      </c>
      <c r="S3086" s="10">
        <f t="shared" si="288"/>
        <v>42100.723738425921</v>
      </c>
      <c r="T3086" s="10">
        <f t="shared" si="289"/>
        <v>42129.783333333333</v>
      </c>
      <c r="V3086" s="21"/>
      <c r="W3086" t="s">
        <v>8303</v>
      </c>
      <c r="X3086" t="str">
        <f t="shared" si="292"/>
        <v>theater</v>
      </c>
      <c r="Y3086" t="str">
        <f t="shared" si="293"/>
        <v>spaces</v>
      </c>
    </row>
    <row r="3087" spans="1:25" ht="64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</v>
      </c>
      <c r="P3087" s="6">
        <f t="shared" si="291"/>
        <v>67.777777777777771</v>
      </c>
      <c r="Q3087" t="s">
        <v>8317</v>
      </c>
      <c r="R3087" t="s">
        <v>8357</v>
      </c>
      <c r="S3087" s="10">
        <f t="shared" si="288"/>
        <v>42246.883784722217</v>
      </c>
      <c r="T3087" s="10">
        <f t="shared" si="289"/>
        <v>42276.883784722217</v>
      </c>
      <c r="V3087" s="21"/>
      <c r="W3087" t="s">
        <v>8303</v>
      </c>
      <c r="X3087" t="str">
        <f t="shared" si="292"/>
        <v>theater</v>
      </c>
      <c r="Y3087" t="str">
        <f t="shared" si="293"/>
        <v>spaces</v>
      </c>
    </row>
    <row r="3088" spans="1:25" ht="64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0.25</v>
      </c>
      <c r="P3088" s="6">
        <f t="shared" si="291"/>
        <v>16.666666666666668</v>
      </c>
      <c r="Q3088" t="s">
        <v>8317</v>
      </c>
      <c r="R3088" t="s">
        <v>8357</v>
      </c>
      <c r="S3088" s="10">
        <f t="shared" si="288"/>
        <v>42173.67082175926</v>
      </c>
      <c r="T3088" s="10">
        <f t="shared" si="289"/>
        <v>42233.67082175926</v>
      </c>
      <c r="V3088" s="21"/>
      <c r="W3088" t="s">
        <v>8303</v>
      </c>
      <c r="X3088" t="str">
        <f t="shared" si="292"/>
        <v>theater</v>
      </c>
      <c r="Y3088" t="str">
        <f t="shared" si="293"/>
        <v>spaces</v>
      </c>
    </row>
    <row r="3089" spans="1:25" ht="80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0.625</v>
      </c>
      <c r="P3089" s="6">
        <f t="shared" si="291"/>
        <v>62.5</v>
      </c>
      <c r="Q3089" t="s">
        <v>8317</v>
      </c>
      <c r="R3089" t="s">
        <v>8357</v>
      </c>
      <c r="S3089" s="10">
        <f t="shared" si="288"/>
        <v>42665.150347222225</v>
      </c>
      <c r="T3089" s="10">
        <f t="shared" si="289"/>
        <v>42725.192013888889</v>
      </c>
      <c r="V3089" s="21"/>
      <c r="W3089" t="s">
        <v>8303</v>
      </c>
      <c r="X3089" t="str">
        <f t="shared" si="292"/>
        <v>theater</v>
      </c>
      <c r="Y3089" t="str">
        <f t="shared" si="293"/>
        <v>spaces</v>
      </c>
    </row>
    <row r="3090" spans="1:25" ht="48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0.19384615384615383</v>
      </c>
      <c r="P3090" s="6">
        <f t="shared" si="291"/>
        <v>42</v>
      </c>
      <c r="Q3090" t="s">
        <v>8317</v>
      </c>
      <c r="R3090" t="s">
        <v>8357</v>
      </c>
      <c r="S3090" s="10">
        <f t="shared" si="288"/>
        <v>41981.57230324074</v>
      </c>
      <c r="T3090" s="10">
        <f t="shared" si="289"/>
        <v>42012.570138888885</v>
      </c>
      <c r="V3090" s="21"/>
      <c r="W3090" t="s">
        <v>8303</v>
      </c>
      <c r="X3090" t="str">
        <f t="shared" si="292"/>
        <v>theater</v>
      </c>
      <c r="Y3090" t="str">
        <f t="shared" si="293"/>
        <v>spaces</v>
      </c>
    </row>
    <row r="3091" spans="1:25" ht="48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23.416</v>
      </c>
      <c r="P3091" s="6">
        <f t="shared" si="291"/>
        <v>130.0888888888889</v>
      </c>
      <c r="Q3091" t="s">
        <v>8317</v>
      </c>
      <c r="R3091" t="s">
        <v>8357</v>
      </c>
      <c r="S3091" s="10">
        <f t="shared" si="288"/>
        <v>42528.542627314819</v>
      </c>
      <c r="T3091" s="10">
        <f t="shared" si="289"/>
        <v>42560.082638888889</v>
      </c>
      <c r="V3091" s="21"/>
      <c r="W3091" t="s">
        <v>8303</v>
      </c>
      <c r="X3091" t="str">
        <f t="shared" si="292"/>
        <v>theater</v>
      </c>
      <c r="Y3091" t="str">
        <f t="shared" si="293"/>
        <v>spaces</v>
      </c>
    </row>
    <row r="3092" spans="1:25" ht="64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5.0808888888888886</v>
      </c>
      <c r="P3092" s="6">
        <f t="shared" si="291"/>
        <v>1270.2222222222222</v>
      </c>
      <c r="Q3092" t="s">
        <v>8317</v>
      </c>
      <c r="R3092" t="s">
        <v>8357</v>
      </c>
      <c r="S3092" s="10">
        <f t="shared" si="288"/>
        <v>42065.818807870368</v>
      </c>
      <c r="T3092" s="10">
        <f t="shared" si="289"/>
        <v>42125.777141203704</v>
      </c>
      <c r="V3092" s="21"/>
      <c r="W3092" t="s">
        <v>8303</v>
      </c>
      <c r="X3092" t="str">
        <f t="shared" si="292"/>
        <v>theater</v>
      </c>
      <c r="Y3092" t="str">
        <f t="shared" si="293"/>
        <v>spaces</v>
      </c>
    </row>
    <row r="3093" spans="1:25" ht="64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15.920000000000002</v>
      </c>
      <c r="P3093" s="6">
        <f t="shared" si="291"/>
        <v>88.444444444444443</v>
      </c>
      <c r="Q3093" t="s">
        <v>8317</v>
      </c>
      <c r="R3093" t="s">
        <v>8357</v>
      </c>
      <c r="S3093" s="10">
        <f t="shared" si="288"/>
        <v>42566.948414351849</v>
      </c>
      <c r="T3093" s="10">
        <f t="shared" si="289"/>
        <v>42596.948414351849</v>
      </c>
      <c r="V3093" s="21"/>
      <c r="W3093" t="s">
        <v>8303</v>
      </c>
      <c r="X3093" t="str">
        <f t="shared" si="292"/>
        <v>theater</v>
      </c>
      <c r="Y3093" t="str">
        <f t="shared" si="293"/>
        <v>spaces</v>
      </c>
    </row>
    <row r="3094" spans="1:25" ht="64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1.1831900000000002</v>
      </c>
      <c r="P3094" s="6">
        <f t="shared" si="291"/>
        <v>56.342380952380957</v>
      </c>
      <c r="Q3094" t="s">
        <v>8317</v>
      </c>
      <c r="R3094" t="s">
        <v>8357</v>
      </c>
      <c r="S3094" s="10">
        <f t="shared" si="288"/>
        <v>42255.619351851856</v>
      </c>
      <c r="T3094" s="10">
        <f t="shared" si="289"/>
        <v>42292.916666666672</v>
      </c>
      <c r="V3094" s="21"/>
      <c r="W3094" t="s">
        <v>8303</v>
      </c>
      <c r="X3094" t="str">
        <f t="shared" si="292"/>
        <v>theater</v>
      </c>
      <c r="Y3094" t="str">
        <f t="shared" si="293"/>
        <v>spaces</v>
      </c>
    </row>
    <row r="3095" spans="1:25" ht="80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22.75</v>
      </c>
      <c r="P3095" s="6">
        <f t="shared" si="291"/>
        <v>53.529411764705884</v>
      </c>
      <c r="Q3095" t="s">
        <v>8317</v>
      </c>
      <c r="R3095" t="s">
        <v>8357</v>
      </c>
      <c r="S3095" s="10">
        <f t="shared" si="288"/>
        <v>41760.909039351849</v>
      </c>
      <c r="T3095" s="10">
        <f t="shared" si="289"/>
        <v>41791.165972222225</v>
      </c>
      <c r="V3095" s="21"/>
      <c r="W3095" t="s">
        <v>8303</v>
      </c>
      <c r="X3095" t="str">
        <f t="shared" si="292"/>
        <v>theater</v>
      </c>
      <c r="Y3095" t="str">
        <f t="shared" si="293"/>
        <v>spaces</v>
      </c>
    </row>
    <row r="3096" spans="1:25" ht="48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2.5000000000000001E-2</v>
      </c>
      <c r="P3096" s="6">
        <f t="shared" si="291"/>
        <v>25</v>
      </c>
      <c r="Q3096" t="s">
        <v>8317</v>
      </c>
      <c r="R3096" t="s">
        <v>8357</v>
      </c>
      <c r="S3096" s="10">
        <f t="shared" ref="S3096:S3159" si="294">(((J3096/60)/60)/24)+DATE(1970,1,1)</f>
        <v>42207.795787037037</v>
      </c>
      <c r="T3096" s="10">
        <f t="shared" ref="T3096:T3159" si="295">(((I3096/60)/60)/24)+DATE(1970,1,1)</f>
        <v>42267.795787037037</v>
      </c>
      <c r="V3096" s="21"/>
      <c r="W3096" t="s">
        <v>8303</v>
      </c>
      <c r="X3096" t="str">
        <f t="shared" si="292"/>
        <v>theater</v>
      </c>
      <c r="Y3096" t="str">
        <f t="shared" si="293"/>
        <v>spaces</v>
      </c>
    </row>
    <row r="3097" spans="1:25" ht="64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0.33512064343163539</v>
      </c>
      <c r="P3097" s="6">
        <f t="shared" si="291"/>
        <v>50</v>
      </c>
      <c r="Q3097" t="s">
        <v>8317</v>
      </c>
      <c r="R3097" t="s">
        <v>8357</v>
      </c>
      <c r="S3097" s="10">
        <f t="shared" si="294"/>
        <v>42523.025231481486</v>
      </c>
      <c r="T3097" s="10">
        <f t="shared" si="295"/>
        <v>42583.025231481486</v>
      </c>
      <c r="V3097" s="21"/>
      <c r="W3097" t="s">
        <v>8303</v>
      </c>
      <c r="X3097" t="str">
        <f t="shared" si="292"/>
        <v>theater</v>
      </c>
      <c r="Y3097" t="str">
        <f t="shared" si="293"/>
        <v>spaces</v>
      </c>
    </row>
    <row r="3098" spans="1:25" ht="64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</v>
      </c>
      <c r="P3098" s="6">
        <f t="shared" si="291"/>
        <v>56.785714285714285</v>
      </c>
      <c r="Q3098" t="s">
        <v>8317</v>
      </c>
      <c r="R3098" t="s">
        <v>8357</v>
      </c>
      <c r="S3098" s="10">
        <f t="shared" si="294"/>
        <v>42114.825532407413</v>
      </c>
      <c r="T3098" s="10">
        <f t="shared" si="295"/>
        <v>42144.825532407413</v>
      </c>
      <c r="V3098" s="21"/>
      <c r="W3098" t="s">
        <v>8303</v>
      </c>
      <c r="X3098" t="str">
        <f t="shared" si="292"/>
        <v>theater</v>
      </c>
      <c r="Y3098" t="str">
        <f t="shared" si="293"/>
        <v>spaces</v>
      </c>
    </row>
    <row r="3099" spans="1:25" ht="64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17.150000000000002</v>
      </c>
      <c r="P3099" s="6">
        <f t="shared" si="291"/>
        <v>40.833333333333336</v>
      </c>
      <c r="Q3099" t="s">
        <v>8317</v>
      </c>
      <c r="R3099" t="s">
        <v>8357</v>
      </c>
      <c r="S3099" s="10">
        <f t="shared" si="294"/>
        <v>42629.503483796296</v>
      </c>
      <c r="T3099" s="10">
        <f t="shared" si="295"/>
        <v>42650.583333333328</v>
      </c>
      <c r="V3099" s="21"/>
      <c r="W3099" t="s">
        <v>8303</v>
      </c>
      <c r="X3099" t="str">
        <f t="shared" si="292"/>
        <v>theater</v>
      </c>
      <c r="Y3099" t="str">
        <f t="shared" si="293"/>
        <v>spaces</v>
      </c>
    </row>
    <row r="3100" spans="1:25" ht="64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3.6080041046690612</v>
      </c>
      <c r="P3100" s="6">
        <f t="shared" si="291"/>
        <v>65.111111111111114</v>
      </c>
      <c r="Q3100" t="s">
        <v>8317</v>
      </c>
      <c r="R3100" t="s">
        <v>8357</v>
      </c>
      <c r="S3100" s="10">
        <f t="shared" si="294"/>
        <v>42359.792233796295</v>
      </c>
      <c r="T3100" s="10">
        <f t="shared" si="295"/>
        <v>42408.01180555555</v>
      </c>
      <c r="V3100" s="21"/>
      <c r="W3100" t="s">
        <v>8303</v>
      </c>
      <c r="X3100" t="str">
        <f t="shared" si="292"/>
        <v>theater</v>
      </c>
      <c r="Y3100" t="str">
        <f t="shared" si="293"/>
        <v>spaces</v>
      </c>
    </row>
    <row r="3101" spans="1:25" ht="64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13.900000000000002</v>
      </c>
      <c r="P3101" s="6">
        <f t="shared" si="291"/>
        <v>55.6</v>
      </c>
      <c r="Q3101" t="s">
        <v>8317</v>
      </c>
      <c r="R3101" t="s">
        <v>8357</v>
      </c>
      <c r="S3101" s="10">
        <f t="shared" si="294"/>
        <v>42382.189710648148</v>
      </c>
      <c r="T3101" s="10">
        <f t="shared" si="295"/>
        <v>42412.189710648148</v>
      </c>
      <c r="V3101" s="21"/>
      <c r="W3101" t="s">
        <v>8303</v>
      </c>
      <c r="X3101" t="str">
        <f t="shared" si="292"/>
        <v>theater</v>
      </c>
      <c r="Y3101" t="str">
        <f t="shared" si="293"/>
        <v>spaces</v>
      </c>
    </row>
    <row r="3102" spans="1:25" ht="64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15.225</v>
      </c>
      <c r="P3102" s="6">
        <f t="shared" si="291"/>
        <v>140.53846153846155</v>
      </c>
      <c r="Q3102" t="s">
        <v>8317</v>
      </c>
      <c r="R3102" t="s">
        <v>8357</v>
      </c>
      <c r="S3102" s="10">
        <f t="shared" si="294"/>
        <v>41902.622395833336</v>
      </c>
      <c r="T3102" s="10">
        <f t="shared" si="295"/>
        <v>41932.622395833336</v>
      </c>
      <c r="V3102" s="21"/>
      <c r="W3102" t="s">
        <v>8303</v>
      </c>
      <c r="X3102" t="str">
        <f t="shared" si="292"/>
        <v>theater</v>
      </c>
      <c r="Y3102" t="str">
        <f t="shared" si="293"/>
        <v>spaces</v>
      </c>
    </row>
    <row r="3103" spans="1:25" ht="64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12</v>
      </c>
      <c r="P3103" s="6">
        <f t="shared" si="291"/>
        <v>25</v>
      </c>
      <c r="Q3103" t="s">
        <v>8317</v>
      </c>
      <c r="R3103" t="s">
        <v>8357</v>
      </c>
      <c r="S3103" s="10">
        <f t="shared" si="294"/>
        <v>42171.383530092593</v>
      </c>
      <c r="T3103" s="10">
        <f t="shared" si="295"/>
        <v>42201.330555555556</v>
      </c>
      <c r="V3103" s="21"/>
      <c r="W3103" t="s">
        <v>8303</v>
      </c>
      <c r="X3103" t="str">
        <f t="shared" si="292"/>
        <v>theater</v>
      </c>
      <c r="Y3103" t="str">
        <f t="shared" si="293"/>
        <v>spaces</v>
      </c>
    </row>
    <row r="3104" spans="1:25" ht="80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39.112499999999997</v>
      </c>
      <c r="P3104" s="6">
        <f t="shared" si="291"/>
        <v>69.533333333333331</v>
      </c>
      <c r="Q3104" t="s">
        <v>8317</v>
      </c>
      <c r="R3104" t="s">
        <v>8357</v>
      </c>
      <c r="S3104" s="10">
        <f t="shared" si="294"/>
        <v>42555.340486111112</v>
      </c>
      <c r="T3104" s="10">
        <f t="shared" si="295"/>
        <v>42605.340486111112</v>
      </c>
      <c r="V3104" s="21"/>
      <c r="W3104" t="s">
        <v>8303</v>
      </c>
      <c r="X3104" t="str">
        <f t="shared" si="292"/>
        <v>theater</v>
      </c>
      <c r="Y3104" t="str">
        <f t="shared" si="293"/>
        <v>spaces</v>
      </c>
    </row>
    <row r="3105" spans="1:25" ht="48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0.26829268292682928</v>
      </c>
      <c r="P3105" s="6">
        <f t="shared" si="291"/>
        <v>5.5</v>
      </c>
      <c r="Q3105" t="s">
        <v>8317</v>
      </c>
      <c r="R3105" t="s">
        <v>8357</v>
      </c>
      <c r="S3105" s="10">
        <f t="shared" si="294"/>
        <v>42107.156319444446</v>
      </c>
      <c r="T3105" s="10">
        <f t="shared" si="295"/>
        <v>42167.156319444446</v>
      </c>
      <c r="V3105" s="21"/>
      <c r="W3105" t="s">
        <v>8303</v>
      </c>
      <c r="X3105" t="str">
        <f t="shared" si="292"/>
        <v>theater</v>
      </c>
      <c r="Y3105" t="str">
        <f t="shared" si="293"/>
        <v>spaces</v>
      </c>
    </row>
    <row r="3106" spans="1:25" ht="64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29.625</v>
      </c>
      <c r="P3106" s="6">
        <f t="shared" si="291"/>
        <v>237</v>
      </c>
      <c r="Q3106" t="s">
        <v>8317</v>
      </c>
      <c r="R3106" t="s">
        <v>8357</v>
      </c>
      <c r="S3106" s="10">
        <f t="shared" si="294"/>
        <v>42006.908692129626</v>
      </c>
      <c r="T3106" s="10">
        <f t="shared" si="295"/>
        <v>42038.083333333328</v>
      </c>
      <c r="V3106" s="21"/>
      <c r="W3106" t="s">
        <v>8303</v>
      </c>
      <c r="X3106" t="str">
        <f t="shared" si="292"/>
        <v>theater</v>
      </c>
      <c r="Y3106" t="str">
        <f t="shared" si="293"/>
        <v>spaces</v>
      </c>
    </row>
    <row r="3107" spans="1:25" ht="64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42.360992301112063</v>
      </c>
      <c r="P3107" s="6">
        <f t="shared" si="291"/>
        <v>79.870967741935488</v>
      </c>
      <c r="Q3107" t="s">
        <v>8317</v>
      </c>
      <c r="R3107" t="s">
        <v>8357</v>
      </c>
      <c r="S3107" s="10">
        <f t="shared" si="294"/>
        <v>41876.718935185185</v>
      </c>
      <c r="T3107" s="10">
        <f t="shared" si="295"/>
        <v>41931.208333333336</v>
      </c>
      <c r="V3107" s="21"/>
      <c r="W3107" t="s">
        <v>8303</v>
      </c>
      <c r="X3107" t="str">
        <f t="shared" si="292"/>
        <v>theater</v>
      </c>
      <c r="Y3107" t="str">
        <f t="shared" si="293"/>
        <v>spaces</v>
      </c>
    </row>
    <row r="3108" spans="1:25" ht="80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4.1000000000000005</v>
      </c>
      <c r="P3108" s="6">
        <f t="shared" si="291"/>
        <v>10.25</v>
      </c>
      <c r="Q3108" t="s">
        <v>8317</v>
      </c>
      <c r="R3108" t="s">
        <v>8357</v>
      </c>
      <c r="S3108" s="10">
        <f t="shared" si="294"/>
        <v>42241.429120370376</v>
      </c>
      <c r="T3108" s="10">
        <f t="shared" si="295"/>
        <v>42263.916666666672</v>
      </c>
      <c r="V3108" s="21"/>
      <c r="W3108" t="s">
        <v>8303</v>
      </c>
      <c r="X3108" t="str">
        <f t="shared" si="292"/>
        <v>theater</v>
      </c>
      <c r="Y3108" t="str">
        <f t="shared" si="293"/>
        <v>spaces</v>
      </c>
    </row>
    <row r="3109" spans="1:25" ht="64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19.762499999999999</v>
      </c>
      <c r="P3109" s="6">
        <f t="shared" si="291"/>
        <v>272.58620689655174</v>
      </c>
      <c r="Q3109" t="s">
        <v>8317</v>
      </c>
      <c r="R3109" t="s">
        <v>8357</v>
      </c>
      <c r="S3109" s="10">
        <f t="shared" si="294"/>
        <v>42128.814247685179</v>
      </c>
      <c r="T3109" s="10">
        <f t="shared" si="295"/>
        <v>42135.814247685179</v>
      </c>
      <c r="V3109" s="21"/>
      <c r="W3109" t="s">
        <v>8303</v>
      </c>
      <c r="X3109" t="str">
        <f t="shared" si="292"/>
        <v>theater</v>
      </c>
      <c r="Y3109" t="str">
        <f t="shared" si="293"/>
        <v>spaces</v>
      </c>
    </row>
    <row r="3110" spans="1:25" ht="3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5.1999999999999998E-2</v>
      </c>
      <c r="P3110" s="6">
        <f t="shared" si="291"/>
        <v>13</v>
      </c>
      <c r="Q3110" t="s">
        <v>8317</v>
      </c>
      <c r="R3110" t="s">
        <v>8357</v>
      </c>
      <c r="S3110" s="10">
        <f t="shared" si="294"/>
        <v>42062.680486111116</v>
      </c>
      <c r="T3110" s="10">
        <f t="shared" si="295"/>
        <v>42122.638819444444</v>
      </c>
      <c r="V3110" s="21"/>
      <c r="W3110" t="s">
        <v>8303</v>
      </c>
      <c r="X3110" t="str">
        <f t="shared" si="292"/>
        <v>theater</v>
      </c>
      <c r="Y3110" t="str">
        <f t="shared" si="293"/>
        <v>spaces</v>
      </c>
    </row>
    <row r="3111" spans="1:25" ht="64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25.030188679245285</v>
      </c>
      <c r="P3111" s="6">
        <f t="shared" si="291"/>
        <v>58.184210526315788</v>
      </c>
      <c r="Q3111" t="s">
        <v>8317</v>
      </c>
      <c r="R3111" t="s">
        <v>8357</v>
      </c>
      <c r="S3111" s="10">
        <f t="shared" si="294"/>
        <v>41844.125115740739</v>
      </c>
      <c r="T3111" s="10">
        <f t="shared" si="295"/>
        <v>41879.125115740739</v>
      </c>
      <c r="V3111" s="21"/>
      <c r="W3111" t="s">
        <v>8303</v>
      </c>
      <c r="X3111" t="str">
        <f t="shared" si="292"/>
        <v>theater</v>
      </c>
      <c r="Y3111" t="str">
        <f t="shared" si="293"/>
        <v>spaces</v>
      </c>
    </row>
    <row r="3112" spans="1:25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0.04</v>
      </c>
      <c r="P3112" s="6">
        <f t="shared" si="291"/>
        <v>10</v>
      </c>
      <c r="Q3112" t="s">
        <v>8317</v>
      </c>
      <c r="R3112" t="s">
        <v>8357</v>
      </c>
      <c r="S3112" s="10">
        <f t="shared" si="294"/>
        <v>42745.031469907408</v>
      </c>
      <c r="T3112" s="10">
        <f t="shared" si="295"/>
        <v>42785.031469907408</v>
      </c>
      <c r="V3112" s="21"/>
      <c r="W3112" t="s">
        <v>8303</v>
      </c>
      <c r="X3112" t="str">
        <f t="shared" si="292"/>
        <v>theater</v>
      </c>
      <c r="Y3112" t="str">
        <f t="shared" si="293"/>
        <v>spaces</v>
      </c>
    </row>
    <row r="3113" spans="1:25" ht="48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26.640000000000004</v>
      </c>
      <c r="P3113" s="6">
        <f t="shared" si="291"/>
        <v>70.10526315789474</v>
      </c>
      <c r="Q3113" t="s">
        <v>8317</v>
      </c>
      <c r="R3113" t="s">
        <v>8357</v>
      </c>
      <c r="S3113" s="10">
        <f t="shared" si="294"/>
        <v>41885.595138888886</v>
      </c>
      <c r="T3113" s="10">
        <f t="shared" si="295"/>
        <v>41916.595138888886</v>
      </c>
      <c r="V3113" s="21"/>
      <c r="W3113" t="s">
        <v>8303</v>
      </c>
      <c r="X3113" t="str">
        <f t="shared" si="292"/>
        <v>theater</v>
      </c>
      <c r="Y3113" t="str">
        <f t="shared" si="293"/>
        <v>spaces</v>
      </c>
    </row>
    <row r="3114" spans="1:25" ht="64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4.7363636363636363</v>
      </c>
      <c r="P3114" s="6">
        <f t="shared" si="291"/>
        <v>57.888888888888886</v>
      </c>
      <c r="Q3114" t="s">
        <v>8317</v>
      </c>
      <c r="R3114" t="s">
        <v>8357</v>
      </c>
      <c r="S3114" s="10">
        <f t="shared" si="294"/>
        <v>42615.121921296297</v>
      </c>
      <c r="T3114" s="10">
        <f t="shared" si="295"/>
        <v>42675.121921296297</v>
      </c>
      <c r="V3114" s="21"/>
      <c r="W3114" t="s">
        <v>8303</v>
      </c>
      <c r="X3114" t="str">
        <f t="shared" si="292"/>
        <v>theater</v>
      </c>
      <c r="Y3114" t="str">
        <f t="shared" si="293"/>
        <v>spaces</v>
      </c>
    </row>
    <row r="3115" spans="1:25" ht="64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4.2435339894712749</v>
      </c>
      <c r="P3115" s="6">
        <f t="shared" si="291"/>
        <v>125.27027027027027</v>
      </c>
      <c r="Q3115" t="s">
        <v>8317</v>
      </c>
      <c r="R3115" t="s">
        <v>8357</v>
      </c>
      <c r="S3115" s="10">
        <f t="shared" si="294"/>
        <v>42081.731273148151</v>
      </c>
      <c r="T3115" s="10">
        <f t="shared" si="295"/>
        <v>42111.731273148151</v>
      </c>
      <c r="V3115" s="21"/>
      <c r="W3115" t="s">
        <v>8303</v>
      </c>
      <c r="X3115" t="str">
        <f t="shared" si="292"/>
        <v>theater</v>
      </c>
      <c r="Y3115" t="str">
        <f t="shared" si="293"/>
        <v>spaces</v>
      </c>
    </row>
    <row r="3116" spans="1:25" ht="64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s="6">
        <f t="shared" si="291"/>
        <v>0</v>
      </c>
      <c r="Q3116" t="s">
        <v>8317</v>
      </c>
      <c r="R3116" t="s">
        <v>8357</v>
      </c>
      <c r="S3116" s="10">
        <f t="shared" si="294"/>
        <v>41843.632523148146</v>
      </c>
      <c r="T3116" s="10">
        <f t="shared" si="295"/>
        <v>41903.632523148146</v>
      </c>
      <c r="V3116" s="21"/>
      <c r="W3116" t="s">
        <v>8303</v>
      </c>
      <c r="X3116" t="str">
        <f t="shared" si="292"/>
        <v>theater</v>
      </c>
      <c r="Y3116" t="str">
        <f t="shared" si="293"/>
        <v>spaces</v>
      </c>
    </row>
    <row r="3117" spans="1:25" ht="64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3</v>
      </c>
      <c r="P3117" s="6">
        <f t="shared" si="291"/>
        <v>300</v>
      </c>
      <c r="Q3117" t="s">
        <v>8317</v>
      </c>
      <c r="R3117" t="s">
        <v>8357</v>
      </c>
      <c r="S3117" s="10">
        <f t="shared" si="294"/>
        <v>42496.447071759263</v>
      </c>
      <c r="T3117" s="10">
        <f t="shared" si="295"/>
        <v>42526.447071759263</v>
      </c>
      <c r="V3117" s="21"/>
      <c r="W3117" t="s">
        <v>8303</v>
      </c>
      <c r="X3117" t="str">
        <f t="shared" si="292"/>
        <v>theater</v>
      </c>
      <c r="Y3117" t="str">
        <f t="shared" si="293"/>
        <v>spaces</v>
      </c>
    </row>
    <row r="3118" spans="1:25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57.333333333333336</v>
      </c>
      <c r="P3118" s="6">
        <f t="shared" si="291"/>
        <v>43</v>
      </c>
      <c r="Q3118" t="s">
        <v>8317</v>
      </c>
      <c r="R3118" t="s">
        <v>8357</v>
      </c>
      <c r="S3118" s="10">
        <f t="shared" si="294"/>
        <v>42081.515335648146</v>
      </c>
      <c r="T3118" s="10">
        <f t="shared" si="295"/>
        <v>42095.515335648146</v>
      </c>
      <c r="V3118" s="21"/>
      <c r="W3118" t="s">
        <v>8303</v>
      </c>
      <c r="X3118" t="str">
        <f t="shared" si="292"/>
        <v>theater</v>
      </c>
      <c r="Y3118" t="str">
        <f t="shared" si="293"/>
        <v>spaces</v>
      </c>
    </row>
    <row r="3119" spans="1:25" ht="64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0.1</v>
      </c>
      <c r="P3119" s="6">
        <f t="shared" si="291"/>
        <v>1</v>
      </c>
      <c r="Q3119" t="s">
        <v>8317</v>
      </c>
      <c r="R3119" t="s">
        <v>8357</v>
      </c>
      <c r="S3119" s="10">
        <f t="shared" si="294"/>
        <v>42509.374537037031</v>
      </c>
      <c r="T3119" s="10">
        <f t="shared" si="295"/>
        <v>42517.55</v>
      </c>
      <c r="V3119" s="21"/>
      <c r="W3119" t="s">
        <v>8303</v>
      </c>
      <c r="X3119" t="str">
        <f t="shared" si="292"/>
        <v>theater</v>
      </c>
      <c r="Y3119" t="str">
        <f t="shared" si="293"/>
        <v>spaces</v>
      </c>
    </row>
    <row r="3120" spans="1:25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0.31</v>
      </c>
      <c r="P3120" s="6">
        <f t="shared" si="291"/>
        <v>775</v>
      </c>
      <c r="Q3120" t="s">
        <v>8317</v>
      </c>
      <c r="R3120" t="s">
        <v>8357</v>
      </c>
      <c r="S3120" s="10">
        <f t="shared" si="294"/>
        <v>42534.649571759262</v>
      </c>
      <c r="T3120" s="10">
        <f t="shared" si="295"/>
        <v>42553.649571759262</v>
      </c>
      <c r="V3120" s="21"/>
      <c r="W3120" t="s">
        <v>8303</v>
      </c>
      <c r="X3120" t="str">
        <f t="shared" si="292"/>
        <v>theater</v>
      </c>
      <c r="Y3120" t="str">
        <f t="shared" si="293"/>
        <v>spaces</v>
      </c>
    </row>
    <row r="3121" spans="1:25" ht="64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0.05</v>
      </c>
      <c r="P3121" s="6">
        <f t="shared" si="291"/>
        <v>5</v>
      </c>
      <c r="Q3121" t="s">
        <v>8317</v>
      </c>
      <c r="R3121" t="s">
        <v>8357</v>
      </c>
      <c r="S3121" s="10">
        <f t="shared" si="294"/>
        <v>42060.04550925926</v>
      </c>
      <c r="T3121" s="10">
        <f t="shared" si="295"/>
        <v>42090.003842592589</v>
      </c>
      <c r="V3121" s="21"/>
      <c r="W3121" t="s">
        <v>8303</v>
      </c>
      <c r="X3121" t="str">
        <f t="shared" si="292"/>
        <v>theater</v>
      </c>
      <c r="Y3121" t="str">
        <f t="shared" si="293"/>
        <v>spaces</v>
      </c>
    </row>
    <row r="3122" spans="1:25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9.8461538461538465E-3</v>
      </c>
      <c r="P3122" s="6">
        <f t="shared" si="291"/>
        <v>12.8</v>
      </c>
      <c r="Q3122" t="s">
        <v>8317</v>
      </c>
      <c r="R3122" t="s">
        <v>8357</v>
      </c>
      <c r="S3122" s="10">
        <f t="shared" si="294"/>
        <v>42435.942083333335</v>
      </c>
      <c r="T3122" s="10">
        <f t="shared" si="295"/>
        <v>42495.900416666671</v>
      </c>
      <c r="V3122" s="21"/>
      <c r="W3122" t="s">
        <v>8303</v>
      </c>
      <c r="X3122" t="str">
        <f t="shared" si="292"/>
        <v>theater</v>
      </c>
      <c r="Y3122" t="str">
        <f t="shared" si="293"/>
        <v>spaces</v>
      </c>
    </row>
    <row r="3123" spans="1:25" ht="48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0.66666666666666674</v>
      </c>
      <c r="P3123" s="6">
        <f t="shared" si="291"/>
        <v>10</v>
      </c>
      <c r="Q3123" t="s">
        <v>8317</v>
      </c>
      <c r="R3123" t="s">
        <v>8357</v>
      </c>
      <c r="S3123" s="10">
        <f t="shared" si="294"/>
        <v>41848.679803240739</v>
      </c>
      <c r="T3123" s="10">
        <f t="shared" si="295"/>
        <v>41908.679803240739</v>
      </c>
      <c r="V3123" s="21"/>
      <c r="W3123" t="s">
        <v>8303</v>
      </c>
      <c r="X3123" t="str">
        <f t="shared" si="292"/>
        <v>theater</v>
      </c>
      <c r="Y3123" t="str">
        <f t="shared" si="293"/>
        <v>spaces</v>
      </c>
    </row>
    <row r="3124" spans="1:25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58.291457286432156</v>
      </c>
      <c r="P3124" s="6">
        <f t="shared" si="291"/>
        <v>58</v>
      </c>
      <c r="Q3124" t="s">
        <v>8317</v>
      </c>
      <c r="R3124" t="s">
        <v>8357</v>
      </c>
      <c r="S3124" s="10">
        <f t="shared" si="294"/>
        <v>42678.932083333333</v>
      </c>
      <c r="T3124" s="10">
        <f t="shared" si="295"/>
        <v>42683.973750000005</v>
      </c>
      <c r="V3124" s="21"/>
      <c r="W3124" t="s">
        <v>8303</v>
      </c>
      <c r="X3124" t="str">
        <f t="shared" si="292"/>
        <v>theater</v>
      </c>
      <c r="Y3124" t="str">
        <f t="shared" si="293"/>
        <v>spaces</v>
      </c>
    </row>
    <row r="3125" spans="1:25" ht="64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68.153599999999997</v>
      </c>
      <c r="P3125" s="6">
        <f t="shared" si="291"/>
        <v>244.80459770114942</v>
      </c>
      <c r="Q3125" t="s">
        <v>8317</v>
      </c>
      <c r="R3125" t="s">
        <v>8357</v>
      </c>
      <c r="S3125" s="10">
        <f t="shared" si="294"/>
        <v>42530.993032407408</v>
      </c>
      <c r="T3125" s="10">
        <f t="shared" si="295"/>
        <v>42560.993032407408</v>
      </c>
      <c r="V3125" s="21"/>
      <c r="W3125" t="s">
        <v>8303</v>
      </c>
      <c r="X3125" t="str">
        <f t="shared" si="292"/>
        <v>theater</v>
      </c>
      <c r="Y3125" t="str">
        <f t="shared" si="293"/>
        <v>spaces</v>
      </c>
    </row>
    <row r="3126" spans="1:25" ht="48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3.2499999999999999E-3</v>
      </c>
      <c r="P3126" s="6">
        <f t="shared" si="291"/>
        <v>6.5</v>
      </c>
      <c r="Q3126" t="s">
        <v>8317</v>
      </c>
      <c r="R3126" t="s">
        <v>8357</v>
      </c>
      <c r="S3126" s="10">
        <f t="shared" si="294"/>
        <v>41977.780104166668</v>
      </c>
      <c r="T3126" s="10">
        <f t="shared" si="295"/>
        <v>42037.780104166668</v>
      </c>
      <c r="V3126" s="21"/>
      <c r="W3126" t="s">
        <v>8303</v>
      </c>
      <c r="X3126" t="str">
        <f t="shared" si="292"/>
        <v>theater</v>
      </c>
      <c r="Y3126" t="str">
        <f t="shared" si="293"/>
        <v>spaces</v>
      </c>
    </row>
    <row r="3127" spans="1:25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s="6">
        <f t="shared" si="291"/>
        <v>0</v>
      </c>
      <c r="Q3127" t="s">
        <v>8317</v>
      </c>
      <c r="R3127" t="s">
        <v>8357</v>
      </c>
      <c r="S3127" s="10">
        <f t="shared" si="294"/>
        <v>42346.20685185185</v>
      </c>
      <c r="T3127" s="10">
        <f t="shared" si="295"/>
        <v>42376.20685185185</v>
      </c>
      <c r="V3127" s="21"/>
      <c r="W3127" t="s">
        <v>8303</v>
      </c>
      <c r="X3127" t="str">
        <f t="shared" si="292"/>
        <v>theater</v>
      </c>
      <c r="Y3127" t="str">
        <f t="shared" si="293"/>
        <v>spaces</v>
      </c>
    </row>
    <row r="3128" spans="1:25" ht="96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4.16</v>
      </c>
      <c r="P3128" s="6">
        <f t="shared" si="291"/>
        <v>61.176470588235297</v>
      </c>
      <c r="Q3128" t="s">
        <v>8317</v>
      </c>
      <c r="R3128" t="s">
        <v>8357</v>
      </c>
      <c r="S3128" s="10">
        <f t="shared" si="294"/>
        <v>42427.01807870371</v>
      </c>
      <c r="T3128" s="10">
        <f t="shared" si="295"/>
        <v>42456.976412037038</v>
      </c>
      <c r="V3128" s="21"/>
      <c r="W3128" t="s">
        <v>8303</v>
      </c>
      <c r="X3128" t="str">
        <f t="shared" si="292"/>
        <v>theater</v>
      </c>
      <c r="Y3128" t="str">
        <f t="shared" si="293"/>
        <v>spaces</v>
      </c>
    </row>
    <row r="3129" spans="1:25" ht="64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s="6">
        <f t="shared" si="291"/>
        <v>0</v>
      </c>
      <c r="Q3129" t="s">
        <v>8317</v>
      </c>
      <c r="R3129" t="s">
        <v>8357</v>
      </c>
      <c r="S3129" s="10">
        <f t="shared" si="294"/>
        <v>42034.856817129628</v>
      </c>
      <c r="T3129" s="10">
        <f t="shared" si="295"/>
        <v>42064.856817129628</v>
      </c>
      <c r="V3129" s="21"/>
      <c r="W3129" t="s">
        <v>8303</v>
      </c>
      <c r="X3129" t="str">
        <f t="shared" si="292"/>
        <v>theater</v>
      </c>
      <c r="Y3129" t="str">
        <f t="shared" si="293"/>
        <v>spaces</v>
      </c>
    </row>
    <row r="3130" spans="1:25" ht="64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108.60666666666667</v>
      </c>
      <c r="P3130" s="6">
        <f t="shared" si="291"/>
        <v>139.23931623931625</v>
      </c>
      <c r="Q3130" t="s">
        <v>8317</v>
      </c>
      <c r="R3130" t="s">
        <v>8318</v>
      </c>
      <c r="S3130" s="10">
        <f t="shared" si="294"/>
        <v>42780.825706018513</v>
      </c>
      <c r="T3130" s="10">
        <f t="shared" si="295"/>
        <v>42810.784039351856</v>
      </c>
      <c r="V3130" s="21"/>
      <c r="W3130" t="s">
        <v>8271</v>
      </c>
      <c r="X3130" t="str">
        <f t="shared" si="292"/>
        <v>theater</v>
      </c>
      <c r="Y3130" t="str">
        <f t="shared" si="293"/>
        <v>plays</v>
      </c>
    </row>
    <row r="3131" spans="1:25" ht="64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0.8</v>
      </c>
      <c r="P3131" s="6">
        <f t="shared" si="291"/>
        <v>10</v>
      </c>
      <c r="Q3131" t="s">
        <v>8317</v>
      </c>
      <c r="R3131" t="s">
        <v>8318</v>
      </c>
      <c r="S3131" s="10">
        <f t="shared" si="294"/>
        <v>42803.842812499999</v>
      </c>
      <c r="T3131" s="10">
        <f t="shared" si="295"/>
        <v>42843.801145833335</v>
      </c>
      <c r="V3131" s="21"/>
      <c r="W3131" t="s">
        <v>8271</v>
      </c>
      <c r="X3131" t="str">
        <f t="shared" si="292"/>
        <v>theater</v>
      </c>
      <c r="Y3131" t="str">
        <f t="shared" si="293"/>
        <v>plays</v>
      </c>
    </row>
    <row r="3132" spans="1:25" ht="48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3.75</v>
      </c>
      <c r="P3132" s="6">
        <f t="shared" si="291"/>
        <v>93.75</v>
      </c>
      <c r="Q3132" t="s">
        <v>8317</v>
      </c>
      <c r="R3132" t="s">
        <v>8318</v>
      </c>
      <c r="S3132" s="10">
        <f t="shared" si="294"/>
        <v>42808.640231481477</v>
      </c>
      <c r="T3132" s="10">
        <f t="shared" si="295"/>
        <v>42839.207638888889</v>
      </c>
      <c r="V3132" s="21"/>
      <c r="W3132" t="s">
        <v>8271</v>
      </c>
      <c r="X3132" t="str">
        <f t="shared" si="292"/>
        <v>theater</v>
      </c>
      <c r="Y3132" t="str">
        <f t="shared" si="293"/>
        <v>plays</v>
      </c>
    </row>
    <row r="3133" spans="1:25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15.731707317073171</v>
      </c>
      <c r="P3133" s="6">
        <f t="shared" si="291"/>
        <v>53.75</v>
      </c>
      <c r="Q3133" t="s">
        <v>8317</v>
      </c>
      <c r="R3133" t="s">
        <v>8318</v>
      </c>
      <c r="S3133" s="10">
        <f t="shared" si="294"/>
        <v>42803.579224537039</v>
      </c>
      <c r="T3133" s="10">
        <f t="shared" si="295"/>
        <v>42833.537557870368</v>
      </c>
      <c r="V3133" s="21"/>
      <c r="W3133" t="s">
        <v>8271</v>
      </c>
      <c r="X3133" t="str">
        <f t="shared" si="292"/>
        <v>theater</v>
      </c>
      <c r="Y3133" t="str">
        <f t="shared" si="293"/>
        <v>plays</v>
      </c>
    </row>
    <row r="3134" spans="1:25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3.3333333333333333E-2</v>
      </c>
      <c r="P3134" s="6">
        <f t="shared" si="291"/>
        <v>10</v>
      </c>
      <c r="Q3134" t="s">
        <v>8317</v>
      </c>
      <c r="R3134" t="s">
        <v>8318</v>
      </c>
      <c r="S3134" s="10">
        <f t="shared" si="294"/>
        <v>42786.350231481483</v>
      </c>
      <c r="T3134" s="10">
        <f t="shared" si="295"/>
        <v>42846.308564814812</v>
      </c>
      <c r="V3134" s="21"/>
      <c r="W3134" t="s">
        <v>8271</v>
      </c>
      <c r="X3134" t="str">
        <f t="shared" si="292"/>
        <v>theater</v>
      </c>
      <c r="Y3134" t="str">
        <f t="shared" si="293"/>
        <v>plays</v>
      </c>
    </row>
    <row r="3135" spans="1:25" ht="64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108</v>
      </c>
      <c r="P3135" s="6">
        <f t="shared" si="291"/>
        <v>33.75</v>
      </c>
      <c r="Q3135" t="s">
        <v>8317</v>
      </c>
      <c r="R3135" t="s">
        <v>8318</v>
      </c>
      <c r="S3135" s="10">
        <f t="shared" si="294"/>
        <v>42788.565208333333</v>
      </c>
      <c r="T3135" s="10">
        <f t="shared" si="295"/>
        <v>42818.523541666669</v>
      </c>
      <c r="V3135" s="21"/>
      <c r="W3135" t="s">
        <v>8271</v>
      </c>
      <c r="X3135" t="str">
        <f t="shared" si="292"/>
        <v>theater</v>
      </c>
      <c r="Y3135" t="str">
        <f t="shared" si="293"/>
        <v>plays</v>
      </c>
    </row>
    <row r="3136" spans="1:25" ht="64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22.5</v>
      </c>
      <c r="P3136" s="6">
        <f t="shared" si="291"/>
        <v>18.75</v>
      </c>
      <c r="Q3136" t="s">
        <v>8317</v>
      </c>
      <c r="R3136" t="s">
        <v>8318</v>
      </c>
      <c r="S3136" s="10">
        <f t="shared" si="294"/>
        <v>42800.720127314817</v>
      </c>
      <c r="T3136" s="10">
        <f t="shared" si="295"/>
        <v>42821.678460648152</v>
      </c>
      <c r="V3136" s="21"/>
      <c r="W3136" t="s">
        <v>8271</v>
      </c>
      <c r="X3136" t="str">
        <f t="shared" si="292"/>
        <v>theater</v>
      </c>
      <c r="Y3136" t="str">
        <f t="shared" si="293"/>
        <v>plays</v>
      </c>
    </row>
    <row r="3137" spans="1:25" ht="64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20.849420849420849</v>
      </c>
      <c r="P3137" s="6">
        <f t="shared" si="291"/>
        <v>23.142857142857142</v>
      </c>
      <c r="Q3137" t="s">
        <v>8317</v>
      </c>
      <c r="R3137" t="s">
        <v>8318</v>
      </c>
      <c r="S3137" s="10">
        <f t="shared" si="294"/>
        <v>42807.151863425926</v>
      </c>
      <c r="T3137" s="10">
        <f t="shared" si="295"/>
        <v>42829.151863425926</v>
      </c>
      <c r="V3137" s="21"/>
      <c r="W3137" t="s">
        <v>8271</v>
      </c>
      <c r="X3137" t="str">
        <f t="shared" si="292"/>
        <v>theater</v>
      </c>
      <c r="Y3137" t="str">
        <f t="shared" si="293"/>
        <v>plays</v>
      </c>
    </row>
    <row r="3138" spans="1:25" ht="64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127.8</v>
      </c>
      <c r="P3138" s="6">
        <f t="shared" si="291"/>
        <v>29.045454545454547</v>
      </c>
      <c r="Q3138" t="s">
        <v>8317</v>
      </c>
      <c r="R3138" t="s">
        <v>8318</v>
      </c>
      <c r="S3138" s="10">
        <f t="shared" si="294"/>
        <v>42789.462430555555</v>
      </c>
      <c r="T3138" s="10">
        <f t="shared" si="295"/>
        <v>42825.957638888889</v>
      </c>
      <c r="V3138" s="21"/>
      <c r="W3138" t="s">
        <v>8271</v>
      </c>
      <c r="X3138" t="str">
        <f t="shared" si="292"/>
        <v>theater</v>
      </c>
      <c r="Y3138" t="str">
        <f t="shared" si="293"/>
        <v>plays</v>
      </c>
    </row>
    <row r="3139" spans="1:25" ht="48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((E3139/D3139)*100)</f>
        <v>3.3333333333333335</v>
      </c>
      <c r="P3139" s="6">
        <f t="shared" ref="P3139:P3202" si="297">IFERROR(E3139/L3139,0)</f>
        <v>50</v>
      </c>
      <c r="Q3139" t="s">
        <v>8317</v>
      </c>
      <c r="R3139" t="s">
        <v>8318</v>
      </c>
      <c r="S3139" s="10">
        <f t="shared" si="294"/>
        <v>42807.885057870371</v>
      </c>
      <c r="T3139" s="10">
        <f t="shared" si="295"/>
        <v>42858.8</v>
      </c>
      <c r="V3139" s="21"/>
      <c r="W3139" t="s">
        <v>8271</v>
      </c>
      <c r="X3139" t="str">
        <f t="shared" ref="X3139:X3202" si="298">LEFT(W3139,FIND("/",W3139)-1)</f>
        <v>theater</v>
      </c>
      <c r="Y3139" t="str">
        <f t="shared" ref="Y3139:Y3202" si="299">RIGHT(W3139,LEN(W3139)-FIND("/",W3139))</f>
        <v>plays</v>
      </c>
    </row>
    <row r="3140" spans="1:25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s="6">
        <f t="shared" si="297"/>
        <v>0</v>
      </c>
      <c r="Q3140" t="s">
        <v>8317</v>
      </c>
      <c r="R3140" t="s">
        <v>8318</v>
      </c>
      <c r="S3140" s="10">
        <f t="shared" si="294"/>
        <v>42809.645914351851</v>
      </c>
      <c r="T3140" s="10">
        <f t="shared" si="295"/>
        <v>42828.645914351851</v>
      </c>
      <c r="V3140" s="21"/>
      <c r="W3140" t="s">
        <v>8271</v>
      </c>
      <c r="X3140" t="str">
        <f t="shared" si="298"/>
        <v>theater</v>
      </c>
      <c r="Y3140" t="str">
        <f t="shared" si="299"/>
        <v>plays</v>
      </c>
    </row>
    <row r="3141" spans="1:25" ht="64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5.4</v>
      </c>
      <c r="P3141" s="6">
        <f t="shared" si="297"/>
        <v>450</v>
      </c>
      <c r="Q3141" t="s">
        <v>8317</v>
      </c>
      <c r="R3141" t="s">
        <v>8318</v>
      </c>
      <c r="S3141" s="10">
        <f t="shared" si="294"/>
        <v>42785.270370370374</v>
      </c>
      <c r="T3141" s="10">
        <f t="shared" si="295"/>
        <v>42819.189583333333</v>
      </c>
      <c r="V3141" s="21"/>
      <c r="W3141" t="s">
        <v>8271</v>
      </c>
      <c r="X3141" t="str">
        <f t="shared" si="298"/>
        <v>theater</v>
      </c>
      <c r="Y3141" t="str">
        <f t="shared" si="299"/>
        <v>plays</v>
      </c>
    </row>
    <row r="3142" spans="1:25" ht="64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0.96</v>
      </c>
      <c r="P3142" s="6">
        <f t="shared" si="297"/>
        <v>24</v>
      </c>
      <c r="Q3142" t="s">
        <v>8317</v>
      </c>
      <c r="R3142" t="s">
        <v>8318</v>
      </c>
      <c r="S3142" s="10">
        <f t="shared" si="294"/>
        <v>42802.718784722223</v>
      </c>
      <c r="T3142" s="10">
        <f t="shared" si="295"/>
        <v>42832.677118055552</v>
      </c>
      <c r="V3142" s="21"/>
      <c r="W3142" t="s">
        <v>8271</v>
      </c>
      <c r="X3142" t="str">
        <f t="shared" si="298"/>
        <v>theater</v>
      </c>
      <c r="Y3142" t="str">
        <f t="shared" si="299"/>
        <v>plays</v>
      </c>
    </row>
    <row r="3143" spans="1:25" ht="8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51.6</v>
      </c>
      <c r="P3143" s="6">
        <f t="shared" si="297"/>
        <v>32.25</v>
      </c>
      <c r="Q3143" t="s">
        <v>8317</v>
      </c>
      <c r="R3143" t="s">
        <v>8318</v>
      </c>
      <c r="S3143" s="10">
        <f t="shared" si="294"/>
        <v>42800.753333333334</v>
      </c>
      <c r="T3143" s="10">
        <f t="shared" si="295"/>
        <v>42841.833333333328</v>
      </c>
      <c r="V3143" s="21"/>
      <c r="W3143" t="s">
        <v>8271</v>
      </c>
      <c r="X3143" t="str">
        <f t="shared" si="298"/>
        <v>theater</v>
      </c>
      <c r="Y3143" t="str">
        <f t="shared" si="299"/>
        <v>plays</v>
      </c>
    </row>
    <row r="3144" spans="1:25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</v>
      </c>
      <c r="P3144" s="6">
        <f t="shared" si="297"/>
        <v>15</v>
      </c>
      <c r="Q3144" t="s">
        <v>8317</v>
      </c>
      <c r="R3144" t="s">
        <v>8318</v>
      </c>
      <c r="S3144" s="10">
        <f t="shared" si="294"/>
        <v>42783.513182870374</v>
      </c>
      <c r="T3144" s="10">
        <f t="shared" si="295"/>
        <v>42813.471516203703</v>
      </c>
      <c r="V3144" s="21"/>
      <c r="W3144" t="s">
        <v>8271</v>
      </c>
      <c r="X3144" t="str">
        <f t="shared" si="298"/>
        <v>theater</v>
      </c>
      <c r="Y3144" t="str">
        <f t="shared" si="299"/>
        <v>plays</v>
      </c>
    </row>
    <row r="3145" spans="1:25" ht="8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s="6">
        <f t="shared" si="297"/>
        <v>0</v>
      </c>
      <c r="Q3145" t="s">
        <v>8317</v>
      </c>
      <c r="R3145" t="s">
        <v>8318</v>
      </c>
      <c r="S3145" s="10">
        <f t="shared" si="294"/>
        <v>42808.358287037037</v>
      </c>
      <c r="T3145" s="10">
        <f t="shared" si="295"/>
        <v>42834.358287037037</v>
      </c>
      <c r="V3145" s="21"/>
      <c r="W3145" t="s">
        <v>8271</v>
      </c>
      <c r="X3145" t="str">
        <f t="shared" si="298"/>
        <v>theater</v>
      </c>
      <c r="Y3145" t="str">
        <f t="shared" si="299"/>
        <v>plays</v>
      </c>
    </row>
    <row r="3146" spans="1:25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75.400000000000006</v>
      </c>
      <c r="P3146" s="6">
        <f t="shared" si="297"/>
        <v>251.33333333333334</v>
      </c>
      <c r="Q3146" t="s">
        <v>8317</v>
      </c>
      <c r="R3146" t="s">
        <v>8318</v>
      </c>
      <c r="S3146" s="10">
        <f t="shared" si="294"/>
        <v>42796.538275462968</v>
      </c>
      <c r="T3146" s="10">
        <f t="shared" si="295"/>
        <v>42813.25</v>
      </c>
      <c r="V3146" s="21"/>
      <c r="W3146" t="s">
        <v>8271</v>
      </c>
      <c r="X3146" t="str">
        <f t="shared" si="298"/>
        <v>theater</v>
      </c>
      <c r="Y3146" t="str">
        <f t="shared" si="299"/>
        <v>plays</v>
      </c>
    </row>
    <row r="3147" spans="1:25" ht="48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s="6">
        <f t="shared" si="297"/>
        <v>0</v>
      </c>
      <c r="Q3147" t="s">
        <v>8317</v>
      </c>
      <c r="R3147" t="s">
        <v>8318</v>
      </c>
      <c r="S3147" s="10">
        <f t="shared" si="294"/>
        <v>42762.040902777779</v>
      </c>
      <c r="T3147" s="10">
        <f t="shared" si="295"/>
        <v>42821.999236111107</v>
      </c>
      <c r="V3147" s="21"/>
      <c r="W3147" t="s">
        <v>8271</v>
      </c>
      <c r="X3147" t="str">
        <f t="shared" si="298"/>
        <v>theater</v>
      </c>
      <c r="Y3147" t="str">
        <f t="shared" si="299"/>
        <v>plays</v>
      </c>
    </row>
    <row r="3148" spans="1:25" ht="48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10.5</v>
      </c>
      <c r="P3148" s="6">
        <f t="shared" si="297"/>
        <v>437.5</v>
      </c>
      <c r="Q3148" t="s">
        <v>8317</v>
      </c>
      <c r="R3148" t="s">
        <v>8318</v>
      </c>
      <c r="S3148" s="10">
        <f t="shared" si="294"/>
        <v>42796.682476851856</v>
      </c>
      <c r="T3148" s="10">
        <f t="shared" si="295"/>
        <v>42841.640810185185</v>
      </c>
      <c r="V3148" s="21"/>
      <c r="W3148" t="s">
        <v>8271</v>
      </c>
      <c r="X3148" t="str">
        <f t="shared" si="298"/>
        <v>theater</v>
      </c>
      <c r="Y3148" t="str">
        <f t="shared" si="299"/>
        <v>plays</v>
      </c>
    </row>
    <row r="3149" spans="1:25" ht="64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117.52499999999999</v>
      </c>
      <c r="P3149" s="6">
        <f t="shared" si="297"/>
        <v>110.35211267605634</v>
      </c>
      <c r="Q3149" t="s">
        <v>8317</v>
      </c>
      <c r="R3149" t="s">
        <v>8318</v>
      </c>
      <c r="S3149" s="10">
        <f t="shared" si="294"/>
        <v>41909.969386574077</v>
      </c>
      <c r="T3149" s="10">
        <f t="shared" si="295"/>
        <v>41950.011053240742</v>
      </c>
      <c r="V3149" s="21"/>
      <c r="W3149" t="s">
        <v>8271</v>
      </c>
      <c r="X3149" t="str">
        <f t="shared" si="298"/>
        <v>theater</v>
      </c>
      <c r="Y3149" t="str">
        <f t="shared" si="299"/>
        <v>plays</v>
      </c>
    </row>
    <row r="3150" spans="1:25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131.16666666666669</v>
      </c>
      <c r="P3150" s="6">
        <f t="shared" si="297"/>
        <v>41.421052631578945</v>
      </c>
      <c r="Q3150" t="s">
        <v>8317</v>
      </c>
      <c r="R3150" t="s">
        <v>8318</v>
      </c>
      <c r="S3150" s="10">
        <f t="shared" si="294"/>
        <v>41891.665324074071</v>
      </c>
      <c r="T3150" s="10">
        <f t="shared" si="295"/>
        <v>41913.166666666664</v>
      </c>
      <c r="V3150" s="21"/>
      <c r="W3150" t="s">
        <v>8271</v>
      </c>
      <c r="X3150" t="str">
        <f t="shared" si="298"/>
        <v>theater</v>
      </c>
      <c r="Y3150" t="str">
        <f t="shared" si="299"/>
        <v>plays</v>
      </c>
    </row>
    <row r="3151" spans="1:25" ht="64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104</v>
      </c>
      <c r="P3151" s="6">
        <f t="shared" si="297"/>
        <v>52</v>
      </c>
      <c r="Q3151" t="s">
        <v>8317</v>
      </c>
      <c r="R3151" t="s">
        <v>8318</v>
      </c>
      <c r="S3151" s="10">
        <f t="shared" si="294"/>
        <v>41226.017361111109</v>
      </c>
      <c r="T3151" s="10">
        <f t="shared" si="295"/>
        <v>41250.083333333336</v>
      </c>
      <c r="V3151" s="21"/>
      <c r="W3151" t="s">
        <v>8271</v>
      </c>
      <c r="X3151" t="str">
        <f t="shared" si="298"/>
        <v>theater</v>
      </c>
      <c r="Y3151" t="str">
        <f t="shared" si="299"/>
        <v>plays</v>
      </c>
    </row>
    <row r="3152" spans="1:25" ht="8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101</v>
      </c>
      <c r="P3152" s="6">
        <f t="shared" si="297"/>
        <v>33.990384615384613</v>
      </c>
      <c r="Q3152" t="s">
        <v>8317</v>
      </c>
      <c r="R3152" t="s">
        <v>8318</v>
      </c>
      <c r="S3152" s="10">
        <f t="shared" si="294"/>
        <v>40478.263923611114</v>
      </c>
      <c r="T3152" s="10">
        <f t="shared" si="295"/>
        <v>40568.166666666664</v>
      </c>
      <c r="V3152" s="21"/>
      <c r="W3152" t="s">
        <v>8271</v>
      </c>
      <c r="X3152" t="str">
        <f t="shared" si="298"/>
        <v>theater</v>
      </c>
      <c r="Y3152" t="str">
        <f t="shared" si="299"/>
        <v>plays</v>
      </c>
    </row>
    <row r="3153" spans="1:25" ht="48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100.4</v>
      </c>
      <c r="P3153" s="6">
        <f t="shared" si="297"/>
        <v>103.35294117647059</v>
      </c>
      <c r="Q3153" t="s">
        <v>8317</v>
      </c>
      <c r="R3153" t="s">
        <v>8318</v>
      </c>
      <c r="S3153" s="10">
        <f t="shared" si="294"/>
        <v>41862.83997685185</v>
      </c>
      <c r="T3153" s="10">
        <f t="shared" si="295"/>
        <v>41892.83997685185</v>
      </c>
      <c r="V3153" s="21"/>
      <c r="W3153" t="s">
        <v>8271</v>
      </c>
      <c r="X3153" t="str">
        <f t="shared" si="298"/>
        <v>theater</v>
      </c>
      <c r="Y3153" t="str">
        <f t="shared" si="299"/>
        <v>plays</v>
      </c>
    </row>
    <row r="3154" spans="1:25" ht="64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105.95454545454545</v>
      </c>
      <c r="P3154" s="6">
        <f t="shared" si="297"/>
        <v>34.791044776119406</v>
      </c>
      <c r="Q3154" t="s">
        <v>8317</v>
      </c>
      <c r="R3154" t="s">
        <v>8318</v>
      </c>
      <c r="S3154" s="10">
        <f t="shared" si="294"/>
        <v>41550.867673611108</v>
      </c>
      <c r="T3154" s="10">
        <f t="shared" si="295"/>
        <v>41580.867673611108</v>
      </c>
      <c r="V3154" s="21"/>
      <c r="W3154" t="s">
        <v>8271</v>
      </c>
      <c r="X3154" t="str">
        <f t="shared" si="298"/>
        <v>theater</v>
      </c>
      <c r="Y3154" t="str">
        <f t="shared" si="299"/>
        <v>plays</v>
      </c>
    </row>
    <row r="3155" spans="1:25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335.58333333333337</v>
      </c>
      <c r="P3155" s="6">
        <f t="shared" si="297"/>
        <v>41.773858921161825</v>
      </c>
      <c r="Q3155" t="s">
        <v>8317</v>
      </c>
      <c r="R3155" t="s">
        <v>8318</v>
      </c>
      <c r="S3155" s="10">
        <f t="shared" si="294"/>
        <v>40633.154363425929</v>
      </c>
      <c r="T3155" s="10">
        <f t="shared" si="295"/>
        <v>40664.207638888889</v>
      </c>
      <c r="V3155" s="21"/>
      <c r="W3155" t="s">
        <v>8271</v>
      </c>
      <c r="X3155" t="str">
        <f t="shared" si="298"/>
        <v>theater</v>
      </c>
      <c r="Y3155" t="str">
        <f t="shared" si="299"/>
        <v>plays</v>
      </c>
    </row>
    <row r="3156" spans="1:25" ht="64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112.92857142857142</v>
      </c>
      <c r="P3156" s="6">
        <f t="shared" si="297"/>
        <v>64.268292682926827</v>
      </c>
      <c r="Q3156" t="s">
        <v>8317</v>
      </c>
      <c r="R3156" t="s">
        <v>8318</v>
      </c>
      <c r="S3156" s="10">
        <f t="shared" si="294"/>
        <v>40970.875671296293</v>
      </c>
      <c r="T3156" s="10">
        <f t="shared" si="295"/>
        <v>41000.834004629629</v>
      </c>
      <c r="V3156" s="21"/>
      <c r="W3156" t="s">
        <v>8271</v>
      </c>
      <c r="X3156" t="str">
        <f t="shared" si="298"/>
        <v>theater</v>
      </c>
      <c r="Y3156" t="str">
        <f t="shared" si="299"/>
        <v>plays</v>
      </c>
    </row>
    <row r="3157" spans="1:25" ht="64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188.50460000000001</v>
      </c>
      <c r="P3157" s="6">
        <f t="shared" si="297"/>
        <v>31.209370860927152</v>
      </c>
      <c r="Q3157" t="s">
        <v>8317</v>
      </c>
      <c r="R3157" t="s">
        <v>8318</v>
      </c>
      <c r="S3157" s="10">
        <f t="shared" si="294"/>
        <v>41233.499131944445</v>
      </c>
      <c r="T3157" s="10">
        <f t="shared" si="295"/>
        <v>41263.499131944445</v>
      </c>
      <c r="V3157" s="21"/>
      <c r="W3157" t="s">
        <v>8271</v>
      </c>
      <c r="X3157" t="str">
        <f t="shared" si="298"/>
        <v>theater</v>
      </c>
      <c r="Y3157" t="str">
        <f t="shared" si="299"/>
        <v>plays</v>
      </c>
    </row>
    <row r="3158" spans="1:25" ht="80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101.81818181818181</v>
      </c>
      <c r="P3158" s="6">
        <f t="shared" si="297"/>
        <v>62.921348314606739</v>
      </c>
      <c r="Q3158" t="s">
        <v>8317</v>
      </c>
      <c r="R3158" t="s">
        <v>8318</v>
      </c>
      <c r="S3158" s="10">
        <f t="shared" si="294"/>
        <v>41026.953055555554</v>
      </c>
      <c r="T3158" s="10">
        <f t="shared" si="295"/>
        <v>41061.953055555554</v>
      </c>
      <c r="V3158" s="21"/>
      <c r="W3158" t="s">
        <v>8271</v>
      </c>
      <c r="X3158" t="str">
        <f t="shared" si="298"/>
        <v>theater</v>
      </c>
      <c r="Y3158" t="str">
        <f t="shared" si="299"/>
        <v>plays</v>
      </c>
    </row>
    <row r="3159" spans="1:25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101</v>
      </c>
      <c r="P3159" s="6">
        <f t="shared" si="297"/>
        <v>98.536585365853654</v>
      </c>
      <c r="Q3159" t="s">
        <v>8317</v>
      </c>
      <c r="R3159" t="s">
        <v>8318</v>
      </c>
      <c r="S3159" s="10">
        <f t="shared" si="294"/>
        <v>41829.788252314815</v>
      </c>
      <c r="T3159" s="10">
        <f t="shared" si="295"/>
        <v>41839.208333333336</v>
      </c>
      <c r="V3159" s="21"/>
      <c r="W3159" t="s">
        <v>8271</v>
      </c>
      <c r="X3159" t="str">
        <f t="shared" si="298"/>
        <v>theater</v>
      </c>
      <c r="Y3159" t="str">
        <f t="shared" si="299"/>
        <v>plays</v>
      </c>
    </row>
    <row r="3160" spans="1:25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113.99999999999999</v>
      </c>
      <c r="P3160" s="6">
        <f t="shared" si="297"/>
        <v>82.608695652173907</v>
      </c>
      <c r="Q3160" t="s">
        <v>8317</v>
      </c>
      <c r="R3160" t="s">
        <v>8318</v>
      </c>
      <c r="S3160" s="10">
        <f t="shared" ref="S3160:S3223" si="300">(((J3160/60)/60)/24)+DATE(1970,1,1)</f>
        <v>41447.839722222219</v>
      </c>
      <c r="T3160" s="10">
        <f t="shared" ref="T3160:T3223" si="301">(((I3160/60)/60)/24)+DATE(1970,1,1)</f>
        <v>41477.839722222219</v>
      </c>
      <c r="V3160" s="21"/>
      <c r="W3160" t="s">
        <v>8271</v>
      </c>
      <c r="X3160" t="str">
        <f t="shared" si="298"/>
        <v>theater</v>
      </c>
      <c r="Y3160" t="str">
        <f t="shared" si="299"/>
        <v>plays</v>
      </c>
    </row>
    <row r="3161" spans="1:25" ht="48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133.48133333333334</v>
      </c>
      <c r="P3161" s="6">
        <f t="shared" si="297"/>
        <v>38.504230769230773</v>
      </c>
      <c r="Q3161" t="s">
        <v>8317</v>
      </c>
      <c r="R3161" t="s">
        <v>8318</v>
      </c>
      <c r="S3161" s="10">
        <f t="shared" si="300"/>
        <v>40884.066678240742</v>
      </c>
      <c r="T3161" s="10">
        <f t="shared" si="301"/>
        <v>40926.958333333336</v>
      </c>
      <c r="V3161" s="21"/>
      <c r="W3161" t="s">
        <v>8271</v>
      </c>
      <c r="X3161" t="str">
        <f t="shared" si="298"/>
        <v>theater</v>
      </c>
      <c r="Y3161" t="str">
        <f t="shared" si="299"/>
        <v>plays</v>
      </c>
    </row>
    <row r="3162" spans="1:25" ht="64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101.53333333333335</v>
      </c>
      <c r="P3162" s="6">
        <f t="shared" si="297"/>
        <v>80.15789473684211</v>
      </c>
      <c r="Q3162" t="s">
        <v>8317</v>
      </c>
      <c r="R3162" t="s">
        <v>8318</v>
      </c>
      <c r="S3162" s="10">
        <f t="shared" si="300"/>
        <v>41841.26489583333</v>
      </c>
      <c r="T3162" s="10">
        <f t="shared" si="301"/>
        <v>41864.207638888889</v>
      </c>
      <c r="V3162" s="21"/>
      <c r="W3162" t="s">
        <v>8271</v>
      </c>
      <c r="X3162" t="str">
        <f t="shared" si="298"/>
        <v>theater</v>
      </c>
      <c r="Y3162" t="str">
        <f t="shared" si="299"/>
        <v>plays</v>
      </c>
    </row>
    <row r="3163" spans="1:25" ht="80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105.1</v>
      </c>
      <c r="P3163" s="6">
        <f t="shared" si="297"/>
        <v>28.405405405405407</v>
      </c>
      <c r="Q3163" t="s">
        <v>8317</v>
      </c>
      <c r="R3163" t="s">
        <v>8318</v>
      </c>
      <c r="S3163" s="10">
        <f t="shared" si="300"/>
        <v>41897.536134259259</v>
      </c>
      <c r="T3163" s="10">
        <f t="shared" si="301"/>
        <v>41927.536134259259</v>
      </c>
      <c r="V3163" s="21"/>
      <c r="W3163" t="s">
        <v>8271</v>
      </c>
      <c r="X3163" t="str">
        <f t="shared" si="298"/>
        <v>theater</v>
      </c>
      <c r="Y3163" t="str">
        <f t="shared" si="299"/>
        <v>plays</v>
      </c>
    </row>
    <row r="3164" spans="1:25" ht="64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127.15</v>
      </c>
      <c r="P3164" s="6">
        <f t="shared" si="297"/>
        <v>80.730158730158735</v>
      </c>
      <c r="Q3164" t="s">
        <v>8317</v>
      </c>
      <c r="R3164" t="s">
        <v>8318</v>
      </c>
      <c r="S3164" s="10">
        <f t="shared" si="300"/>
        <v>41799.685902777775</v>
      </c>
      <c r="T3164" s="10">
        <f t="shared" si="301"/>
        <v>41827.083333333336</v>
      </c>
      <c r="V3164" s="21"/>
      <c r="W3164" t="s">
        <v>8271</v>
      </c>
      <c r="X3164" t="str">
        <f t="shared" si="298"/>
        <v>theater</v>
      </c>
      <c r="Y3164" t="str">
        <f t="shared" si="299"/>
        <v>plays</v>
      </c>
    </row>
    <row r="3165" spans="1:25" ht="64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111.15384615384616</v>
      </c>
      <c r="P3165" s="6">
        <f t="shared" si="297"/>
        <v>200.69444444444446</v>
      </c>
      <c r="Q3165" t="s">
        <v>8317</v>
      </c>
      <c r="R3165" t="s">
        <v>8318</v>
      </c>
      <c r="S3165" s="10">
        <f t="shared" si="300"/>
        <v>41775.753761574073</v>
      </c>
      <c r="T3165" s="10">
        <f t="shared" si="301"/>
        <v>41805.753761574073</v>
      </c>
      <c r="V3165" s="21"/>
      <c r="W3165" t="s">
        <v>8271</v>
      </c>
      <c r="X3165" t="str">
        <f t="shared" si="298"/>
        <v>theater</v>
      </c>
      <c r="Y3165" t="str">
        <f t="shared" si="299"/>
        <v>plays</v>
      </c>
    </row>
    <row r="3166" spans="1:25" ht="64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106.76</v>
      </c>
      <c r="P3166" s="6">
        <f t="shared" si="297"/>
        <v>37.591549295774648</v>
      </c>
      <c r="Q3166" t="s">
        <v>8317</v>
      </c>
      <c r="R3166" t="s">
        <v>8318</v>
      </c>
      <c r="S3166" s="10">
        <f t="shared" si="300"/>
        <v>41766.80572916667</v>
      </c>
      <c r="T3166" s="10">
        <f t="shared" si="301"/>
        <v>41799.80572916667</v>
      </c>
      <c r="V3166" s="21"/>
      <c r="W3166" t="s">
        <v>8271</v>
      </c>
      <c r="X3166" t="str">
        <f t="shared" si="298"/>
        <v>theater</v>
      </c>
      <c r="Y3166" t="str">
        <f t="shared" si="299"/>
        <v>plays</v>
      </c>
    </row>
    <row r="3167" spans="1:25" ht="64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162.66666666666666</v>
      </c>
      <c r="P3167" s="6">
        <f t="shared" si="297"/>
        <v>58.095238095238095</v>
      </c>
      <c r="Q3167" t="s">
        <v>8317</v>
      </c>
      <c r="R3167" t="s">
        <v>8318</v>
      </c>
      <c r="S3167" s="10">
        <f t="shared" si="300"/>
        <v>40644.159259259257</v>
      </c>
      <c r="T3167" s="10">
        <f t="shared" si="301"/>
        <v>40666.165972222225</v>
      </c>
      <c r="V3167" s="21"/>
      <c r="W3167" t="s">
        <v>8271</v>
      </c>
      <c r="X3167" t="str">
        <f t="shared" si="298"/>
        <v>theater</v>
      </c>
      <c r="Y3167" t="str">
        <f t="shared" si="299"/>
        <v>plays</v>
      </c>
    </row>
    <row r="3168" spans="1:25" ht="64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160.22808571428573</v>
      </c>
      <c r="P3168" s="6">
        <f t="shared" si="297"/>
        <v>60.300892473118282</v>
      </c>
      <c r="Q3168" t="s">
        <v>8317</v>
      </c>
      <c r="R3168" t="s">
        <v>8318</v>
      </c>
      <c r="S3168" s="10">
        <f t="shared" si="300"/>
        <v>41940.69158564815</v>
      </c>
      <c r="T3168" s="10">
        <f t="shared" si="301"/>
        <v>41969.332638888889</v>
      </c>
      <c r="V3168" s="21"/>
      <c r="W3168" t="s">
        <v>8271</v>
      </c>
      <c r="X3168" t="str">
        <f t="shared" si="298"/>
        <v>theater</v>
      </c>
      <c r="Y3168" t="str">
        <f t="shared" si="299"/>
        <v>plays</v>
      </c>
    </row>
    <row r="3169" spans="1:25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116.16666666666666</v>
      </c>
      <c r="P3169" s="6">
        <f t="shared" si="297"/>
        <v>63.363636363636367</v>
      </c>
      <c r="Q3169" t="s">
        <v>8317</v>
      </c>
      <c r="R3169" t="s">
        <v>8318</v>
      </c>
      <c r="S3169" s="10">
        <f t="shared" si="300"/>
        <v>41839.175706018519</v>
      </c>
      <c r="T3169" s="10">
        <f t="shared" si="301"/>
        <v>41853.175706018519</v>
      </c>
      <c r="V3169" s="21"/>
      <c r="W3169" t="s">
        <v>8271</v>
      </c>
      <c r="X3169" t="str">
        <f t="shared" si="298"/>
        <v>theater</v>
      </c>
      <c r="Y3169" t="str">
        <f t="shared" si="299"/>
        <v>plays</v>
      </c>
    </row>
    <row r="3170" spans="1:25" ht="64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124.2</v>
      </c>
      <c r="P3170" s="6">
        <f t="shared" si="297"/>
        <v>50.901639344262293</v>
      </c>
      <c r="Q3170" t="s">
        <v>8317</v>
      </c>
      <c r="R3170" t="s">
        <v>8318</v>
      </c>
      <c r="S3170" s="10">
        <f t="shared" si="300"/>
        <v>41772.105937500004</v>
      </c>
      <c r="T3170" s="10">
        <f t="shared" si="301"/>
        <v>41803.916666666664</v>
      </c>
      <c r="V3170" s="21"/>
      <c r="W3170" t="s">
        <v>8271</v>
      </c>
      <c r="X3170" t="str">
        <f t="shared" si="298"/>
        <v>theater</v>
      </c>
      <c r="Y3170" t="str">
        <f t="shared" si="299"/>
        <v>plays</v>
      </c>
    </row>
    <row r="3171" spans="1:25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103.01249999999999</v>
      </c>
      <c r="P3171" s="6">
        <f t="shared" si="297"/>
        <v>100.5</v>
      </c>
      <c r="Q3171" t="s">
        <v>8317</v>
      </c>
      <c r="R3171" t="s">
        <v>8318</v>
      </c>
      <c r="S3171" s="10">
        <f t="shared" si="300"/>
        <v>41591.737974537034</v>
      </c>
      <c r="T3171" s="10">
        <f t="shared" si="301"/>
        <v>41621.207638888889</v>
      </c>
      <c r="V3171" s="21"/>
      <c r="W3171" t="s">
        <v>8271</v>
      </c>
      <c r="X3171" t="str">
        <f t="shared" si="298"/>
        <v>theater</v>
      </c>
      <c r="Y3171" t="str">
        <f t="shared" si="299"/>
        <v>plays</v>
      </c>
    </row>
    <row r="3172" spans="1:25" ht="48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112.25</v>
      </c>
      <c r="P3172" s="6">
        <f t="shared" si="297"/>
        <v>31.619718309859156</v>
      </c>
      <c r="Q3172" t="s">
        <v>8317</v>
      </c>
      <c r="R3172" t="s">
        <v>8318</v>
      </c>
      <c r="S3172" s="10">
        <f t="shared" si="300"/>
        <v>41789.080370370371</v>
      </c>
      <c r="T3172" s="10">
        <f t="shared" si="301"/>
        <v>41822.166666666664</v>
      </c>
      <c r="V3172" s="21"/>
      <c r="W3172" t="s">
        <v>8271</v>
      </c>
      <c r="X3172" t="str">
        <f t="shared" si="298"/>
        <v>theater</v>
      </c>
      <c r="Y3172" t="str">
        <f t="shared" si="299"/>
        <v>plays</v>
      </c>
    </row>
    <row r="3173" spans="1:25" ht="64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108.8142857142857</v>
      </c>
      <c r="P3173" s="6">
        <f t="shared" si="297"/>
        <v>65.102564102564102</v>
      </c>
      <c r="Q3173" t="s">
        <v>8317</v>
      </c>
      <c r="R3173" t="s">
        <v>8318</v>
      </c>
      <c r="S3173" s="10">
        <f t="shared" si="300"/>
        <v>42466.608310185184</v>
      </c>
      <c r="T3173" s="10">
        <f t="shared" si="301"/>
        <v>42496.608310185184</v>
      </c>
      <c r="V3173" s="21"/>
      <c r="W3173" t="s">
        <v>8271</v>
      </c>
      <c r="X3173" t="str">
        <f t="shared" si="298"/>
        <v>theater</v>
      </c>
      <c r="Y3173" t="str">
        <f t="shared" si="299"/>
        <v>plays</v>
      </c>
    </row>
    <row r="3174" spans="1:25" ht="64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114.99999999999999</v>
      </c>
      <c r="P3174" s="6">
        <f t="shared" si="297"/>
        <v>79.310344827586206</v>
      </c>
      <c r="Q3174" t="s">
        <v>8317</v>
      </c>
      <c r="R3174" t="s">
        <v>8318</v>
      </c>
      <c r="S3174" s="10">
        <f t="shared" si="300"/>
        <v>40923.729953703703</v>
      </c>
      <c r="T3174" s="10">
        <f t="shared" si="301"/>
        <v>40953.729953703703</v>
      </c>
      <c r="V3174" s="21"/>
      <c r="W3174" t="s">
        <v>8271</v>
      </c>
      <c r="X3174" t="str">
        <f t="shared" si="298"/>
        <v>theater</v>
      </c>
      <c r="Y3174" t="str">
        <f t="shared" si="299"/>
        <v>plays</v>
      </c>
    </row>
    <row r="3175" spans="1:25" ht="64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103</v>
      </c>
      <c r="P3175" s="6">
        <f t="shared" si="297"/>
        <v>139.18918918918919</v>
      </c>
      <c r="Q3175" t="s">
        <v>8317</v>
      </c>
      <c r="R3175" t="s">
        <v>8318</v>
      </c>
      <c r="S3175" s="10">
        <f t="shared" si="300"/>
        <v>41878.878379629627</v>
      </c>
      <c r="T3175" s="10">
        <f t="shared" si="301"/>
        <v>41908.878379629627</v>
      </c>
      <c r="V3175" s="21"/>
      <c r="W3175" t="s">
        <v>8271</v>
      </c>
      <c r="X3175" t="str">
        <f t="shared" si="298"/>
        <v>theater</v>
      </c>
      <c r="Y3175" t="str">
        <f t="shared" si="299"/>
        <v>plays</v>
      </c>
    </row>
    <row r="3176" spans="1:25" ht="64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101.13333333333334</v>
      </c>
      <c r="P3176" s="6">
        <f t="shared" si="297"/>
        <v>131.91304347826087</v>
      </c>
      <c r="Q3176" t="s">
        <v>8317</v>
      </c>
      <c r="R3176" t="s">
        <v>8318</v>
      </c>
      <c r="S3176" s="10">
        <f t="shared" si="300"/>
        <v>41862.864675925928</v>
      </c>
      <c r="T3176" s="10">
        <f t="shared" si="301"/>
        <v>41876.864675925928</v>
      </c>
      <c r="V3176" s="21"/>
      <c r="W3176" t="s">
        <v>8271</v>
      </c>
      <c r="X3176" t="str">
        <f t="shared" si="298"/>
        <v>theater</v>
      </c>
      <c r="Y3176" t="str">
        <f t="shared" si="299"/>
        <v>plays</v>
      </c>
    </row>
    <row r="3177" spans="1:25" ht="64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109.55999999999999</v>
      </c>
      <c r="P3177" s="6">
        <f t="shared" si="297"/>
        <v>91.3</v>
      </c>
      <c r="Q3177" t="s">
        <v>8317</v>
      </c>
      <c r="R3177" t="s">
        <v>8318</v>
      </c>
      <c r="S3177" s="10">
        <f t="shared" si="300"/>
        <v>40531.886886574073</v>
      </c>
      <c r="T3177" s="10">
        <f t="shared" si="301"/>
        <v>40591.886886574073</v>
      </c>
      <c r="V3177" s="21"/>
      <c r="W3177" t="s">
        <v>8271</v>
      </c>
      <c r="X3177" t="str">
        <f t="shared" si="298"/>
        <v>theater</v>
      </c>
      <c r="Y3177" t="str">
        <f t="shared" si="299"/>
        <v>plays</v>
      </c>
    </row>
    <row r="3178" spans="1:25" ht="64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114.8421052631579</v>
      </c>
      <c r="P3178" s="6">
        <f t="shared" si="297"/>
        <v>39.672727272727272</v>
      </c>
      <c r="Q3178" t="s">
        <v>8317</v>
      </c>
      <c r="R3178" t="s">
        <v>8318</v>
      </c>
      <c r="S3178" s="10">
        <f t="shared" si="300"/>
        <v>41477.930914351848</v>
      </c>
      <c r="T3178" s="10">
        <f t="shared" si="301"/>
        <v>41504.625</v>
      </c>
      <c r="V3178" s="21"/>
      <c r="W3178" t="s">
        <v>8271</v>
      </c>
      <c r="X3178" t="str">
        <f t="shared" si="298"/>
        <v>theater</v>
      </c>
      <c r="Y3178" t="str">
        <f t="shared" si="299"/>
        <v>plays</v>
      </c>
    </row>
    <row r="3179" spans="1:25" ht="64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117.39999999999999</v>
      </c>
      <c r="P3179" s="6">
        <f t="shared" si="297"/>
        <v>57.549019607843135</v>
      </c>
      <c r="Q3179" t="s">
        <v>8317</v>
      </c>
      <c r="R3179" t="s">
        <v>8318</v>
      </c>
      <c r="S3179" s="10">
        <f t="shared" si="300"/>
        <v>41781.666770833333</v>
      </c>
      <c r="T3179" s="10">
        <f t="shared" si="301"/>
        <v>41811.666770833333</v>
      </c>
      <c r="V3179" s="21"/>
      <c r="W3179" t="s">
        <v>8271</v>
      </c>
      <c r="X3179" t="str">
        <f t="shared" si="298"/>
        <v>theater</v>
      </c>
      <c r="Y3179" t="str">
        <f t="shared" si="299"/>
        <v>plays</v>
      </c>
    </row>
    <row r="3180" spans="1:25" ht="64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171.73333333333335</v>
      </c>
      <c r="P3180" s="6">
        <f t="shared" si="297"/>
        <v>33.025641025641029</v>
      </c>
      <c r="Q3180" t="s">
        <v>8317</v>
      </c>
      <c r="R3180" t="s">
        <v>8318</v>
      </c>
      <c r="S3180" s="10">
        <f t="shared" si="300"/>
        <v>41806.605034722219</v>
      </c>
      <c r="T3180" s="10">
        <f t="shared" si="301"/>
        <v>41836.605034722219</v>
      </c>
      <c r="V3180" s="21"/>
      <c r="W3180" t="s">
        <v>8271</v>
      </c>
      <c r="X3180" t="str">
        <f t="shared" si="298"/>
        <v>theater</v>
      </c>
      <c r="Y3180" t="str">
        <f t="shared" si="299"/>
        <v>plays</v>
      </c>
    </row>
    <row r="3181" spans="1:25" ht="48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114.16238095238094</v>
      </c>
      <c r="P3181" s="6">
        <f t="shared" si="297"/>
        <v>77.335806451612896</v>
      </c>
      <c r="Q3181" t="s">
        <v>8317</v>
      </c>
      <c r="R3181" t="s">
        <v>8318</v>
      </c>
      <c r="S3181" s="10">
        <f t="shared" si="300"/>
        <v>41375.702210648145</v>
      </c>
      <c r="T3181" s="10">
        <f t="shared" si="301"/>
        <v>41400.702210648145</v>
      </c>
      <c r="V3181" s="21"/>
      <c r="W3181" t="s">
        <v>8271</v>
      </c>
      <c r="X3181" t="str">
        <f t="shared" si="298"/>
        <v>theater</v>
      </c>
      <c r="Y3181" t="str">
        <f t="shared" si="299"/>
        <v>plays</v>
      </c>
    </row>
    <row r="3182" spans="1:25" ht="64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119.75</v>
      </c>
      <c r="P3182" s="6">
        <f t="shared" si="297"/>
        <v>31.933333333333334</v>
      </c>
      <c r="Q3182" t="s">
        <v>8317</v>
      </c>
      <c r="R3182" t="s">
        <v>8318</v>
      </c>
      <c r="S3182" s="10">
        <f t="shared" si="300"/>
        <v>41780.412604166668</v>
      </c>
      <c r="T3182" s="10">
        <f t="shared" si="301"/>
        <v>41810.412604166668</v>
      </c>
      <c r="V3182" s="21"/>
      <c r="W3182" t="s">
        <v>8271</v>
      </c>
      <c r="X3182" t="str">
        <f t="shared" si="298"/>
        <v>theater</v>
      </c>
      <c r="Y3182" t="str">
        <f t="shared" si="299"/>
        <v>plays</v>
      </c>
    </row>
    <row r="3183" spans="1:25" ht="64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109.00000000000001</v>
      </c>
      <c r="P3183" s="6">
        <f t="shared" si="297"/>
        <v>36.333333333333336</v>
      </c>
      <c r="Q3183" t="s">
        <v>8317</v>
      </c>
      <c r="R3183" t="s">
        <v>8318</v>
      </c>
      <c r="S3183" s="10">
        <f t="shared" si="300"/>
        <v>41779.310034722221</v>
      </c>
      <c r="T3183" s="10">
        <f t="shared" si="301"/>
        <v>41805.666666666664</v>
      </c>
      <c r="V3183" s="21"/>
      <c r="W3183" t="s">
        <v>8271</v>
      </c>
      <c r="X3183" t="str">
        <f t="shared" si="298"/>
        <v>theater</v>
      </c>
      <c r="Y3183" t="str">
        <f t="shared" si="299"/>
        <v>plays</v>
      </c>
    </row>
    <row r="3184" spans="1:25" ht="8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100.88571428571429</v>
      </c>
      <c r="P3184" s="6">
        <f t="shared" si="297"/>
        <v>46.768211920529801</v>
      </c>
      <c r="Q3184" t="s">
        <v>8317</v>
      </c>
      <c r="R3184" t="s">
        <v>8318</v>
      </c>
      <c r="S3184" s="10">
        <f t="shared" si="300"/>
        <v>40883.949317129627</v>
      </c>
      <c r="T3184" s="10">
        <f t="shared" si="301"/>
        <v>40939.708333333336</v>
      </c>
      <c r="V3184" s="21"/>
      <c r="W3184" t="s">
        <v>8271</v>
      </c>
      <c r="X3184" t="str">
        <f t="shared" si="298"/>
        <v>theater</v>
      </c>
      <c r="Y3184" t="str">
        <f t="shared" si="299"/>
        <v>plays</v>
      </c>
    </row>
    <row r="3185" spans="1:25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109.00000000000001</v>
      </c>
      <c r="P3185" s="6">
        <f t="shared" si="297"/>
        <v>40.073529411764703</v>
      </c>
      <c r="Q3185" t="s">
        <v>8317</v>
      </c>
      <c r="R3185" t="s">
        <v>8318</v>
      </c>
      <c r="S3185" s="10">
        <f t="shared" si="300"/>
        <v>41491.79478009259</v>
      </c>
      <c r="T3185" s="10">
        <f t="shared" si="301"/>
        <v>41509.79478009259</v>
      </c>
      <c r="V3185" s="21"/>
      <c r="W3185" t="s">
        <v>8271</v>
      </c>
      <c r="X3185" t="str">
        <f t="shared" si="298"/>
        <v>theater</v>
      </c>
      <c r="Y3185" t="str">
        <f t="shared" si="299"/>
        <v>plays</v>
      </c>
    </row>
    <row r="3186" spans="1:25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107.20930232558139</v>
      </c>
      <c r="P3186" s="6">
        <f t="shared" si="297"/>
        <v>100.21739130434783</v>
      </c>
      <c r="Q3186" t="s">
        <v>8317</v>
      </c>
      <c r="R3186" t="s">
        <v>8318</v>
      </c>
      <c r="S3186" s="10">
        <f t="shared" si="300"/>
        <v>41791.993414351848</v>
      </c>
      <c r="T3186" s="10">
        <f t="shared" si="301"/>
        <v>41821.993414351848</v>
      </c>
      <c r="V3186" s="21"/>
      <c r="W3186" t="s">
        <v>8271</v>
      </c>
      <c r="X3186" t="str">
        <f t="shared" si="298"/>
        <v>theater</v>
      </c>
      <c r="Y3186" t="str">
        <f t="shared" si="299"/>
        <v>plays</v>
      </c>
    </row>
    <row r="3187" spans="1:25" ht="64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100</v>
      </c>
      <c r="P3187" s="6">
        <f t="shared" si="297"/>
        <v>41.666666666666664</v>
      </c>
      <c r="Q3187" t="s">
        <v>8317</v>
      </c>
      <c r="R3187" t="s">
        <v>8318</v>
      </c>
      <c r="S3187" s="10">
        <f t="shared" si="300"/>
        <v>41829.977326388893</v>
      </c>
      <c r="T3187" s="10">
        <f t="shared" si="301"/>
        <v>41836.977326388893</v>
      </c>
      <c r="V3187" s="21"/>
      <c r="W3187" t="s">
        <v>8271</v>
      </c>
      <c r="X3187" t="str">
        <f t="shared" si="298"/>
        <v>theater</v>
      </c>
      <c r="Y3187" t="str">
        <f t="shared" si="299"/>
        <v>plays</v>
      </c>
    </row>
    <row r="3188" spans="1:25" ht="64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102.18750000000001</v>
      </c>
      <c r="P3188" s="6">
        <f t="shared" si="297"/>
        <v>46.714285714285715</v>
      </c>
      <c r="Q3188" t="s">
        <v>8317</v>
      </c>
      <c r="R3188" t="s">
        <v>8318</v>
      </c>
      <c r="S3188" s="10">
        <f t="shared" si="300"/>
        <v>41868.924050925925</v>
      </c>
      <c r="T3188" s="10">
        <f t="shared" si="301"/>
        <v>41898.875</v>
      </c>
      <c r="V3188" s="21"/>
      <c r="W3188" t="s">
        <v>8271</v>
      </c>
      <c r="X3188" t="str">
        <f t="shared" si="298"/>
        <v>theater</v>
      </c>
      <c r="Y3188" t="str">
        <f t="shared" si="299"/>
        <v>plays</v>
      </c>
    </row>
    <row r="3189" spans="1:25" ht="64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116.29333333333334</v>
      </c>
      <c r="P3189" s="6">
        <f t="shared" si="297"/>
        <v>71.491803278688522</v>
      </c>
      <c r="Q3189" t="s">
        <v>8317</v>
      </c>
      <c r="R3189" t="s">
        <v>8318</v>
      </c>
      <c r="S3189" s="10">
        <f t="shared" si="300"/>
        <v>41835.666354166664</v>
      </c>
      <c r="T3189" s="10">
        <f t="shared" si="301"/>
        <v>41855.666354166664</v>
      </c>
      <c r="V3189" s="21"/>
      <c r="W3189" t="s">
        <v>8271</v>
      </c>
      <c r="X3189" t="str">
        <f t="shared" si="298"/>
        <v>theater</v>
      </c>
      <c r="Y3189" t="str">
        <f t="shared" si="299"/>
        <v>plays</v>
      </c>
    </row>
    <row r="3190" spans="1:25" ht="64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65</v>
      </c>
      <c r="P3190" s="6">
        <f t="shared" si="297"/>
        <v>14.444444444444445</v>
      </c>
      <c r="Q3190" t="s">
        <v>8317</v>
      </c>
      <c r="R3190" t="s">
        <v>8359</v>
      </c>
      <c r="S3190" s="10">
        <f t="shared" si="300"/>
        <v>42144.415532407409</v>
      </c>
      <c r="T3190" s="10">
        <f t="shared" si="301"/>
        <v>42165.415532407409</v>
      </c>
      <c r="V3190" s="21"/>
      <c r="W3190" t="s">
        <v>8305</v>
      </c>
      <c r="X3190" t="str">
        <f t="shared" si="298"/>
        <v>theater</v>
      </c>
      <c r="Y3190" t="str">
        <f t="shared" si="299"/>
        <v>musical</v>
      </c>
    </row>
    <row r="3191" spans="1:25" ht="64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12.327272727272726</v>
      </c>
      <c r="P3191" s="6">
        <f t="shared" si="297"/>
        <v>356.84210526315792</v>
      </c>
      <c r="Q3191" t="s">
        <v>8317</v>
      </c>
      <c r="R3191" t="s">
        <v>8359</v>
      </c>
      <c r="S3191" s="10">
        <f t="shared" si="300"/>
        <v>42118.346435185187</v>
      </c>
      <c r="T3191" s="10">
        <f t="shared" si="301"/>
        <v>42148.346435185187</v>
      </c>
      <c r="V3191" s="21"/>
      <c r="W3191" t="s">
        <v>8305</v>
      </c>
      <c r="X3191" t="str">
        <f t="shared" si="298"/>
        <v>theater</v>
      </c>
      <c r="Y3191" t="str">
        <f t="shared" si="299"/>
        <v>musical</v>
      </c>
    </row>
    <row r="3192" spans="1:25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s="6">
        <f t="shared" si="297"/>
        <v>0</v>
      </c>
      <c r="Q3192" t="s">
        <v>8317</v>
      </c>
      <c r="R3192" t="s">
        <v>8359</v>
      </c>
      <c r="S3192" s="10">
        <f t="shared" si="300"/>
        <v>42683.151331018518</v>
      </c>
      <c r="T3192" s="10">
        <f t="shared" si="301"/>
        <v>42713.192997685182</v>
      </c>
      <c r="V3192" s="21"/>
      <c r="W3192" t="s">
        <v>8305</v>
      </c>
      <c r="X3192" t="str">
        <f t="shared" si="298"/>
        <v>theater</v>
      </c>
      <c r="Y3192" t="str">
        <f t="shared" si="299"/>
        <v>musical</v>
      </c>
    </row>
    <row r="3193" spans="1:25" ht="64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4.0266666666666664</v>
      </c>
      <c r="P3193" s="6">
        <f t="shared" si="297"/>
        <v>37.75</v>
      </c>
      <c r="Q3193" t="s">
        <v>8317</v>
      </c>
      <c r="R3193" t="s">
        <v>8359</v>
      </c>
      <c r="S3193" s="10">
        <f t="shared" si="300"/>
        <v>42538.755428240736</v>
      </c>
      <c r="T3193" s="10">
        <f t="shared" si="301"/>
        <v>42598.755428240736</v>
      </c>
      <c r="V3193" s="21"/>
      <c r="W3193" t="s">
        <v>8305</v>
      </c>
      <c r="X3193" t="str">
        <f t="shared" si="298"/>
        <v>theater</v>
      </c>
      <c r="Y3193" t="str">
        <f t="shared" si="299"/>
        <v>musical</v>
      </c>
    </row>
    <row r="3194" spans="1:25" ht="64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</v>
      </c>
      <c r="P3194" s="6">
        <f t="shared" si="297"/>
        <v>12.75</v>
      </c>
      <c r="Q3194" t="s">
        <v>8317</v>
      </c>
      <c r="R3194" t="s">
        <v>8359</v>
      </c>
      <c r="S3194" s="10">
        <f t="shared" si="300"/>
        <v>42018.94049768518</v>
      </c>
      <c r="T3194" s="10">
        <f t="shared" si="301"/>
        <v>42063.916666666672</v>
      </c>
      <c r="V3194" s="21"/>
      <c r="W3194" t="s">
        <v>8305</v>
      </c>
      <c r="X3194" t="str">
        <f t="shared" si="298"/>
        <v>theater</v>
      </c>
      <c r="Y3194" t="str">
        <f t="shared" si="299"/>
        <v>musical</v>
      </c>
    </row>
    <row r="3195" spans="1:25" ht="64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11.74</v>
      </c>
      <c r="P3195" s="6">
        <f t="shared" si="297"/>
        <v>24.458333333333332</v>
      </c>
      <c r="Q3195" t="s">
        <v>8317</v>
      </c>
      <c r="R3195" t="s">
        <v>8359</v>
      </c>
      <c r="S3195" s="10">
        <f t="shared" si="300"/>
        <v>42010.968240740738</v>
      </c>
      <c r="T3195" s="10">
        <f t="shared" si="301"/>
        <v>42055.968240740738</v>
      </c>
      <c r="V3195" s="21"/>
      <c r="W3195" t="s">
        <v>8305</v>
      </c>
      <c r="X3195" t="str">
        <f t="shared" si="298"/>
        <v>theater</v>
      </c>
      <c r="Y3195" t="str">
        <f t="shared" si="299"/>
        <v>musical</v>
      </c>
    </row>
    <row r="3196" spans="1:25" ht="64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s="6">
        <f t="shared" si="297"/>
        <v>0</v>
      </c>
      <c r="Q3196" t="s">
        <v>8317</v>
      </c>
      <c r="R3196" t="s">
        <v>8359</v>
      </c>
      <c r="S3196" s="10">
        <f t="shared" si="300"/>
        <v>42182.062476851846</v>
      </c>
      <c r="T3196" s="10">
        <f t="shared" si="301"/>
        <v>42212.062476851846</v>
      </c>
      <c r="V3196" s="21"/>
      <c r="W3196" t="s">
        <v>8305</v>
      </c>
      <c r="X3196" t="str">
        <f t="shared" si="298"/>
        <v>theater</v>
      </c>
      <c r="Y3196" t="str">
        <f t="shared" si="299"/>
        <v>musical</v>
      </c>
    </row>
    <row r="3197" spans="1:25" ht="64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59.142857142857139</v>
      </c>
      <c r="P3197" s="6">
        <f t="shared" si="297"/>
        <v>53.07692307692308</v>
      </c>
      <c r="Q3197" t="s">
        <v>8317</v>
      </c>
      <c r="R3197" t="s">
        <v>8359</v>
      </c>
      <c r="S3197" s="10">
        <f t="shared" si="300"/>
        <v>42017.594236111108</v>
      </c>
      <c r="T3197" s="10">
        <f t="shared" si="301"/>
        <v>42047.594236111108</v>
      </c>
      <c r="V3197" s="21"/>
      <c r="W3197" t="s">
        <v>8305</v>
      </c>
      <c r="X3197" t="str">
        <f t="shared" si="298"/>
        <v>theater</v>
      </c>
      <c r="Y3197" t="str">
        <f t="shared" si="299"/>
        <v>musical</v>
      </c>
    </row>
    <row r="3198" spans="1:25" ht="64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0.06</v>
      </c>
      <c r="P3198" s="6">
        <f t="shared" si="297"/>
        <v>300</v>
      </c>
      <c r="Q3198" t="s">
        <v>8317</v>
      </c>
      <c r="R3198" t="s">
        <v>8359</v>
      </c>
      <c r="S3198" s="10">
        <f t="shared" si="300"/>
        <v>42157.598090277781</v>
      </c>
      <c r="T3198" s="10">
        <f t="shared" si="301"/>
        <v>42217.583333333328</v>
      </c>
      <c r="V3198" s="21"/>
      <c r="W3198" t="s">
        <v>8305</v>
      </c>
      <c r="X3198" t="str">
        <f t="shared" si="298"/>
        <v>theater</v>
      </c>
      <c r="Y3198" t="str">
        <f t="shared" si="299"/>
        <v>musical</v>
      </c>
    </row>
    <row r="3199" spans="1:25" ht="48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11.450000000000001</v>
      </c>
      <c r="P3199" s="6">
        <f t="shared" si="297"/>
        <v>286.25</v>
      </c>
      <c r="Q3199" t="s">
        <v>8317</v>
      </c>
      <c r="R3199" t="s">
        <v>8359</v>
      </c>
      <c r="S3199" s="10">
        <f t="shared" si="300"/>
        <v>42009.493263888886</v>
      </c>
      <c r="T3199" s="10">
        <f t="shared" si="301"/>
        <v>42039.493263888886</v>
      </c>
      <c r="V3199" s="21"/>
      <c r="W3199" t="s">
        <v>8305</v>
      </c>
      <c r="X3199" t="str">
        <f t="shared" si="298"/>
        <v>theater</v>
      </c>
      <c r="Y3199" t="str">
        <f t="shared" si="299"/>
        <v>musical</v>
      </c>
    </row>
    <row r="3200" spans="1:25" ht="80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0.36666666666666664</v>
      </c>
      <c r="P3200" s="6">
        <f t="shared" si="297"/>
        <v>36.666666666666664</v>
      </c>
      <c r="Q3200" t="s">
        <v>8317</v>
      </c>
      <c r="R3200" t="s">
        <v>8359</v>
      </c>
      <c r="S3200" s="10">
        <f t="shared" si="300"/>
        <v>42013.424502314811</v>
      </c>
      <c r="T3200" s="10">
        <f t="shared" si="301"/>
        <v>42051.424502314811</v>
      </c>
      <c r="V3200" s="21"/>
      <c r="W3200" t="s">
        <v>8305</v>
      </c>
      <c r="X3200" t="str">
        <f t="shared" si="298"/>
        <v>theater</v>
      </c>
      <c r="Y3200" t="str">
        <f t="shared" si="299"/>
        <v>musical</v>
      </c>
    </row>
    <row r="3201" spans="1:25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52.16</v>
      </c>
      <c r="P3201" s="6">
        <f t="shared" si="297"/>
        <v>49.20754716981132</v>
      </c>
      <c r="Q3201" t="s">
        <v>8317</v>
      </c>
      <c r="R3201" t="s">
        <v>8359</v>
      </c>
      <c r="S3201" s="10">
        <f t="shared" si="300"/>
        <v>41858.761782407404</v>
      </c>
      <c r="T3201" s="10">
        <f t="shared" si="301"/>
        <v>41888.875</v>
      </c>
      <c r="V3201" s="21"/>
      <c r="W3201" t="s">
        <v>8305</v>
      </c>
      <c r="X3201" t="str">
        <f t="shared" si="298"/>
        <v>theater</v>
      </c>
      <c r="Y3201" t="str">
        <f t="shared" si="299"/>
        <v>musical</v>
      </c>
    </row>
    <row r="3202" spans="1:25" ht="64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2E-3</v>
      </c>
      <c r="P3202" s="6">
        <f t="shared" si="297"/>
        <v>1</v>
      </c>
      <c r="Q3202" t="s">
        <v>8317</v>
      </c>
      <c r="R3202" t="s">
        <v>8359</v>
      </c>
      <c r="S3202" s="10">
        <f t="shared" si="300"/>
        <v>42460.320613425924</v>
      </c>
      <c r="T3202" s="10">
        <f t="shared" si="301"/>
        <v>42490.231944444444</v>
      </c>
      <c r="V3202" s="21"/>
      <c r="W3202" t="s">
        <v>8305</v>
      </c>
      <c r="X3202" t="str">
        <f t="shared" si="298"/>
        <v>theater</v>
      </c>
      <c r="Y3202" t="str">
        <f t="shared" si="299"/>
        <v>musical</v>
      </c>
    </row>
    <row r="3203" spans="1:25" ht="64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((E3203/D3203)*100)</f>
        <v>1.25</v>
      </c>
      <c r="P3203" s="6">
        <f t="shared" ref="P3203:P3266" si="303">IFERROR(E3203/L3203,0)</f>
        <v>12.5</v>
      </c>
      <c r="Q3203" t="s">
        <v>8317</v>
      </c>
      <c r="R3203" t="s">
        <v>8359</v>
      </c>
      <c r="S3203" s="10">
        <f t="shared" si="300"/>
        <v>41861.767094907409</v>
      </c>
      <c r="T3203" s="10">
        <f t="shared" si="301"/>
        <v>41882.767094907409</v>
      </c>
      <c r="V3203" s="21"/>
      <c r="W3203" t="s">
        <v>8305</v>
      </c>
      <c r="X3203" t="str">
        <f t="shared" ref="X3203:X3266" si="304">LEFT(W3203,FIND("/",W3203)-1)</f>
        <v>theater</v>
      </c>
      <c r="Y3203" t="str">
        <f t="shared" ref="Y3203:Y3266" si="305">RIGHT(W3203,LEN(W3203)-FIND("/",W3203))</f>
        <v>musical</v>
      </c>
    </row>
    <row r="3204" spans="1:25" ht="64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54.52</v>
      </c>
      <c r="P3204" s="6">
        <f t="shared" si="303"/>
        <v>109.04</v>
      </c>
      <c r="Q3204" t="s">
        <v>8317</v>
      </c>
      <c r="R3204" t="s">
        <v>8359</v>
      </c>
      <c r="S3204" s="10">
        <f t="shared" si="300"/>
        <v>42293.853541666671</v>
      </c>
      <c r="T3204" s="10">
        <f t="shared" si="301"/>
        <v>42352.249305555553</v>
      </c>
      <c r="V3204" s="21"/>
      <c r="W3204" t="s">
        <v>8305</v>
      </c>
      <c r="X3204" t="str">
        <f t="shared" si="304"/>
        <v>theater</v>
      </c>
      <c r="Y3204" t="str">
        <f t="shared" si="305"/>
        <v>musical</v>
      </c>
    </row>
    <row r="3205" spans="1:25" ht="48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25</v>
      </c>
      <c r="P3205" s="6">
        <f t="shared" si="303"/>
        <v>41.666666666666664</v>
      </c>
      <c r="Q3205" t="s">
        <v>8317</v>
      </c>
      <c r="R3205" t="s">
        <v>8359</v>
      </c>
      <c r="S3205" s="10">
        <f t="shared" si="300"/>
        <v>42242.988680555558</v>
      </c>
      <c r="T3205" s="10">
        <f t="shared" si="301"/>
        <v>42272.988680555558</v>
      </c>
      <c r="V3205" s="21"/>
      <c r="W3205" t="s">
        <v>8305</v>
      </c>
      <c r="X3205" t="str">
        <f t="shared" si="304"/>
        <v>theater</v>
      </c>
      <c r="Y3205" t="str">
        <f t="shared" si="305"/>
        <v>musical</v>
      </c>
    </row>
    <row r="3206" spans="1:25" ht="64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s="6">
        <f t="shared" si="303"/>
        <v>0</v>
      </c>
      <c r="Q3206" t="s">
        <v>8317</v>
      </c>
      <c r="R3206" t="s">
        <v>8359</v>
      </c>
      <c r="S3206" s="10">
        <f t="shared" si="300"/>
        <v>42172.686099537037</v>
      </c>
      <c r="T3206" s="10">
        <f t="shared" si="301"/>
        <v>42202.676388888889</v>
      </c>
      <c r="V3206" s="21"/>
      <c r="W3206" t="s">
        <v>8305</v>
      </c>
      <c r="X3206" t="str">
        <f t="shared" si="304"/>
        <v>theater</v>
      </c>
      <c r="Y3206" t="str">
        <f t="shared" si="305"/>
        <v>musical</v>
      </c>
    </row>
    <row r="3207" spans="1:25" ht="64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3.4125000000000001</v>
      </c>
      <c r="P3207" s="6">
        <f t="shared" si="303"/>
        <v>22.75</v>
      </c>
      <c r="Q3207" t="s">
        <v>8317</v>
      </c>
      <c r="R3207" t="s">
        <v>8359</v>
      </c>
      <c r="S3207" s="10">
        <f t="shared" si="300"/>
        <v>42095.374675925923</v>
      </c>
      <c r="T3207" s="10">
        <f t="shared" si="301"/>
        <v>42125.374675925923</v>
      </c>
      <c r="V3207" s="21"/>
      <c r="W3207" t="s">
        <v>8305</v>
      </c>
      <c r="X3207" t="str">
        <f t="shared" si="304"/>
        <v>theater</v>
      </c>
      <c r="Y3207" t="str">
        <f t="shared" si="305"/>
        <v>musical</v>
      </c>
    </row>
    <row r="3208" spans="1:25" ht="64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s="6">
        <f t="shared" si="303"/>
        <v>0</v>
      </c>
      <c r="Q3208" t="s">
        <v>8317</v>
      </c>
      <c r="R3208" t="s">
        <v>8359</v>
      </c>
      <c r="S3208" s="10">
        <f t="shared" si="300"/>
        <v>42236.276053240741</v>
      </c>
      <c r="T3208" s="10">
        <f t="shared" si="301"/>
        <v>42266.276053240741</v>
      </c>
      <c r="V3208" s="21"/>
      <c r="W3208" t="s">
        <v>8305</v>
      </c>
      <c r="X3208" t="str">
        <f t="shared" si="304"/>
        <v>theater</v>
      </c>
      <c r="Y3208" t="str">
        <f t="shared" si="305"/>
        <v>musical</v>
      </c>
    </row>
    <row r="3209" spans="1:25" ht="64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46.36363636363636</v>
      </c>
      <c r="P3209" s="6">
        <f t="shared" si="303"/>
        <v>70.833333333333329</v>
      </c>
      <c r="Q3209" t="s">
        <v>8317</v>
      </c>
      <c r="R3209" t="s">
        <v>8359</v>
      </c>
      <c r="S3209" s="10">
        <f t="shared" si="300"/>
        <v>42057.277858796297</v>
      </c>
      <c r="T3209" s="10">
        <f t="shared" si="301"/>
        <v>42117.236192129625</v>
      </c>
      <c r="V3209" s="21"/>
      <c r="W3209" t="s">
        <v>8305</v>
      </c>
      <c r="X3209" t="str">
        <f t="shared" si="304"/>
        <v>theater</v>
      </c>
      <c r="Y3209" t="str">
        <f t="shared" si="305"/>
        <v>musical</v>
      </c>
    </row>
    <row r="3210" spans="1:25" ht="64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103.49999999999999</v>
      </c>
      <c r="P3210" s="6">
        <f t="shared" si="303"/>
        <v>63.109756097560975</v>
      </c>
      <c r="Q3210" t="s">
        <v>8317</v>
      </c>
      <c r="R3210" t="s">
        <v>8318</v>
      </c>
      <c r="S3210" s="10">
        <f t="shared" si="300"/>
        <v>41827.605057870373</v>
      </c>
      <c r="T3210" s="10">
        <f t="shared" si="301"/>
        <v>41848.605057870373</v>
      </c>
      <c r="V3210" s="21"/>
      <c r="W3210" t="s">
        <v>8271</v>
      </c>
      <c r="X3210" t="str">
        <f t="shared" si="304"/>
        <v>theater</v>
      </c>
      <c r="Y3210" t="str">
        <f t="shared" si="305"/>
        <v>plays</v>
      </c>
    </row>
    <row r="3211" spans="1:25" ht="64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119.32315789473684</v>
      </c>
      <c r="P3211" s="6">
        <f t="shared" si="303"/>
        <v>50.157964601769912</v>
      </c>
      <c r="Q3211" t="s">
        <v>8317</v>
      </c>
      <c r="R3211" t="s">
        <v>8318</v>
      </c>
      <c r="S3211" s="10">
        <f t="shared" si="300"/>
        <v>41778.637245370373</v>
      </c>
      <c r="T3211" s="10">
        <f t="shared" si="301"/>
        <v>41810.958333333336</v>
      </c>
      <c r="V3211" s="21"/>
      <c r="W3211" t="s">
        <v>8271</v>
      </c>
      <c r="X3211" t="str">
        <f t="shared" si="304"/>
        <v>theater</v>
      </c>
      <c r="Y3211" t="str">
        <f t="shared" si="305"/>
        <v>plays</v>
      </c>
    </row>
    <row r="3212" spans="1:25" ht="64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125.76666666666667</v>
      </c>
      <c r="P3212" s="6">
        <f t="shared" si="303"/>
        <v>62.883333333333333</v>
      </c>
      <c r="Q3212" t="s">
        <v>8317</v>
      </c>
      <c r="R3212" t="s">
        <v>8318</v>
      </c>
      <c r="S3212" s="10">
        <f t="shared" si="300"/>
        <v>41013.936562499999</v>
      </c>
      <c r="T3212" s="10">
        <f t="shared" si="301"/>
        <v>41061.165972222225</v>
      </c>
      <c r="V3212" s="21"/>
      <c r="W3212" t="s">
        <v>8271</v>
      </c>
      <c r="X3212" t="str">
        <f t="shared" si="304"/>
        <v>theater</v>
      </c>
      <c r="Y3212" t="str">
        <f t="shared" si="305"/>
        <v>plays</v>
      </c>
    </row>
    <row r="3213" spans="1:25" ht="64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119.74347826086958</v>
      </c>
      <c r="P3213" s="6">
        <f t="shared" si="303"/>
        <v>85.531055900621112</v>
      </c>
      <c r="Q3213" t="s">
        <v>8317</v>
      </c>
      <c r="R3213" t="s">
        <v>8318</v>
      </c>
      <c r="S3213" s="10">
        <f t="shared" si="300"/>
        <v>41834.586574074077</v>
      </c>
      <c r="T3213" s="10">
        <f t="shared" si="301"/>
        <v>41866.083333333336</v>
      </c>
      <c r="V3213" s="21"/>
      <c r="W3213" t="s">
        <v>8271</v>
      </c>
      <c r="X3213" t="str">
        <f t="shared" si="304"/>
        <v>theater</v>
      </c>
      <c r="Y3213" t="str">
        <f t="shared" si="305"/>
        <v>plays</v>
      </c>
    </row>
    <row r="3214" spans="1:25" ht="48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126.25</v>
      </c>
      <c r="P3214" s="6">
        <f t="shared" si="303"/>
        <v>53.723404255319146</v>
      </c>
      <c r="Q3214" t="s">
        <v>8317</v>
      </c>
      <c r="R3214" t="s">
        <v>8318</v>
      </c>
      <c r="S3214" s="10">
        <f t="shared" si="300"/>
        <v>41829.795729166668</v>
      </c>
      <c r="T3214" s="10">
        <f t="shared" si="301"/>
        <v>41859.795729166668</v>
      </c>
      <c r="V3214" s="21"/>
      <c r="W3214" t="s">
        <v>8271</v>
      </c>
      <c r="X3214" t="str">
        <f t="shared" si="304"/>
        <v>theater</v>
      </c>
      <c r="Y3214" t="str">
        <f t="shared" si="305"/>
        <v>plays</v>
      </c>
    </row>
    <row r="3215" spans="1:25" ht="64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100.11666666666667</v>
      </c>
      <c r="P3215" s="6">
        <f t="shared" si="303"/>
        <v>127.80851063829788</v>
      </c>
      <c r="Q3215" t="s">
        <v>8317</v>
      </c>
      <c r="R3215" t="s">
        <v>8318</v>
      </c>
      <c r="S3215" s="10">
        <f t="shared" si="300"/>
        <v>42171.763414351852</v>
      </c>
      <c r="T3215" s="10">
        <f t="shared" si="301"/>
        <v>42211.763414351852</v>
      </c>
      <c r="V3215" s="21"/>
      <c r="W3215" t="s">
        <v>8271</v>
      </c>
      <c r="X3215" t="str">
        <f t="shared" si="304"/>
        <v>theater</v>
      </c>
      <c r="Y3215" t="str">
        <f t="shared" si="305"/>
        <v>plays</v>
      </c>
    </row>
    <row r="3216" spans="1:25" ht="64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102.13333333333334</v>
      </c>
      <c r="P3216" s="6">
        <f t="shared" si="303"/>
        <v>106.57391304347826</v>
      </c>
      <c r="Q3216" t="s">
        <v>8317</v>
      </c>
      <c r="R3216" t="s">
        <v>8318</v>
      </c>
      <c r="S3216" s="10">
        <f t="shared" si="300"/>
        <v>42337.792511574073</v>
      </c>
      <c r="T3216" s="10">
        <f t="shared" si="301"/>
        <v>42374.996527777781</v>
      </c>
      <c r="V3216" s="21"/>
      <c r="W3216" t="s">
        <v>8271</v>
      </c>
      <c r="X3216" t="str">
        <f t="shared" si="304"/>
        <v>theater</v>
      </c>
      <c r="Y3216" t="str">
        <f t="shared" si="305"/>
        <v>plays</v>
      </c>
    </row>
    <row r="3217" spans="1:25" ht="96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100.35142857142858</v>
      </c>
      <c r="P3217" s="6">
        <f t="shared" si="303"/>
        <v>262.11194029850748</v>
      </c>
      <c r="Q3217" t="s">
        <v>8317</v>
      </c>
      <c r="R3217" t="s">
        <v>8318</v>
      </c>
      <c r="S3217" s="10">
        <f t="shared" si="300"/>
        <v>42219.665173611109</v>
      </c>
      <c r="T3217" s="10">
        <f t="shared" si="301"/>
        <v>42257.165972222225</v>
      </c>
      <c r="V3217" s="21"/>
      <c r="W3217" t="s">
        <v>8271</v>
      </c>
      <c r="X3217" t="str">
        <f t="shared" si="304"/>
        <v>theater</v>
      </c>
      <c r="Y3217" t="str">
        <f t="shared" si="305"/>
        <v>plays</v>
      </c>
    </row>
    <row r="3218" spans="1:25" ht="64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100.05</v>
      </c>
      <c r="P3218" s="6">
        <f t="shared" si="303"/>
        <v>57.171428571428571</v>
      </c>
      <c r="Q3218" t="s">
        <v>8317</v>
      </c>
      <c r="R3218" t="s">
        <v>8318</v>
      </c>
      <c r="S3218" s="10">
        <f t="shared" si="300"/>
        <v>42165.462627314817</v>
      </c>
      <c r="T3218" s="10">
        <f t="shared" si="301"/>
        <v>42196.604166666672</v>
      </c>
      <c r="V3218" s="21"/>
      <c r="W3218" t="s">
        <v>8271</v>
      </c>
      <c r="X3218" t="str">
        <f t="shared" si="304"/>
        <v>theater</v>
      </c>
      <c r="Y3218" t="str">
        <f t="shared" si="305"/>
        <v>plays</v>
      </c>
    </row>
    <row r="3219" spans="1:25" ht="48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116.02222222222223</v>
      </c>
      <c r="P3219" s="6">
        <f t="shared" si="303"/>
        <v>50.20192307692308</v>
      </c>
      <c r="Q3219" t="s">
        <v>8317</v>
      </c>
      <c r="R3219" t="s">
        <v>8318</v>
      </c>
      <c r="S3219" s="10">
        <f t="shared" si="300"/>
        <v>42648.546111111107</v>
      </c>
      <c r="T3219" s="10">
        <f t="shared" si="301"/>
        <v>42678.546111111107</v>
      </c>
      <c r="V3219" s="21"/>
      <c r="W3219" t="s">
        <v>8271</v>
      </c>
      <c r="X3219" t="str">
        <f t="shared" si="304"/>
        <v>theater</v>
      </c>
      <c r="Y3219" t="str">
        <f t="shared" si="305"/>
        <v>plays</v>
      </c>
    </row>
    <row r="3220" spans="1:25" ht="64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102.1</v>
      </c>
      <c r="P3220" s="6">
        <f t="shared" si="303"/>
        <v>66.586956521739125</v>
      </c>
      <c r="Q3220" t="s">
        <v>8317</v>
      </c>
      <c r="R3220" t="s">
        <v>8318</v>
      </c>
      <c r="S3220" s="10">
        <f t="shared" si="300"/>
        <v>41971.002152777779</v>
      </c>
      <c r="T3220" s="10">
        <f t="shared" si="301"/>
        <v>42004</v>
      </c>
      <c r="V3220" s="21"/>
      <c r="W3220" t="s">
        <v>8271</v>
      </c>
      <c r="X3220" t="str">
        <f t="shared" si="304"/>
        <v>theater</v>
      </c>
      <c r="Y3220" t="str">
        <f t="shared" si="305"/>
        <v>plays</v>
      </c>
    </row>
    <row r="3221" spans="1:25" ht="48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100.11000000000001</v>
      </c>
      <c r="P3221" s="6">
        <f t="shared" si="303"/>
        <v>168.25210084033614</v>
      </c>
      <c r="Q3221" t="s">
        <v>8317</v>
      </c>
      <c r="R3221" t="s">
        <v>8318</v>
      </c>
      <c r="S3221" s="10">
        <f t="shared" si="300"/>
        <v>42050.983182870375</v>
      </c>
      <c r="T3221" s="10">
        <f t="shared" si="301"/>
        <v>42085.941516203704</v>
      </c>
      <c r="V3221" s="21"/>
      <c r="W3221" t="s">
        <v>8271</v>
      </c>
      <c r="X3221" t="str">
        <f t="shared" si="304"/>
        <v>theater</v>
      </c>
      <c r="Y3221" t="str">
        <f t="shared" si="305"/>
        <v>plays</v>
      </c>
    </row>
    <row r="3222" spans="1:25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100.84</v>
      </c>
      <c r="P3222" s="6">
        <f t="shared" si="303"/>
        <v>256.37288135593218</v>
      </c>
      <c r="Q3222" t="s">
        <v>8317</v>
      </c>
      <c r="R3222" t="s">
        <v>8318</v>
      </c>
      <c r="S3222" s="10">
        <f t="shared" si="300"/>
        <v>42772.833379629628</v>
      </c>
      <c r="T3222" s="10">
        <f t="shared" si="301"/>
        <v>42806.875</v>
      </c>
      <c r="V3222" s="21"/>
      <c r="W3222" t="s">
        <v>8271</v>
      </c>
      <c r="X3222" t="str">
        <f t="shared" si="304"/>
        <v>theater</v>
      </c>
      <c r="Y3222" t="str">
        <f t="shared" si="305"/>
        <v>plays</v>
      </c>
    </row>
    <row r="3223" spans="1:25" ht="64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103.42499999999998</v>
      </c>
      <c r="P3223" s="6">
        <f t="shared" si="303"/>
        <v>36.610619469026545</v>
      </c>
      <c r="Q3223" t="s">
        <v>8317</v>
      </c>
      <c r="R3223" t="s">
        <v>8318</v>
      </c>
      <c r="S3223" s="10">
        <f t="shared" si="300"/>
        <v>42155.696793981479</v>
      </c>
      <c r="T3223" s="10">
        <f t="shared" si="301"/>
        <v>42190.696793981479</v>
      </c>
      <c r="V3223" s="21"/>
      <c r="W3223" t="s">
        <v>8271</v>
      </c>
      <c r="X3223" t="str">
        <f t="shared" si="304"/>
        <v>theater</v>
      </c>
      <c r="Y3223" t="str">
        <f t="shared" si="305"/>
        <v>plays</v>
      </c>
    </row>
    <row r="3224" spans="1:25" ht="48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124.8</v>
      </c>
      <c r="P3224" s="6">
        <f t="shared" si="303"/>
        <v>37.142857142857146</v>
      </c>
      <c r="Q3224" t="s">
        <v>8317</v>
      </c>
      <c r="R3224" t="s">
        <v>8318</v>
      </c>
      <c r="S3224" s="10">
        <f t="shared" ref="S3224:S3287" si="306">(((J3224/60)/60)/24)+DATE(1970,1,1)</f>
        <v>42270.582141203704</v>
      </c>
      <c r="T3224" s="10">
        <f t="shared" ref="T3224:T3287" si="307">(((I3224/60)/60)/24)+DATE(1970,1,1)</f>
        <v>42301.895138888889</v>
      </c>
      <c r="V3224" s="21"/>
      <c r="W3224" t="s">
        <v>8271</v>
      </c>
      <c r="X3224" t="str">
        <f t="shared" si="304"/>
        <v>theater</v>
      </c>
      <c r="Y3224" t="str">
        <f t="shared" si="305"/>
        <v>plays</v>
      </c>
    </row>
    <row r="3225" spans="1:25" ht="48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109.51612903225806</v>
      </c>
      <c r="P3225" s="6">
        <f t="shared" si="303"/>
        <v>45.878378378378379</v>
      </c>
      <c r="Q3225" t="s">
        <v>8317</v>
      </c>
      <c r="R3225" t="s">
        <v>8318</v>
      </c>
      <c r="S3225" s="10">
        <f t="shared" si="306"/>
        <v>42206.835370370376</v>
      </c>
      <c r="T3225" s="10">
        <f t="shared" si="307"/>
        <v>42236.835370370376</v>
      </c>
      <c r="V3225" s="21"/>
      <c r="W3225" t="s">
        <v>8271</v>
      </c>
      <c r="X3225" t="str">
        <f t="shared" si="304"/>
        <v>theater</v>
      </c>
      <c r="Y3225" t="str">
        <f t="shared" si="305"/>
        <v>plays</v>
      </c>
    </row>
    <row r="3226" spans="1:25" ht="64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102.03333333333333</v>
      </c>
      <c r="P3226" s="6">
        <f t="shared" si="303"/>
        <v>141.71296296296296</v>
      </c>
      <c r="Q3226" t="s">
        <v>8317</v>
      </c>
      <c r="R3226" t="s">
        <v>8318</v>
      </c>
      <c r="S3226" s="10">
        <f t="shared" si="306"/>
        <v>42697.850844907407</v>
      </c>
      <c r="T3226" s="10">
        <f t="shared" si="307"/>
        <v>42745.208333333328</v>
      </c>
      <c r="V3226" s="21"/>
      <c r="W3226" t="s">
        <v>8271</v>
      </c>
      <c r="X3226" t="str">
        <f t="shared" si="304"/>
        <v>theater</v>
      </c>
      <c r="Y3226" t="str">
        <f t="shared" si="305"/>
        <v>plays</v>
      </c>
    </row>
    <row r="3227" spans="1:25" ht="64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102.35000000000001</v>
      </c>
      <c r="P3227" s="6">
        <f t="shared" si="303"/>
        <v>52.487179487179489</v>
      </c>
      <c r="Q3227" t="s">
        <v>8317</v>
      </c>
      <c r="R3227" t="s">
        <v>8318</v>
      </c>
      <c r="S3227" s="10">
        <f t="shared" si="306"/>
        <v>42503.559467592597</v>
      </c>
      <c r="T3227" s="10">
        <f t="shared" si="307"/>
        <v>42524.875</v>
      </c>
      <c r="V3227" s="21"/>
      <c r="W3227" t="s">
        <v>8271</v>
      </c>
      <c r="X3227" t="str">
        <f t="shared" si="304"/>
        <v>theater</v>
      </c>
      <c r="Y3227" t="str">
        <f t="shared" si="305"/>
        <v>plays</v>
      </c>
    </row>
    <row r="3228" spans="1:25" ht="64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104.16666666666667</v>
      </c>
      <c r="P3228" s="6">
        <f t="shared" si="303"/>
        <v>59.523809523809526</v>
      </c>
      <c r="Q3228" t="s">
        <v>8317</v>
      </c>
      <c r="R3228" t="s">
        <v>8318</v>
      </c>
      <c r="S3228" s="10">
        <f t="shared" si="306"/>
        <v>42277.583472222221</v>
      </c>
      <c r="T3228" s="10">
        <f t="shared" si="307"/>
        <v>42307.583472222221</v>
      </c>
      <c r="V3228" s="21"/>
      <c r="W3228" t="s">
        <v>8271</v>
      </c>
      <c r="X3228" t="str">
        <f t="shared" si="304"/>
        <v>theater</v>
      </c>
      <c r="Y3228" t="str">
        <f t="shared" si="305"/>
        <v>plays</v>
      </c>
    </row>
    <row r="3229" spans="1:25" ht="64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125</v>
      </c>
      <c r="P3229" s="6">
        <f t="shared" si="303"/>
        <v>50</v>
      </c>
      <c r="Q3229" t="s">
        <v>8317</v>
      </c>
      <c r="R3229" t="s">
        <v>8318</v>
      </c>
      <c r="S3229" s="10">
        <f t="shared" si="306"/>
        <v>42722.882361111115</v>
      </c>
      <c r="T3229" s="10">
        <f t="shared" si="307"/>
        <v>42752.882361111115</v>
      </c>
      <c r="V3229" s="21"/>
      <c r="W3229" t="s">
        <v>8271</v>
      </c>
      <c r="X3229" t="str">
        <f t="shared" si="304"/>
        <v>theater</v>
      </c>
      <c r="Y3229" t="str">
        <f t="shared" si="305"/>
        <v>plays</v>
      </c>
    </row>
    <row r="3230" spans="1:25" ht="3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102.34285714285714</v>
      </c>
      <c r="P3230" s="6">
        <f t="shared" si="303"/>
        <v>193.62162162162161</v>
      </c>
      <c r="Q3230" t="s">
        <v>8317</v>
      </c>
      <c r="R3230" t="s">
        <v>8318</v>
      </c>
      <c r="S3230" s="10">
        <f t="shared" si="306"/>
        <v>42323.70930555556</v>
      </c>
      <c r="T3230" s="10">
        <f t="shared" si="307"/>
        <v>42355.207638888889</v>
      </c>
      <c r="V3230" s="21"/>
      <c r="W3230" t="s">
        <v>8271</v>
      </c>
      <c r="X3230" t="str">
        <f t="shared" si="304"/>
        <v>theater</v>
      </c>
      <c r="Y3230" t="str">
        <f t="shared" si="305"/>
        <v>plays</v>
      </c>
    </row>
    <row r="3231" spans="1:25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107.86500000000001</v>
      </c>
      <c r="P3231" s="6">
        <f t="shared" si="303"/>
        <v>106.79702970297029</v>
      </c>
      <c r="Q3231" t="s">
        <v>8317</v>
      </c>
      <c r="R3231" t="s">
        <v>8318</v>
      </c>
      <c r="S3231" s="10">
        <f t="shared" si="306"/>
        <v>41933.291643518518</v>
      </c>
      <c r="T3231" s="10">
        <f t="shared" si="307"/>
        <v>41963.333310185189</v>
      </c>
      <c r="V3231" s="21"/>
      <c r="W3231" t="s">
        <v>8271</v>
      </c>
      <c r="X3231" t="str">
        <f t="shared" si="304"/>
        <v>theater</v>
      </c>
      <c r="Y3231" t="str">
        <f t="shared" si="305"/>
        <v>plays</v>
      </c>
    </row>
    <row r="3232" spans="1:25" ht="64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109.88461538461539</v>
      </c>
      <c r="P3232" s="6">
        <f t="shared" si="303"/>
        <v>77.21621621621621</v>
      </c>
      <c r="Q3232" t="s">
        <v>8317</v>
      </c>
      <c r="R3232" t="s">
        <v>8318</v>
      </c>
      <c r="S3232" s="10">
        <f t="shared" si="306"/>
        <v>41898.168125000004</v>
      </c>
      <c r="T3232" s="10">
        <f t="shared" si="307"/>
        <v>41913.165972222225</v>
      </c>
      <c r="V3232" s="21"/>
      <c r="W3232" t="s">
        <v>8271</v>
      </c>
      <c r="X3232" t="str">
        <f t="shared" si="304"/>
        <v>theater</v>
      </c>
      <c r="Y3232" t="str">
        <f t="shared" si="305"/>
        <v>plays</v>
      </c>
    </row>
    <row r="3233" spans="1:25" ht="64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161</v>
      </c>
      <c r="P3233" s="6">
        <f t="shared" si="303"/>
        <v>57.5</v>
      </c>
      <c r="Q3233" t="s">
        <v>8317</v>
      </c>
      <c r="R3233" t="s">
        <v>8318</v>
      </c>
      <c r="S3233" s="10">
        <f t="shared" si="306"/>
        <v>42446.943831018521</v>
      </c>
      <c r="T3233" s="10">
        <f t="shared" si="307"/>
        <v>42476.943831018521</v>
      </c>
      <c r="V3233" s="21"/>
      <c r="W3233" t="s">
        <v>8271</v>
      </c>
      <c r="X3233" t="str">
        <f t="shared" si="304"/>
        <v>theater</v>
      </c>
      <c r="Y3233" t="str">
        <f t="shared" si="305"/>
        <v>plays</v>
      </c>
    </row>
    <row r="3234" spans="1:25" ht="64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131.20000000000002</v>
      </c>
      <c r="P3234" s="6">
        <f t="shared" si="303"/>
        <v>50.46153846153846</v>
      </c>
      <c r="Q3234" t="s">
        <v>8317</v>
      </c>
      <c r="R3234" t="s">
        <v>8318</v>
      </c>
      <c r="S3234" s="10">
        <f t="shared" si="306"/>
        <v>42463.81385416667</v>
      </c>
      <c r="T3234" s="10">
        <f t="shared" si="307"/>
        <v>42494.165972222225</v>
      </c>
      <c r="V3234" s="21"/>
      <c r="W3234" t="s">
        <v>8271</v>
      </c>
      <c r="X3234" t="str">
        <f t="shared" si="304"/>
        <v>theater</v>
      </c>
      <c r="Y3234" t="str">
        <f t="shared" si="305"/>
        <v>plays</v>
      </c>
    </row>
    <row r="3235" spans="1:25" ht="64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118.8</v>
      </c>
      <c r="P3235" s="6">
        <f t="shared" si="303"/>
        <v>97.377049180327873</v>
      </c>
      <c r="Q3235" t="s">
        <v>8317</v>
      </c>
      <c r="R3235" t="s">
        <v>8318</v>
      </c>
      <c r="S3235" s="10">
        <f t="shared" si="306"/>
        <v>42766.805034722223</v>
      </c>
      <c r="T3235" s="10">
        <f t="shared" si="307"/>
        <v>42796.805034722223</v>
      </c>
      <c r="V3235" s="21"/>
      <c r="W3235" t="s">
        <v>8271</v>
      </c>
      <c r="X3235" t="str">
        <f t="shared" si="304"/>
        <v>theater</v>
      </c>
      <c r="Y3235" t="str">
        <f t="shared" si="305"/>
        <v>plays</v>
      </c>
    </row>
    <row r="3236" spans="1:25" ht="64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100.39275000000001</v>
      </c>
      <c r="P3236" s="6">
        <f t="shared" si="303"/>
        <v>34.91921739130435</v>
      </c>
      <c r="Q3236" t="s">
        <v>8317</v>
      </c>
      <c r="R3236" t="s">
        <v>8318</v>
      </c>
      <c r="S3236" s="10">
        <f t="shared" si="306"/>
        <v>42734.789444444439</v>
      </c>
      <c r="T3236" s="10">
        <f t="shared" si="307"/>
        <v>42767.979861111111</v>
      </c>
      <c r="V3236" s="21"/>
      <c r="W3236" t="s">
        <v>8271</v>
      </c>
      <c r="X3236" t="str">
        <f t="shared" si="304"/>
        <v>theater</v>
      </c>
      <c r="Y3236" t="str">
        <f t="shared" si="305"/>
        <v>plays</v>
      </c>
    </row>
    <row r="3237" spans="1:25" ht="64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103.20666666666666</v>
      </c>
      <c r="P3237" s="6">
        <f t="shared" si="303"/>
        <v>85.530386740331494</v>
      </c>
      <c r="Q3237" t="s">
        <v>8317</v>
      </c>
      <c r="R3237" t="s">
        <v>8318</v>
      </c>
      <c r="S3237" s="10">
        <f t="shared" si="306"/>
        <v>42522.347812499997</v>
      </c>
      <c r="T3237" s="10">
        <f t="shared" si="307"/>
        <v>42552.347812499997</v>
      </c>
      <c r="V3237" s="21"/>
      <c r="W3237" t="s">
        <v>8271</v>
      </c>
      <c r="X3237" t="str">
        <f t="shared" si="304"/>
        <v>theater</v>
      </c>
      <c r="Y3237" t="str">
        <f t="shared" si="305"/>
        <v>plays</v>
      </c>
    </row>
    <row r="3238" spans="1:25" ht="80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100.6</v>
      </c>
      <c r="P3238" s="6">
        <f t="shared" si="303"/>
        <v>182.90909090909091</v>
      </c>
      <c r="Q3238" t="s">
        <v>8317</v>
      </c>
      <c r="R3238" t="s">
        <v>8318</v>
      </c>
      <c r="S3238" s="10">
        <f t="shared" si="306"/>
        <v>42702.917048611111</v>
      </c>
      <c r="T3238" s="10">
        <f t="shared" si="307"/>
        <v>42732.917048611111</v>
      </c>
      <c r="V3238" s="21"/>
      <c r="W3238" t="s">
        <v>8271</v>
      </c>
      <c r="X3238" t="str">
        <f t="shared" si="304"/>
        <v>theater</v>
      </c>
      <c r="Y3238" t="str">
        <f t="shared" si="305"/>
        <v>plays</v>
      </c>
    </row>
    <row r="3239" spans="1:25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100.78754285714287</v>
      </c>
      <c r="P3239" s="6">
        <f t="shared" si="303"/>
        <v>131.13620817843866</v>
      </c>
      <c r="Q3239" t="s">
        <v>8317</v>
      </c>
      <c r="R3239" t="s">
        <v>8318</v>
      </c>
      <c r="S3239" s="10">
        <f t="shared" si="306"/>
        <v>42252.474351851852</v>
      </c>
      <c r="T3239" s="10">
        <f t="shared" si="307"/>
        <v>42276.165972222225</v>
      </c>
      <c r="V3239" s="21"/>
      <c r="W3239" t="s">
        <v>8271</v>
      </c>
      <c r="X3239" t="str">
        <f t="shared" si="304"/>
        <v>theater</v>
      </c>
      <c r="Y3239" t="str">
        <f t="shared" si="305"/>
        <v>plays</v>
      </c>
    </row>
    <row r="3240" spans="1:25" ht="64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112.32142857142857</v>
      </c>
      <c r="P3240" s="6">
        <f t="shared" si="303"/>
        <v>39.810126582278478</v>
      </c>
      <c r="Q3240" t="s">
        <v>8317</v>
      </c>
      <c r="R3240" t="s">
        <v>8318</v>
      </c>
      <c r="S3240" s="10">
        <f t="shared" si="306"/>
        <v>42156.510393518518</v>
      </c>
      <c r="T3240" s="10">
        <f t="shared" si="307"/>
        <v>42186.510393518518</v>
      </c>
      <c r="V3240" s="21"/>
      <c r="W3240" t="s">
        <v>8271</v>
      </c>
      <c r="X3240" t="str">
        <f t="shared" si="304"/>
        <v>theater</v>
      </c>
      <c r="Y3240" t="str">
        <f t="shared" si="305"/>
        <v>plays</v>
      </c>
    </row>
    <row r="3241" spans="1:25" ht="64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105.91914022517912</v>
      </c>
      <c r="P3241" s="6">
        <f t="shared" si="303"/>
        <v>59.701730769230764</v>
      </c>
      <c r="Q3241" t="s">
        <v>8317</v>
      </c>
      <c r="R3241" t="s">
        <v>8318</v>
      </c>
      <c r="S3241" s="10">
        <f t="shared" si="306"/>
        <v>42278.089039351849</v>
      </c>
      <c r="T3241" s="10">
        <f t="shared" si="307"/>
        <v>42302.999305555553</v>
      </c>
      <c r="V3241" s="21"/>
      <c r="W3241" t="s">
        <v>8271</v>
      </c>
      <c r="X3241" t="str">
        <f t="shared" si="304"/>
        <v>theater</v>
      </c>
      <c r="Y3241" t="str">
        <f t="shared" si="305"/>
        <v>plays</v>
      </c>
    </row>
    <row r="3242" spans="1:25" ht="64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100.56666666666668</v>
      </c>
      <c r="P3242" s="6">
        <f t="shared" si="303"/>
        <v>88.735294117647058</v>
      </c>
      <c r="Q3242" t="s">
        <v>8317</v>
      </c>
      <c r="R3242" t="s">
        <v>8318</v>
      </c>
      <c r="S3242" s="10">
        <f t="shared" si="306"/>
        <v>42754.693842592591</v>
      </c>
      <c r="T3242" s="10">
        <f t="shared" si="307"/>
        <v>42782.958333333328</v>
      </c>
      <c r="V3242" s="21"/>
      <c r="W3242" t="s">
        <v>8271</v>
      </c>
      <c r="X3242" t="str">
        <f t="shared" si="304"/>
        <v>theater</v>
      </c>
      <c r="Y3242" t="str">
        <f t="shared" si="305"/>
        <v>plays</v>
      </c>
    </row>
    <row r="3243" spans="1:25" ht="8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115.30588235294117</v>
      </c>
      <c r="P3243" s="6">
        <f t="shared" si="303"/>
        <v>58.688622754491021</v>
      </c>
      <c r="Q3243" t="s">
        <v>8317</v>
      </c>
      <c r="R3243" t="s">
        <v>8318</v>
      </c>
      <c r="S3243" s="10">
        <f t="shared" si="306"/>
        <v>41893.324884259258</v>
      </c>
      <c r="T3243" s="10">
        <f t="shared" si="307"/>
        <v>41926.290972222225</v>
      </c>
      <c r="V3243" s="21"/>
      <c r="W3243" t="s">
        <v>8271</v>
      </c>
      <c r="X3243" t="str">
        <f t="shared" si="304"/>
        <v>theater</v>
      </c>
      <c r="Y3243" t="str">
        <f t="shared" si="305"/>
        <v>plays</v>
      </c>
    </row>
    <row r="3244" spans="1:25" ht="48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127.30419999999999</v>
      </c>
      <c r="P3244" s="6">
        <f t="shared" si="303"/>
        <v>69.56513661202186</v>
      </c>
      <c r="Q3244" t="s">
        <v>8317</v>
      </c>
      <c r="R3244" t="s">
        <v>8318</v>
      </c>
      <c r="S3244" s="10">
        <f t="shared" si="306"/>
        <v>41871.755694444444</v>
      </c>
      <c r="T3244" s="10">
        <f t="shared" si="307"/>
        <v>41901.755694444444</v>
      </c>
      <c r="V3244" s="21"/>
      <c r="W3244" t="s">
        <v>8271</v>
      </c>
      <c r="X3244" t="str">
        <f t="shared" si="304"/>
        <v>theater</v>
      </c>
      <c r="Y3244" t="str">
        <f t="shared" si="305"/>
        <v>plays</v>
      </c>
    </row>
    <row r="3245" spans="1:25" ht="64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102.83750000000001</v>
      </c>
      <c r="P3245" s="6">
        <f t="shared" si="303"/>
        <v>115.87323943661971</v>
      </c>
      <c r="Q3245" t="s">
        <v>8317</v>
      </c>
      <c r="R3245" t="s">
        <v>8318</v>
      </c>
      <c r="S3245" s="10">
        <f t="shared" si="306"/>
        <v>42262.096782407403</v>
      </c>
      <c r="T3245" s="10">
        <f t="shared" si="307"/>
        <v>42286</v>
      </c>
      <c r="V3245" s="21"/>
      <c r="W3245" t="s">
        <v>8271</v>
      </c>
      <c r="X3245" t="str">
        <f t="shared" si="304"/>
        <v>theater</v>
      </c>
      <c r="Y3245" t="str">
        <f t="shared" si="305"/>
        <v>plays</v>
      </c>
    </row>
    <row r="3246" spans="1:25" ht="64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102.9375</v>
      </c>
      <c r="P3246" s="6">
        <f t="shared" si="303"/>
        <v>23.869565217391305</v>
      </c>
      <c r="Q3246" t="s">
        <v>8317</v>
      </c>
      <c r="R3246" t="s">
        <v>8318</v>
      </c>
      <c r="S3246" s="10">
        <f t="shared" si="306"/>
        <v>42675.694236111114</v>
      </c>
      <c r="T3246" s="10">
        <f t="shared" si="307"/>
        <v>42705.735902777778</v>
      </c>
      <c r="V3246" s="21"/>
      <c r="W3246" t="s">
        <v>8271</v>
      </c>
      <c r="X3246" t="str">
        <f t="shared" si="304"/>
        <v>theater</v>
      </c>
      <c r="Y3246" t="str">
        <f t="shared" si="305"/>
        <v>plays</v>
      </c>
    </row>
    <row r="3247" spans="1:25" ht="64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104.3047619047619</v>
      </c>
      <c r="P3247" s="6">
        <f t="shared" si="303"/>
        <v>81.125925925925927</v>
      </c>
      <c r="Q3247" t="s">
        <v>8317</v>
      </c>
      <c r="R3247" t="s">
        <v>8318</v>
      </c>
      <c r="S3247" s="10">
        <f t="shared" si="306"/>
        <v>42135.60020833333</v>
      </c>
      <c r="T3247" s="10">
        <f t="shared" si="307"/>
        <v>42167.083333333328</v>
      </c>
      <c r="V3247" s="21"/>
      <c r="W3247" t="s">
        <v>8271</v>
      </c>
      <c r="X3247" t="str">
        <f t="shared" si="304"/>
        <v>theater</v>
      </c>
      <c r="Y3247" t="str">
        <f t="shared" si="305"/>
        <v>plays</v>
      </c>
    </row>
    <row r="3248" spans="1:25" ht="64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111.22000000000001</v>
      </c>
      <c r="P3248" s="6">
        <f t="shared" si="303"/>
        <v>57.626943005181346</v>
      </c>
      <c r="Q3248" t="s">
        <v>8317</v>
      </c>
      <c r="R3248" t="s">
        <v>8318</v>
      </c>
      <c r="S3248" s="10">
        <f t="shared" si="306"/>
        <v>42230.472222222219</v>
      </c>
      <c r="T3248" s="10">
        <f t="shared" si="307"/>
        <v>42259.165972222225</v>
      </c>
      <c r="V3248" s="21"/>
      <c r="W3248" t="s">
        <v>8271</v>
      </c>
      <c r="X3248" t="str">
        <f t="shared" si="304"/>
        <v>theater</v>
      </c>
      <c r="Y3248" t="str">
        <f t="shared" si="305"/>
        <v>plays</v>
      </c>
    </row>
    <row r="3249" spans="1:25" ht="64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105.86</v>
      </c>
      <c r="P3249" s="6">
        <f t="shared" si="303"/>
        <v>46.429824561403507</v>
      </c>
      <c r="Q3249" t="s">
        <v>8317</v>
      </c>
      <c r="R3249" t="s">
        <v>8318</v>
      </c>
      <c r="S3249" s="10">
        <f t="shared" si="306"/>
        <v>42167.434166666666</v>
      </c>
      <c r="T3249" s="10">
        <f t="shared" si="307"/>
        <v>42197.434166666666</v>
      </c>
      <c r="V3249" s="21"/>
      <c r="W3249" t="s">
        <v>8271</v>
      </c>
      <c r="X3249" t="str">
        <f t="shared" si="304"/>
        <v>theater</v>
      </c>
      <c r="Y3249" t="str">
        <f t="shared" si="305"/>
        <v>plays</v>
      </c>
    </row>
    <row r="3250" spans="1:25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100.79166666666666</v>
      </c>
      <c r="P3250" s="6">
        <f t="shared" si="303"/>
        <v>60.475000000000001</v>
      </c>
      <c r="Q3250" t="s">
        <v>8317</v>
      </c>
      <c r="R3250" t="s">
        <v>8318</v>
      </c>
      <c r="S3250" s="10">
        <f t="shared" si="306"/>
        <v>42068.888391203705</v>
      </c>
      <c r="T3250" s="10">
        <f t="shared" si="307"/>
        <v>42098.846724537041</v>
      </c>
      <c r="V3250" s="21"/>
      <c r="W3250" t="s">
        <v>8271</v>
      </c>
      <c r="X3250" t="str">
        <f t="shared" si="304"/>
        <v>theater</v>
      </c>
      <c r="Y3250" t="str">
        <f t="shared" si="305"/>
        <v>plays</v>
      </c>
    </row>
    <row r="3251" spans="1:25" ht="64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104.92727272727274</v>
      </c>
      <c r="P3251" s="6">
        <f t="shared" si="303"/>
        <v>65.579545454545453</v>
      </c>
      <c r="Q3251" t="s">
        <v>8317</v>
      </c>
      <c r="R3251" t="s">
        <v>8318</v>
      </c>
      <c r="S3251" s="10">
        <f t="shared" si="306"/>
        <v>42145.746689814812</v>
      </c>
      <c r="T3251" s="10">
        <f t="shared" si="307"/>
        <v>42175.746689814812</v>
      </c>
      <c r="V3251" s="21"/>
      <c r="W3251" t="s">
        <v>8271</v>
      </c>
      <c r="X3251" t="str">
        <f t="shared" si="304"/>
        <v>theater</v>
      </c>
      <c r="Y3251" t="str">
        <f t="shared" si="305"/>
        <v>plays</v>
      </c>
    </row>
    <row r="3252" spans="1:25" ht="64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101.55199999999999</v>
      </c>
      <c r="P3252" s="6">
        <f t="shared" si="303"/>
        <v>119.1924882629108</v>
      </c>
      <c r="Q3252" t="s">
        <v>8317</v>
      </c>
      <c r="R3252" t="s">
        <v>8318</v>
      </c>
      <c r="S3252" s="10">
        <f t="shared" si="306"/>
        <v>41918.742175925923</v>
      </c>
      <c r="T3252" s="10">
        <f t="shared" si="307"/>
        <v>41948.783842592595</v>
      </c>
      <c r="V3252" s="21"/>
      <c r="W3252" t="s">
        <v>8271</v>
      </c>
      <c r="X3252" t="str">
        <f t="shared" si="304"/>
        <v>theater</v>
      </c>
      <c r="Y3252" t="str">
        <f t="shared" si="305"/>
        <v>plays</v>
      </c>
    </row>
    <row r="3253" spans="1:25" ht="64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110.73333333333333</v>
      </c>
      <c r="P3253" s="6">
        <f t="shared" si="303"/>
        <v>83.05</v>
      </c>
      <c r="Q3253" t="s">
        <v>8317</v>
      </c>
      <c r="R3253" t="s">
        <v>8318</v>
      </c>
      <c r="S3253" s="10">
        <f t="shared" si="306"/>
        <v>42146.731087962966</v>
      </c>
      <c r="T3253" s="10">
        <f t="shared" si="307"/>
        <v>42176.731087962966</v>
      </c>
      <c r="V3253" s="21"/>
      <c r="W3253" t="s">
        <v>8271</v>
      </c>
      <c r="X3253" t="str">
        <f t="shared" si="304"/>
        <v>theater</v>
      </c>
      <c r="Y3253" t="str">
        <f t="shared" si="305"/>
        <v>plays</v>
      </c>
    </row>
    <row r="3254" spans="1:25" ht="48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127.82222222222221</v>
      </c>
      <c r="P3254" s="6">
        <f t="shared" si="303"/>
        <v>57.52</v>
      </c>
      <c r="Q3254" t="s">
        <v>8317</v>
      </c>
      <c r="R3254" t="s">
        <v>8318</v>
      </c>
      <c r="S3254" s="10">
        <f t="shared" si="306"/>
        <v>42590.472685185188</v>
      </c>
      <c r="T3254" s="10">
        <f t="shared" si="307"/>
        <v>42620.472685185188</v>
      </c>
      <c r="V3254" s="21"/>
      <c r="W3254" t="s">
        <v>8271</v>
      </c>
      <c r="X3254" t="str">
        <f t="shared" si="304"/>
        <v>theater</v>
      </c>
      <c r="Y3254" t="str">
        <f t="shared" si="305"/>
        <v>plays</v>
      </c>
    </row>
    <row r="3255" spans="1:25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101.82500000000002</v>
      </c>
      <c r="P3255" s="6">
        <f t="shared" si="303"/>
        <v>177.08695652173913</v>
      </c>
      <c r="Q3255" t="s">
        <v>8317</v>
      </c>
      <c r="R3255" t="s">
        <v>8318</v>
      </c>
      <c r="S3255" s="10">
        <f t="shared" si="306"/>
        <v>42602.576712962968</v>
      </c>
      <c r="T3255" s="10">
        <f t="shared" si="307"/>
        <v>42621.15625</v>
      </c>
      <c r="V3255" s="21"/>
      <c r="W3255" t="s">
        <v>8271</v>
      </c>
      <c r="X3255" t="str">
        <f t="shared" si="304"/>
        <v>theater</v>
      </c>
      <c r="Y3255" t="str">
        <f t="shared" si="305"/>
        <v>plays</v>
      </c>
    </row>
    <row r="3256" spans="1:25" ht="64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101.25769230769231</v>
      </c>
      <c r="P3256" s="6">
        <f t="shared" si="303"/>
        <v>70.771505376344081</v>
      </c>
      <c r="Q3256" t="s">
        <v>8317</v>
      </c>
      <c r="R3256" t="s">
        <v>8318</v>
      </c>
      <c r="S3256" s="10">
        <f t="shared" si="306"/>
        <v>42059.085752314815</v>
      </c>
      <c r="T3256" s="10">
        <f t="shared" si="307"/>
        <v>42089.044085648144</v>
      </c>
      <c r="V3256" s="21"/>
      <c r="W3256" t="s">
        <v>8271</v>
      </c>
      <c r="X3256" t="str">
        <f t="shared" si="304"/>
        <v>theater</v>
      </c>
      <c r="Y3256" t="str">
        <f t="shared" si="305"/>
        <v>plays</v>
      </c>
    </row>
    <row r="3257" spans="1:25" ht="64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175</v>
      </c>
      <c r="P3257" s="6">
        <f t="shared" si="303"/>
        <v>29.166666666666668</v>
      </c>
      <c r="Q3257" t="s">
        <v>8317</v>
      </c>
      <c r="R3257" t="s">
        <v>8318</v>
      </c>
      <c r="S3257" s="10">
        <f t="shared" si="306"/>
        <v>41889.768229166664</v>
      </c>
      <c r="T3257" s="10">
        <f t="shared" si="307"/>
        <v>41919.768229166664</v>
      </c>
      <c r="V3257" s="21"/>
      <c r="W3257" t="s">
        <v>8271</v>
      </c>
      <c r="X3257" t="str">
        <f t="shared" si="304"/>
        <v>theater</v>
      </c>
      <c r="Y3257" t="str">
        <f t="shared" si="305"/>
        <v>plays</v>
      </c>
    </row>
    <row r="3258" spans="1:25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128.06</v>
      </c>
      <c r="P3258" s="6">
        <f t="shared" si="303"/>
        <v>72.76136363636364</v>
      </c>
      <c r="Q3258" t="s">
        <v>8317</v>
      </c>
      <c r="R3258" t="s">
        <v>8318</v>
      </c>
      <c r="S3258" s="10">
        <f t="shared" si="306"/>
        <v>42144.573807870373</v>
      </c>
      <c r="T3258" s="10">
        <f t="shared" si="307"/>
        <v>42166.165972222225</v>
      </c>
      <c r="V3258" s="21"/>
      <c r="W3258" t="s">
        <v>8271</v>
      </c>
      <c r="X3258" t="str">
        <f t="shared" si="304"/>
        <v>theater</v>
      </c>
      <c r="Y3258" t="str">
        <f t="shared" si="305"/>
        <v>plays</v>
      </c>
    </row>
    <row r="3259" spans="1:25" ht="64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106.29949999999999</v>
      </c>
      <c r="P3259" s="6">
        <f t="shared" si="303"/>
        <v>51.853414634146333</v>
      </c>
      <c r="Q3259" t="s">
        <v>8317</v>
      </c>
      <c r="R3259" t="s">
        <v>8318</v>
      </c>
      <c r="S3259" s="10">
        <f t="shared" si="306"/>
        <v>42758.559629629628</v>
      </c>
      <c r="T3259" s="10">
        <f t="shared" si="307"/>
        <v>42788.559629629628</v>
      </c>
      <c r="V3259" s="21"/>
      <c r="W3259" t="s">
        <v>8271</v>
      </c>
      <c r="X3259" t="str">
        <f t="shared" si="304"/>
        <v>theater</v>
      </c>
      <c r="Y3259" t="str">
        <f t="shared" si="305"/>
        <v>plays</v>
      </c>
    </row>
    <row r="3260" spans="1:25" ht="48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105.21428571428571</v>
      </c>
      <c r="P3260" s="6">
        <f t="shared" si="303"/>
        <v>98.2</v>
      </c>
      <c r="Q3260" t="s">
        <v>8317</v>
      </c>
      <c r="R3260" t="s">
        <v>8318</v>
      </c>
      <c r="S3260" s="10">
        <f t="shared" si="306"/>
        <v>41982.887280092589</v>
      </c>
      <c r="T3260" s="10">
        <f t="shared" si="307"/>
        <v>42012.887280092589</v>
      </c>
      <c r="V3260" s="21"/>
      <c r="W3260" t="s">
        <v>8271</v>
      </c>
      <c r="X3260" t="str">
        <f t="shared" si="304"/>
        <v>theater</v>
      </c>
      <c r="Y3260" t="str">
        <f t="shared" si="305"/>
        <v>plays</v>
      </c>
    </row>
    <row r="3261" spans="1:25" ht="64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106.16782608695652</v>
      </c>
      <c r="P3261" s="6">
        <f t="shared" si="303"/>
        <v>251.7381443298969</v>
      </c>
      <c r="Q3261" t="s">
        <v>8317</v>
      </c>
      <c r="R3261" t="s">
        <v>8318</v>
      </c>
      <c r="S3261" s="10">
        <f t="shared" si="306"/>
        <v>42614.760937500003</v>
      </c>
      <c r="T3261" s="10">
        <f t="shared" si="307"/>
        <v>42644.165972222225</v>
      </c>
      <c r="V3261" s="21"/>
      <c r="W3261" t="s">
        <v>8271</v>
      </c>
      <c r="X3261" t="str">
        <f t="shared" si="304"/>
        <v>theater</v>
      </c>
      <c r="Y3261" t="str">
        <f t="shared" si="305"/>
        <v>plays</v>
      </c>
    </row>
    <row r="3262" spans="1:25" ht="64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109.24000000000001</v>
      </c>
      <c r="P3262" s="6">
        <f t="shared" si="303"/>
        <v>74.821917808219183</v>
      </c>
      <c r="Q3262" t="s">
        <v>8317</v>
      </c>
      <c r="R3262" t="s">
        <v>8318</v>
      </c>
      <c r="S3262" s="10">
        <f t="shared" si="306"/>
        <v>42303.672662037032</v>
      </c>
      <c r="T3262" s="10">
        <f t="shared" si="307"/>
        <v>42338.714328703703</v>
      </c>
      <c r="V3262" s="21"/>
      <c r="W3262" t="s">
        <v>8271</v>
      </c>
      <c r="X3262" t="str">
        <f t="shared" si="304"/>
        <v>theater</v>
      </c>
      <c r="Y3262" t="str">
        <f t="shared" si="305"/>
        <v>plays</v>
      </c>
    </row>
    <row r="3263" spans="1:25" ht="64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100.45454545454547</v>
      </c>
      <c r="P3263" s="6">
        <f t="shared" si="303"/>
        <v>67.65306122448979</v>
      </c>
      <c r="Q3263" t="s">
        <v>8317</v>
      </c>
      <c r="R3263" t="s">
        <v>8318</v>
      </c>
      <c r="S3263" s="10">
        <f t="shared" si="306"/>
        <v>42171.725416666668</v>
      </c>
      <c r="T3263" s="10">
        <f t="shared" si="307"/>
        <v>42201.725416666668</v>
      </c>
      <c r="V3263" s="21"/>
      <c r="W3263" t="s">
        <v>8271</v>
      </c>
      <c r="X3263" t="str">
        <f t="shared" si="304"/>
        <v>theater</v>
      </c>
      <c r="Y3263" t="str">
        <f t="shared" si="305"/>
        <v>plays</v>
      </c>
    </row>
    <row r="3264" spans="1:25" ht="48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103.04098360655738</v>
      </c>
      <c r="P3264" s="6">
        <f t="shared" si="303"/>
        <v>93.81343283582089</v>
      </c>
      <c r="Q3264" t="s">
        <v>8317</v>
      </c>
      <c r="R3264" t="s">
        <v>8318</v>
      </c>
      <c r="S3264" s="10">
        <f t="shared" si="306"/>
        <v>41964.315532407403</v>
      </c>
      <c r="T3264" s="10">
        <f t="shared" si="307"/>
        <v>41995.166666666672</v>
      </c>
      <c r="V3264" s="21"/>
      <c r="W3264" t="s">
        <v>8271</v>
      </c>
      <c r="X3264" t="str">
        <f t="shared" si="304"/>
        <v>theater</v>
      </c>
      <c r="Y3264" t="str">
        <f t="shared" si="305"/>
        <v>plays</v>
      </c>
    </row>
    <row r="3265" spans="1:25" ht="48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112.1664</v>
      </c>
      <c r="P3265" s="6">
        <f t="shared" si="303"/>
        <v>41.237647058823526</v>
      </c>
      <c r="Q3265" t="s">
        <v>8317</v>
      </c>
      <c r="R3265" t="s">
        <v>8318</v>
      </c>
      <c r="S3265" s="10">
        <f t="shared" si="306"/>
        <v>42284.516064814816</v>
      </c>
      <c r="T3265" s="10">
        <f t="shared" si="307"/>
        <v>42307.875</v>
      </c>
      <c r="V3265" s="21"/>
      <c r="W3265" t="s">
        <v>8271</v>
      </c>
      <c r="X3265" t="str">
        <f t="shared" si="304"/>
        <v>theater</v>
      </c>
      <c r="Y3265" t="str">
        <f t="shared" si="305"/>
        <v>plays</v>
      </c>
    </row>
    <row r="3266" spans="1:25" ht="48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103</v>
      </c>
      <c r="P3266" s="6">
        <f t="shared" si="303"/>
        <v>52.551020408163268</v>
      </c>
      <c r="Q3266" t="s">
        <v>8317</v>
      </c>
      <c r="R3266" t="s">
        <v>8318</v>
      </c>
      <c r="S3266" s="10">
        <f t="shared" si="306"/>
        <v>42016.800208333334</v>
      </c>
      <c r="T3266" s="10">
        <f t="shared" si="307"/>
        <v>42032.916666666672</v>
      </c>
      <c r="V3266" s="21"/>
      <c r="W3266" t="s">
        <v>8271</v>
      </c>
      <c r="X3266" t="str">
        <f t="shared" si="304"/>
        <v>theater</v>
      </c>
      <c r="Y3266" t="str">
        <f t="shared" si="305"/>
        <v>plays</v>
      </c>
    </row>
    <row r="3267" spans="1:25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((E3267/D3267)*100)</f>
        <v>164</v>
      </c>
      <c r="P3267" s="6">
        <f t="shared" ref="P3267:P3330" si="309">IFERROR(E3267/L3267,0)</f>
        <v>70.285714285714292</v>
      </c>
      <c r="Q3267" t="s">
        <v>8317</v>
      </c>
      <c r="R3267" t="s">
        <v>8318</v>
      </c>
      <c r="S3267" s="10">
        <f t="shared" si="306"/>
        <v>42311.711979166663</v>
      </c>
      <c r="T3267" s="10">
        <f t="shared" si="307"/>
        <v>42341.708333333328</v>
      </c>
      <c r="V3267" s="21"/>
      <c r="W3267" t="s">
        <v>8271</v>
      </c>
      <c r="X3267" t="str">
        <f t="shared" ref="X3267:X3330" si="310">LEFT(W3267,FIND("/",W3267)-1)</f>
        <v>theater</v>
      </c>
      <c r="Y3267" t="str">
        <f t="shared" ref="Y3267:Y3330" si="311">RIGHT(W3267,LEN(W3267)-FIND("/",W3267))</f>
        <v>plays</v>
      </c>
    </row>
    <row r="3268" spans="1:25" ht="64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131.28333333333333</v>
      </c>
      <c r="P3268" s="6">
        <f t="shared" si="309"/>
        <v>48.325153374233132</v>
      </c>
      <c r="Q3268" t="s">
        <v>8317</v>
      </c>
      <c r="R3268" t="s">
        <v>8318</v>
      </c>
      <c r="S3268" s="10">
        <f t="shared" si="306"/>
        <v>42136.536134259266</v>
      </c>
      <c r="T3268" s="10">
        <f t="shared" si="307"/>
        <v>42167.875</v>
      </c>
      <c r="V3268" s="21"/>
      <c r="W3268" t="s">
        <v>8271</v>
      </c>
      <c r="X3268" t="str">
        <f t="shared" si="310"/>
        <v>theater</v>
      </c>
      <c r="Y3268" t="str">
        <f t="shared" si="311"/>
        <v>plays</v>
      </c>
    </row>
    <row r="3269" spans="1:25" ht="64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102.1</v>
      </c>
      <c r="P3269" s="6">
        <f t="shared" si="309"/>
        <v>53.177083333333336</v>
      </c>
      <c r="Q3269" t="s">
        <v>8317</v>
      </c>
      <c r="R3269" t="s">
        <v>8318</v>
      </c>
      <c r="S3269" s="10">
        <f t="shared" si="306"/>
        <v>42172.757638888885</v>
      </c>
      <c r="T3269" s="10">
        <f t="shared" si="307"/>
        <v>42202.757638888885</v>
      </c>
      <c r="V3269" s="21"/>
      <c r="W3269" t="s">
        <v>8271</v>
      </c>
      <c r="X3269" t="str">
        <f t="shared" si="310"/>
        <v>theater</v>
      </c>
      <c r="Y3269" t="str">
        <f t="shared" si="311"/>
        <v>plays</v>
      </c>
    </row>
    <row r="3270" spans="1:25" ht="64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128</v>
      </c>
      <c r="P3270" s="6">
        <f t="shared" si="309"/>
        <v>60.952380952380949</v>
      </c>
      <c r="Q3270" t="s">
        <v>8317</v>
      </c>
      <c r="R3270" t="s">
        <v>8318</v>
      </c>
      <c r="S3270" s="10">
        <f t="shared" si="306"/>
        <v>42590.90425925926</v>
      </c>
      <c r="T3270" s="10">
        <f t="shared" si="307"/>
        <v>42606.90425925926</v>
      </c>
      <c r="V3270" s="21"/>
      <c r="W3270" t="s">
        <v>8271</v>
      </c>
      <c r="X3270" t="str">
        <f t="shared" si="310"/>
        <v>theater</v>
      </c>
      <c r="Y3270" t="str">
        <f t="shared" si="311"/>
        <v>plays</v>
      </c>
    </row>
    <row r="3271" spans="1:25" ht="64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101.49999999999999</v>
      </c>
      <c r="P3271" s="6">
        <f t="shared" si="309"/>
        <v>116</v>
      </c>
      <c r="Q3271" t="s">
        <v>8317</v>
      </c>
      <c r="R3271" t="s">
        <v>8318</v>
      </c>
      <c r="S3271" s="10">
        <f t="shared" si="306"/>
        <v>42137.395798611105</v>
      </c>
      <c r="T3271" s="10">
        <f t="shared" si="307"/>
        <v>42171.458333333328</v>
      </c>
      <c r="V3271" s="21"/>
      <c r="W3271" t="s">
        <v>8271</v>
      </c>
      <c r="X3271" t="str">
        <f t="shared" si="310"/>
        <v>theater</v>
      </c>
      <c r="Y3271" t="str">
        <f t="shared" si="311"/>
        <v>plays</v>
      </c>
    </row>
    <row r="3272" spans="1:25" ht="80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101.66666666666666</v>
      </c>
      <c r="P3272" s="6">
        <f t="shared" si="309"/>
        <v>61</v>
      </c>
      <c r="Q3272" t="s">
        <v>8317</v>
      </c>
      <c r="R3272" t="s">
        <v>8318</v>
      </c>
      <c r="S3272" s="10">
        <f t="shared" si="306"/>
        <v>42167.533159722225</v>
      </c>
      <c r="T3272" s="10">
        <f t="shared" si="307"/>
        <v>42197.533159722225</v>
      </c>
      <c r="V3272" s="21"/>
      <c r="W3272" t="s">
        <v>8271</v>
      </c>
      <c r="X3272" t="str">
        <f t="shared" si="310"/>
        <v>theater</v>
      </c>
      <c r="Y3272" t="str">
        <f t="shared" si="311"/>
        <v>plays</v>
      </c>
    </row>
    <row r="3273" spans="1:25" ht="3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130</v>
      </c>
      <c r="P3273" s="6">
        <f t="shared" si="309"/>
        <v>38.235294117647058</v>
      </c>
      <c r="Q3273" t="s">
        <v>8317</v>
      </c>
      <c r="R3273" t="s">
        <v>8318</v>
      </c>
      <c r="S3273" s="10">
        <f t="shared" si="306"/>
        <v>41915.437210648146</v>
      </c>
      <c r="T3273" s="10">
        <f t="shared" si="307"/>
        <v>41945.478877314818</v>
      </c>
      <c r="V3273" s="21"/>
      <c r="W3273" t="s">
        <v>8271</v>
      </c>
      <c r="X3273" t="str">
        <f t="shared" si="310"/>
        <v>theater</v>
      </c>
      <c r="Y3273" t="str">
        <f t="shared" si="311"/>
        <v>plays</v>
      </c>
    </row>
    <row r="3274" spans="1:25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154.43</v>
      </c>
      <c r="P3274" s="6">
        <f t="shared" si="309"/>
        <v>106.50344827586207</v>
      </c>
      <c r="Q3274" t="s">
        <v>8317</v>
      </c>
      <c r="R3274" t="s">
        <v>8318</v>
      </c>
      <c r="S3274" s="10">
        <f t="shared" si="306"/>
        <v>42284.500104166669</v>
      </c>
      <c r="T3274" s="10">
        <f t="shared" si="307"/>
        <v>42314.541770833333</v>
      </c>
      <c r="V3274" s="21"/>
      <c r="W3274" t="s">
        <v>8271</v>
      </c>
      <c r="X3274" t="str">
        <f t="shared" si="310"/>
        <v>theater</v>
      </c>
      <c r="Y3274" t="str">
        <f t="shared" si="311"/>
        <v>plays</v>
      </c>
    </row>
    <row r="3275" spans="1:25" ht="64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107.4</v>
      </c>
      <c r="P3275" s="6">
        <f t="shared" si="309"/>
        <v>204.57142857142858</v>
      </c>
      <c r="Q3275" t="s">
        <v>8317</v>
      </c>
      <c r="R3275" t="s">
        <v>8318</v>
      </c>
      <c r="S3275" s="10">
        <f t="shared" si="306"/>
        <v>42611.801412037035</v>
      </c>
      <c r="T3275" s="10">
        <f t="shared" si="307"/>
        <v>42627.791666666672</v>
      </c>
      <c r="V3275" s="21"/>
      <c r="W3275" t="s">
        <v>8271</v>
      </c>
      <c r="X3275" t="str">
        <f t="shared" si="310"/>
        <v>theater</v>
      </c>
      <c r="Y3275" t="str">
        <f t="shared" si="311"/>
        <v>plays</v>
      </c>
    </row>
    <row r="3276" spans="1:25" ht="64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101.32258064516128</v>
      </c>
      <c r="P3276" s="6">
        <f t="shared" si="309"/>
        <v>54.912587412587413</v>
      </c>
      <c r="Q3276" t="s">
        <v>8317</v>
      </c>
      <c r="R3276" t="s">
        <v>8318</v>
      </c>
      <c r="S3276" s="10">
        <f t="shared" si="306"/>
        <v>42400.704537037032</v>
      </c>
      <c r="T3276" s="10">
        <f t="shared" si="307"/>
        <v>42444.875</v>
      </c>
      <c r="V3276" s="21"/>
      <c r="W3276" t="s">
        <v>8271</v>
      </c>
      <c r="X3276" t="str">
        <f t="shared" si="310"/>
        <v>theater</v>
      </c>
      <c r="Y3276" t="str">
        <f t="shared" si="311"/>
        <v>plays</v>
      </c>
    </row>
    <row r="3277" spans="1:25" ht="64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100.27777777777777</v>
      </c>
      <c r="P3277" s="6">
        <f t="shared" si="309"/>
        <v>150.41666666666666</v>
      </c>
      <c r="Q3277" t="s">
        <v>8317</v>
      </c>
      <c r="R3277" t="s">
        <v>8318</v>
      </c>
      <c r="S3277" s="10">
        <f t="shared" si="306"/>
        <v>42017.88045138889</v>
      </c>
      <c r="T3277" s="10">
        <f t="shared" si="307"/>
        <v>42044.1875</v>
      </c>
      <c r="V3277" s="21"/>
      <c r="W3277" t="s">
        <v>8271</v>
      </c>
      <c r="X3277" t="str">
        <f t="shared" si="310"/>
        <v>theater</v>
      </c>
      <c r="Y3277" t="str">
        <f t="shared" si="311"/>
        <v>plays</v>
      </c>
    </row>
    <row r="3278" spans="1:25" ht="64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116.84444444444443</v>
      </c>
      <c r="P3278" s="6">
        <f t="shared" si="309"/>
        <v>52.58</v>
      </c>
      <c r="Q3278" t="s">
        <v>8317</v>
      </c>
      <c r="R3278" t="s">
        <v>8318</v>
      </c>
      <c r="S3278" s="10">
        <f t="shared" si="306"/>
        <v>42426.949988425928</v>
      </c>
      <c r="T3278" s="10">
        <f t="shared" si="307"/>
        <v>42461.165972222225</v>
      </c>
      <c r="V3278" s="21"/>
      <c r="W3278" t="s">
        <v>8271</v>
      </c>
      <c r="X3278" t="str">
        <f t="shared" si="310"/>
        <v>theater</v>
      </c>
      <c r="Y3278" t="str">
        <f t="shared" si="311"/>
        <v>plays</v>
      </c>
    </row>
    <row r="3279" spans="1:25" ht="64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108.60000000000001</v>
      </c>
      <c r="P3279" s="6">
        <f t="shared" si="309"/>
        <v>54.3</v>
      </c>
      <c r="Q3279" t="s">
        <v>8317</v>
      </c>
      <c r="R3279" t="s">
        <v>8318</v>
      </c>
      <c r="S3279" s="10">
        <f t="shared" si="306"/>
        <v>41931.682939814818</v>
      </c>
      <c r="T3279" s="10">
        <f t="shared" si="307"/>
        <v>41961.724606481483</v>
      </c>
      <c r="V3279" s="21"/>
      <c r="W3279" t="s">
        <v>8271</v>
      </c>
      <c r="X3279" t="str">
        <f t="shared" si="310"/>
        <v>theater</v>
      </c>
      <c r="Y3279" t="str">
        <f t="shared" si="311"/>
        <v>plays</v>
      </c>
    </row>
    <row r="3280" spans="1:25" ht="64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103.4</v>
      </c>
      <c r="P3280" s="6">
        <f t="shared" si="309"/>
        <v>76.029411764705884</v>
      </c>
      <c r="Q3280" t="s">
        <v>8317</v>
      </c>
      <c r="R3280" t="s">
        <v>8318</v>
      </c>
      <c r="S3280" s="10">
        <f t="shared" si="306"/>
        <v>42124.848414351851</v>
      </c>
      <c r="T3280" s="10">
        <f t="shared" si="307"/>
        <v>42154.848414351851</v>
      </c>
      <c r="V3280" s="21"/>
      <c r="W3280" t="s">
        <v>8271</v>
      </c>
      <c r="X3280" t="str">
        <f t="shared" si="310"/>
        <v>theater</v>
      </c>
      <c r="Y3280" t="str">
        <f t="shared" si="311"/>
        <v>plays</v>
      </c>
    </row>
    <row r="3281" spans="1:25" ht="80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114.27586206896552</v>
      </c>
      <c r="P3281" s="6">
        <f t="shared" si="309"/>
        <v>105.2063492063492</v>
      </c>
      <c r="Q3281" t="s">
        <v>8317</v>
      </c>
      <c r="R3281" t="s">
        <v>8318</v>
      </c>
      <c r="S3281" s="10">
        <f t="shared" si="306"/>
        <v>42431.102534722217</v>
      </c>
      <c r="T3281" s="10">
        <f t="shared" si="307"/>
        <v>42461.06086805556</v>
      </c>
      <c r="V3281" s="21"/>
      <c r="W3281" t="s">
        <v>8271</v>
      </c>
      <c r="X3281" t="str">
        <f t="shared" si="310"/>
        <v>theater</v>
      </c>
      <c r="Y3281" t="str">
        <f t="shared" si="311"/>
        <v>plays</v>
      </c>
    </row>
    <row r="3282" spans="1:25" ht="80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103</v>
      </c>
      <c r="P3282" s="6">
        <f t="shared" si="309"/>
        <v>68.666666666666671</v>
      </c>
      <c r="Q3282" t="s">
        <v>8317</v>
      </c>
      <c r="R3282" t="s">
        <v>8318</v>
      </c>
      <c r="S3282" s="10">
        <f t="shared" si="306"/>
        <v>42121.756921296299</v>
      </c>
      <c r="T3282" s="10">
        <f t="shared" si="307"/>
        <v>42156.208333333328</v>
      </c>
      <c r="V3282" s="21"/>
      <c r="W3282" t="s">
        <v>8271</v>
      </c>
      <c r="X3282" t="str">
        <f t="shared" si="310"/>
        <v>theater</v>
      </c>
      <c r="Y3282" t="str">
        <f t="shared" si="311"/>
        <v>plays</v>
      </c>
    </row>
    <row r="3283" spans="1:25" ht="48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121.6</v>
      </c>
      <c r="P3283" s="6">
        <f t="shared" si="309"/>
        <v>129.36170212765958</v>
      </c>
      <c r="Q3283" t="s">
        <v>8317</v>
      </c>
      <c r="R3283" t="s">
        <v>8318</v>
      </c>
      <c r="S3283" s="10">
        <f t="shared" si="306"/>
        <v>42219.019733796296</v>
      </c>
      <c r="T3283" s="10">
        <f t="shared" si="307"/>
        <v>42249.019733796296</v>
      </c>
      <c r="V3283" s="21"/>
      <c r="W3283" t="s">
        <v>8271</v>
      </c>
      <c r="X3283" t="str">
        <f t="shared" si="310"/>
        <v>theater</v>
      </c>
      <c r="Y3283" t="str">
        <f t="shared" si="311"/>
        <v>plays</v>
      </c>
    </row>
    <row r="3284" spans="1:25" ht="64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102.6467741935484</v>
      </c>
      <c r="P3284" s="6">
        <f t="shared" si="309"/>
        <v>134.26371308016877</v>
      </c>
      <c r="Q3284" t="s">
        <v>8317</v>
      </c>
      <c r="R3284" t="s">
        <v>8318</v>
      </c>
      <c r="S3284" s="10">
        <f t="shared" si="306"/>
        <v>42445.19430555556</v>
      </c>
      <c r="T3284" s="10">
        <f t="shared" si="307"/>
        <v>42489.19430555556</v>
      </c>
      <c r="V3284" s="21"/>
      <c r="W3284" t="s">
        <v>8271</v>
      </c>
      <c r="X3284" t="str">
        <f t="shared" si="310"/>
        <v>theater</v>
      </c>
      <c r="Y3284" t="str">
        <f t="shared" si="311"/>
        <v>plays</v>
      </c>
    </row>
    <row r="3285" spans="1:25" ht="64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104.75000000000001</v>
      </c>
      <c r="P3285" s="6">
        <f t="shared" si="309"/>
        <v>17.829787234042552</v>
      </c>
      <c r="Q3285" t="s">
        <v>8317</v>
      </c>
      <c r="R3285" t="s">
        <v>8318</v>
      </c>
      <c r="S3285" s="10">
        <f t="shared" si="306"/>
        <v>42379.74418981481</v>
      </c>
      <c r="T3285" s="10">
        <f t="shared" si="307"/>
        <v>42410.875</v>
      </c>
      <c r="V3285" s="21"/>
      <c r="W3285" t="s">
        <v>8271</v>
      </c>
      <c r="X3285" t="str">
        <f t="shared" si="310"/>
        <v>theater</v>
      </c>
      <c r="Y3285" t="str">
        <f t="shared" si="311"/>
        <v>plays</v>
      </c>
    </row>
    <row r="3286" spans="1:25" ht="64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101.6</v>
      </c>
      <c r="P3286" s="6">
        <f t="shared" si="309"/>
        <v>203.2</v>
      </c>
      <c r="Q3286" t="s">
        <v>8317</v>
      </c>
      <c r="R3286" t="s">
        <v>8318</v>
      </c>
      <c r="S3286" s="10">
        <f t="shared" si="306"/>
        <v>42380.884872685187</v>
      </c>
      <c r="T3286" s="10">
        <f t="shared" si="307"/>
        <v>42398.249305555553</v>
      </c>
      <c r="V3286" s="21"/>
      <c r="W3286" t="s">
        <v>8271</v>
      </c>
      <c r="X3286" t="str">
        <f t="shared" si="310"/>
        <v>theater</v>
      </c>
      <c r="Y3286" t="str">
        <f t="shared" si="311"/>
        <v>plays</v>
      </c>
    </row>
    <row r="3287" spans="1:25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112.10242048409683</v>
      </c>
      <c r="P3287" s="6">
        <f t="shared" si="309"/>
        <v>69.18518518518519</v>
      </c>
      <c r="Q3287" t="s">
        <v>8317</v>
      </c>
      <c r="R3287" t="s">
        <v>8318</v>
      </c>
      <c r="S3287" s="10">
        <f t="shared" si="306"/>
        <v>42762.942430555559</v>
      </c>
      <c r="T3287" s="10">
        <f t="shared" si="307"/>
        <v>42794.208333333328</v>
      </c>
      <c r="V3287" s="21"/>
      <c r="W3287" t="s">
        <v>8271</v>
      </c>
      <c r="X3287" t="str">
        <f t="shared" si="310"/>
        <v>theater</v>
      </c>
      <c r="Y3287" t="str">
        <f t="shared" si="311"/>
        <v>plays</v>
      </c>
    </row>
    <row r="3288" spans="1:25" ht="64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101.76666666666667</v>
      </c>
      <c r="P3288" s="6">
        <f t="shared" si="309"/>
        <v>125.12295081967213</v>
      </c>
      <c r="Q3288" t="s">
        <v>8317</v>
      </c>
      <c r="R3288" t="s">
        <v>8318</v>
      </c>
      <c r="S3288" s="10">
        <f t="shared" ref="S3288:S3351" si="312">(((J3288/60)/60)/24)+DATE(1970,1,1)</f>
        <v>42567.840069444443</v>
      </c>
      <c r="T3288" s="10">
        <f t="shared" ref="T3288:T3351" si="313">(((I3288/60)/60)/24)+DATE(1970,1,1)</f>
        <v>42597.840069444443</v>
      </c>
      <c r="V3288" s="21"/>
      <c r="W3288" t="s">
        <v>8271</v>
      </c>
      <c r="X3288" t="str">
        <f t="shared" si="310"/>
        <v>theater</v>
      </c>
      <c r="Y3288" t="str">
        <f t="shared" si="311"/>
        <v>plays</v>
      </c>
    </row>
    <row r="3289" spans="1:25" ht="48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100</v>
      </c>
      <c r="P3289" s="6">
        <f t="shared" si="309"/>
        <v>73.529411764705884</v>
      </c>
      <c r="Q3289" t="s">
        <v>8317</v>
      </c>
      <c r="R3289" t="s">
        <v>8318</v>
      </c>
      <c r="S3289" s="10">
        <f t="shared" si="312"/>
        <v>42311.750324074077</v>
      </c>
      <c r="T3289" s="10">
        <f t="shared" si="313"/>
        <v>42336.750324074077</v>
      </c>
      <c r="V3289" s="21"/>
      <c r="W3289" t="s">
        <v>8271</v>
      </c>
      <c r="X3289" t="str">
        <f t="shared" si="310"/>
        <v>theater</v>
      </c>
      <c r="Y3289" t="str">
        <f t="shared" si="311"/>
        <v>plays</v>
      </c>
    </row>
    <row r="3290" spans="1:25" ht="64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100.26489999999998</v>
      </c>
      <c r="P3290" s="6">
        <f t="shared" si="309"/>
        <v>48.437149758454105</v>
      </c>
      <c r="Q3290" t="s">
        <v>8317</v>
      </c>
      <c r="R3290" t="s">
        <v>8318</v>
      </c>
      <c r="S3290" s="10">
        <f t="shared" si="312"/>
        <v>42505.774479166663</v>
      </c>
      <c r="T3290" s="10">
        <f t="shared" si="313"/>
        <v>42541.958333333328</v>
      </c>
      <c r="V3290" s="21"/>
      <c r="W3290" t="s">
        <v>8271</v>
      </c>
      <c r="X3290" t="str">
        <f t="shared" si="310"/>
        <v>theater</v>
      </c>
      <c r="Y3290" t="str">
        <f t="shared" si="311"/>
        <v>plays</v>
      </c>
    </row>
    <row r="3291" spans="1:25" ht="64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133.04200000000003</v>
      </c>
      <c r="P3291" s="6">
        <f t="shared" si="309"/>
        <v>26.608400000000003</v>
      </c>
      <c r="Q3291" t="s">
        <v>8317</v>
      </c>
      <c r="R3291" t="s">
        <v>8318</v>
      </c>
      <c r="S3291" s="10">
        <f t="shared" si="312"/>
        <v>42758.368078703701</v>
      </c>
      <c r="T3291" s="10">
        <f t="shared" si="313"/>
        <v>42786.368078703701</v>
      </c>
      <c r="V3291" s="21"/>
      <c r="W3291" t="s">
        <v>8271</v>
      </c>
      <c r="X3291" t="str">
        <f t="shared" si="310"/>
        <v>theater</v>
      </c>
      <c r="Y3291" t="str">
        <f t="shared" si="311"/>
        <v>plays</v>
      </c>
    </row>
    <row r="3292" spans="1:25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121.2</v>
      </c>
      <c r="P3292" s="6">
        <f t="shared" si="309"/>
        <v>33.666666666666664</v>
      </c>
      <c r="Q3292" t="s">
        <v>8317</v>
      </c>
      <c r="R3292" t="s">
        <v>8318</v>
      </c>
      <c r="S3292" s="10">
        <f t="shared" si="312"/>
        <v>42775.51494212963</v>
      </c>
      <c r="T3292" s="10">
        <f t="shared" si="313"/>
        <v>42805.51494212963</v>
      </c>
      <c r="V3292" s="21"/>
      <c r="W3292" t="s">
        <v>8271</v>
      </c>
      <c r="X3292" t="str">
        <f t="shared" si="310"/>
        <v>theater</v>
      </c>
      <c r="Y3292" t="str">
        <f t="shared" si="311"/>
        <v>plays</v>
      </c>
    </row>
    <row r="3293" spans="1:25" ht="64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113.99999999999999</v>
      </c>
      <c r="P3293" s="6">
        <f t="shared" si="309"/>
        <v>40.714285714285715</v>
      </c>
      <c r="Q3293" t="s">
        <v>8317</v>
      </c>
      <c r="R3293" t="s">
        <v>8318</v>
      </c>
      <c r="S3293" s="10">
        <f t="shared" si="312"/>
        <v>42232.702546296292</v>
      </c>
      <c r="T3293" s="10">
        <f t="shared" si="313"/>
        <v>42264.165972222225</v>
      </c>
      <c r="V3293" s="21"/>
      <c r="W3293" t="s">
        <v>8271</v>
      </c>
      <c r="X3293" t="str">
        <f t="shared" si="310"/>
        <v>theater</v>
      </c>
      <c r="Y3293" t="str">
        <f t="shared" si="311"/>
        <v>plays</v>
      </c>
    </row>
    <row r="3294" spans="1:25" ht="64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286.13861386138615</v>
      </c>
      <c r="P3294" s="6">
        <f t="shared" si="309"/>
        <v>19.266666666666666</v>
      </c>
      <c r="Q3294" t="s">
        <v>8317</v>
      </c>
      <c r="R3294" t="s">
        <v>8318</v>
      </c>
      <c r="S3294" s="10">
        <f t="shared" si="312"/>
        <v>42282.770231481481</v>
      </c>
      <c r="T3294" s="10">
        <f t="shared" si="313"/>
        <v>42342.811898148153</v>
      </c>
      <c r="V3294" s="21"/>
      <c r="W3294" t="s">
        <v>8271</v>
      </c>
      <c r="X3294" t="str">
        <f t="shared" si="310"/>
        <v>theater</v>
      </c>
      <c r="Y3294" t="str">
        <f t="shared" si="311"/>
        <v>plays</v>
      </c>
    </row>
    <row r="3295" spans="1:25" ht="64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170.44444444444446</v>
      </c>
      <c r="P3295" s="6">
        <f t="shared" si="309"/>
        <v>84.285714285714292</v>
      </c>
      <c r="Q3295" t="s">
        <v>8317</v>
      </c>
      <c r="R3295" t="s">
        <v>8318</v>
      </c>
      <c r="S3295" s="10">
        <f t="shared" si="312"/>
        <v>42768.425370370373</v>
      </c>
      <c r="T3295" s="10">
        <f t="shared" si="313"/>
        <v>42798.425370370373</v>
      </c>
      <c r="V3295" s="21"/>
      <c r="W3295" t="s">
        <v>8271</v>
      </c>
      <c r="X3295" t="str">
        <f t="shared" si="310"/>
        <v>theater</v>
      </c>
      <c r="Y3295" t="str">
        <f t="shared" si="311"/>
        <v>plays</v>
      </c>
    </row>
    <row r="3296" spans="1:25" ht="64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118.33333333333333</v>
      </c>
      <c r="P3296" s="6">
        <f t="shared" si="309"/>
        <v>29.583333333333332</v>
      </c>
      <c r="Q3296" t="s">
        <v>8317</v>
      </c>
      <c r="R3296" t="s">
        <v>8318</v>
      </c>
      <c r="S3296" s="10">
        <f t="shared" si="312"/>
        <v>42141.541134259256</v>
      </c>
      <c r="T3296" s="10">
        <f t="shared" si="313"/>
        <v>42171.541134259256</v>
      </c>
      <c r="V3296" s="21"/>
      <c r="W3296" t="s">
        <v>8271</v>
      </c>
      <c r="X3296" t="str">
        <f t="shared" si="310"/>
        <v>theater</v>
      </c>
      <c r="Y3296" t="str">
        <f t="shared" si="311"/>
        <v>plays</v>
      </c>
    </row>
    <row r="3297" spans="1:25" ht="64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102.85857142857142</v>
      </c>
      <c r="P3297" s="6">
        <f t="shared" si="309"/>
        <v>26.667037037037037</v>
      </c>
      <c r="Q3297" t="s">
        <v>8317</v>
      </c>
      <c r="R3297" t="s">
        <v>8318</v>
      </c>
      <c r="S3297" s="10">
        <f t="shared" si="312"/>
        <v>42609.442465277782</v>
      </c>
      <c r="T3297" s="10">
        <f t="shared" si="313"/>
        <v>42639.442465277782</v>
      </c>
      <c r="V3297" s="21"/>
      <c r="W3297" t="s">
        <v>8271</v>
      </c>
      <c r="X3297" t="str">
        <f t="shared" si="310"/>
        <v>theater</v>
      </c>
      <c r="Y3297" t="str">
        <f t="shared" si="311"/>
        <v>plays</v>
      </c>
    </row>
    <row r="3298" spans="1:25" ht="64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144.06666666666666</v>
      </c>
      <c r="P3298" s="6">
        <f t="shared" si="309"/>
        <v>45.978723404255319</v>
      </c>
      <c r="Q3298" t="s">
        <v>8317</v>
      </c>
      <c r="R3298" t="s">
        <v>8318</v>
      </c>
      <c r="S3298" s="10">
        <f t="shared" si="312"/>
        <v>42309.756620370375</v>
      </c>
      <c r="T3298" s="10">
        <f t="shared" si="313"/>
        <v>42330.916666666672</v>
      </c>
      <c r="V3298" s="21"/>
      <c r="W3298" t="s">
        <v>8271</v>
      </c>
      <c r="X3298" t="str">
        <f t="shared" si="310"/>
        <v>theater</v>
      </c>
      <c r="Y3298" t="str">
        <f t="shared" si="311"/>
        <v>plays</v>
      </c>
    </row>
    <row r="3299" spans="1:25" ht="64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100.07272727272726</v>
      </c>
      <c r="P3299" s="6">
        <f t="shared" si="309"/>
        <v>125.09090909090909</v>
      </c>
      <c r="Q3299" t="s">
        <v>8317</v>
      </c>
      <c r="R3299" t="s">
        <v>8318</v>
      </c>
      <c r="S3299" s="10">
        <f t="shared" si="312"/>
        <v>42193.771481481483</v>
      </c>
      <c r="T3299" s="10">
        <f t="shared" si="313"/>
        <v>42212.957638888889</v>
      </c>
      <c r="V3299" s="21"/>
      <c r="W3299" t="s">
        <v>8271</v>
      </c>
      <c r="X3299" t="str">
        <f t="shared" si="310"/>
        <v>theater</v>
      </c>
      <c r="Y3299" t="str">
        <f t="shared" si="311"/>
        <v>plays</v>
      </c>
    </row>
    <row r="3300" spans="1:25" ht="64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101.73</v>
      </c>
      <c r="P3300" s="6">
        <f t="shared" si="309"/>
        <v>141.29166666666666</v>
      </c>
      <c r="Q3300" t="s">
        <v>8317</v>
      </c>
      <c r="R3300" t="s">
        <v>8318</v>
      </c>
      <c r="S3300" s="10">
        <f t="shared" si="312"/>
        <v>42239.957962962959</v>
      </c>
      <c r="T3300" s="10">
        <f t="shared" si="313"/>
        <v>42260</v>
      </c>
      <c r="V3300" s="21"/>
      <c r="W3300" t="s">
        <v>8271</v>
      </c>
      <c r="X3300" t="str">
        <f t="shared" si="310"/>
        <v>theater</v>
      </c>
      <c r="Y3300" t="str">
        <f t="shared" si="311"/>
        <v>plays</v>
      </c>
    </row>
    <row r="3301" spans="1:25" ht="64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116.19999999999999</v>
      </c>
      <c r="P3301" s="6">
        <f t="shared" si="309"/>
        <v>55.333333333333336</v>
      </c>
      <c r="Q3301" t="s">
        <v>8317</v>
      </c>
      <c r="R3301" t="s">
        <v>8318</v>
      </c>
      <c r="S3301" s="10">
        <f t="shared" si="312"/>
        <v>42261.917395833334</v>
      </c>
      <c r="T3301" s="10">
        <f t="shared" si="313"/>
        <v>42291.917395833334</v>
      </c>
      <c r="V3301" s="21"/>
      <c r="W3301" t="s">
        <v>8271</v>
      </c>
      <c r="X3301" t="str">
        <f t="shared" si="310"/>
        <v>theater</v>
      </c>
      <c r="Y3301" t="str">
        <f t="shared" si="311"/>
        <v>plays</v>
      </c>
    </row>
    <row r="3302" spans="1:25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136.16666666666666</v>
      </c>
      <c r="P3302" s="6">
        <f t="shared" si="309"/>
        <v>46.420454545454547</v>
      </c>
      <c r="Q3302" t="s">
        <v>8317</v>
      </c>
      <c r="R3302" t="s">
        <v>8318</v>
      </c>
      <c r="S3302" s="10">
        <f t="shared" si="312"/>
        <v>42102.743773148148</v>
      </c>
      <c r="T3302" s="10">
        <f t="shared" si="313"/>
        <v>42123.743773148148</v>
      </c>
      <c r="V3302" s="21"/>
      <c r="W3302" t="s">
        <v>8271</v>
      </c>
      <c r="X3302" t="str">
        <f t="shared" si="310"/>
        <v>theater</v>
      </c>
      <c r="Y3302" t="str">
        <f t="shared" si="311"/>
        <v>plays</v>
      </c>
    </row>
    <row r="3303" spans="1:25" ht="64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133.46666666666667</v>
      </c>
      <c r="P3303" s="6">
        <f t="shared" si="309"/>
        <v>57.2</v>
      </c>
      <c r="Q3303" t="s">
        <v>8317</v>
      </c>
      <c r="R3303" t="s">
        <v>8318</v>
      </c>
      <c r="S3303" s="10">
        <f t="shared" si="312"/>
        <v>42538.73583333334</v>
      </c>
      <c r="T3303" s="10">
        <f t="shared" si="313"/>
        <v>42583.290972222225</v>
      </c>
      <c r="V3303" s="21"/>
      <c r="W3303" t="s">
        <v>8271</v>
      </c>
      <c r="X3303" t="str">
        <f t="shared" si="310"/>
        <v>theater</v>
      </c>
      <c r="Y3303" t="str">
        <f t="shared" si="311"/>
        <v>plays</v>
      </c>
    </row>
    <row r="3304" spans="1:25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103.39285714285715</v>
      </c>
      <c r="P3304" s="6">
        <f t="shared" si="309"/>
        <v>173.7</v>
      </c>
      <c r="Q3304" t="s">
        <v>8317</v>
      </c>
      <c r="R3304" t="s">
        <v>8318</v>
      </c>
      <c r="S3304" s="10">
        <f t="shared" si="312"/>
        <v>42681.35157407407</v>
      </c>
      <c r="T3304" s="10">
        <f t="shared" si="313"/>
        <v>42711.35157407407</v>
      </c>
      <c r="V3304" s="21"/>
      <c r="W3304" t="s">
        <v>8271</v>
      </c>
      <c r="X3304" t="str">
        <f t="shared" si="310"/>
        <v>theater</v>
      </c>
      <c r="Y3304" t="str">
        <f t="shared" si="311"/>
        <v>plays</v>
      </c>
    </row>
    <row r="3305" spans="1:25" ht="64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115.88888888888889</v>
      </c>
      <c r="P3305" s="6">
        <f t="shared" si="309"/>
        <v>59.6</v>
      </c>
      <c r="Q3305" t="s">
        <v>8317</v>
      </c>
      <c r="R3305" t="s">
        <v>8318</v>
      </c>
      <c r="S3305" s="10">
        <f t="shared" si="312"/>
        <v>42056.65143518518</v>
      </c>
      <c r="T3305" s="10">
        <f t="shared" si="313"/>
        <v>42091.609768518523</v>
      </c>
      <c r="V3305" s="21"/>
      <c r="W3305" t="s">
        <v>8271</v>
      </c>
      <c r="X3305" t="str">
        <f t="shared" si="310"/>
        <v>theater</v>
      </c>
      <c r="Y3305" t="str">
        <f t="shared" si="311"/>
        <v>plays</v>
      </c>
    </row>
    <row r="3306" spans="1:25" ht="64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104.51666666666665</v>
      </c>
      <c r="P3306" s="6">
        <f t="shared" si="309"/>
        <v>89.585714285714289</v>
      </c>
      <c r="Q3306" t="s">
        <v>8317</v>
      </c>
      <c r="R3306" t="s">
        <v>8318</v>
      </c>
      <c r="S3306" s="10">
        <f t="shared" si="312"/>
        <v>42696.624444444446</v>
      </c>
      <c r="T3306" s="10">
        <f t="shared" si="313"/>
        <v>42726.624444444446</v>
      </c>
      <c r="V3306" s="21"/>
      <c r="W3306" t="s">
        <v>8271</v>
      </c>
      <c r="X3306" t="str">
        <f t="shared" si="310"/>
        <v>theater</v>
      </c>
      <c r="Y3306" t="str">
        <f t="shared" si="311"/>
        <v>plays</v>
      </c>
    </row>
    <row r="3307" spans="1:25" ht="64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102.02500000000001</v>
      </c>
      <c r="P3307" s="6">
        <f t="shared" si="309"/>
        <v>204.05</v>
      </c>
      <c r="Q3307" t="s">
        <v>8317</v>
      </c>
      <c r="R3307" t="s">
        <v>8318</v>
      </c>
      <c r="S3307" s="10">
        <f t="shared" si="312"/>
        <v>42186.855879629627</v>
      </c>
      <c r="T3307" s="10">
        <f t="shared" si="313"/>
        <v>42216.855879629627</v>
      </c>
      <c r="V3307" s="21"/>
      <c r="W3307" t="s">
        <v>8271</v>
      </c>
      <c r="X3307" t="str">
        <f t="shared" si="310"/>
        <v>theater</v>
      </c>
      <c r="Y3307" t="str">
        <f t="shared" si="311"/>
        <v>plays</v>
      </c>
    </row>
    <row r="3308" spans="1:25" ht="80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175.33333333333334</v>
      </c>
      <c r="P3308" s="6">
        <f t="shared" si="309"/>
        <v>48.703703703703702</v>
      </c>
      <c r="Q3308" t="s">
        <v>8317</v>
      </c>
      <c r="R3308" t="s">
        <v>8318</v>
      </c>
      <c r="S3308" s="10">
        <f t="shared" si="312"/>
        <v>42493.219236111108</v>
      </c>
      <c r="T3308" s="10">
        <f t="shared" si="313"/>
        <v>42531.125</v>
      </c>
      <c r="V3308" s="21"/>
      <c r="W3308" t="s">
        <v>8271</v>
      </c>
      <c r="X3308" t="str">
        <f t="shared" si="310"/>
        <v>theater</v>
      </c>
      <c r="Y3308" t="str">
        <f t="shared" si="311"/>
        <v>plays</v>
      </c>
    </row>
    <row r="3309" spans="1:25" ht="64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106.67999999999999</v>
      </c>
      <c r="P3309" s="6">
        <f t="shared" si="309"/>
        <v>53.339999999999996</v>
      </c>
      <c r="Q3309" t="s">
        <v>8317</v>
      </c>
      <c r="R3309" t="s">
        <v>8318</v>
      </c>
      <c r="S3309" s="10">
        <f t="shared" si="312"/>
        <v>42475.057164351849</v>
      </c>
      <c r="T3309" s="10">
        <f t="shared" si="313"/>
        <v>42505.057164351849</v>
      </c>
      <c r="V3309" s="21"/>
      <c r="W3309" t="s">
        <v>8271</v>
      </c>
      <c r="X3309" t="str">
        <f t="shared" si="310"/>
        <v>theater</v>
      </c>
      <c r="Y3309" t="str">
        <f t="shared" si="311"/>
        <v>plays</v>
      </c>
    </row>
    <row r="3310" spans="1:25" ht="64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122.28571428571429</v>
      </c>
      <c r="P3310" s="6">
        <f t="shared" si="309"/>
        <v>75.087719298245617</v>
      </c>
      <c r="Q3310" t="s">
        <v>8317</v>
      </c>
      <c r="R3310" t="s">
        <v>8318</v>
      </c>
      <c r="S3310" s="10">
        <f t="shared" si="312"/>
        <v>42452.876909722225</v>
      </c>
      <c r="T3310" s="10">
        <f t="shared" si="313"/>
        <v>42473.876909722225</v>
      </c>
      <c r="V3310" s="21"/>
      <c r="W3310" t="s">
        <v>8271</v>
      </c>
      <c r="X3310" t="str">
        <f t="shared" si="310"/>
        <v>theater</v>
      </c>
      <c r="Y3310" t="str">
        <f t="shared" si="311"/>
        <v>plays</v>
      </c>
    </row>
    <row r="3311" spans="1:25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159.42857142857144</v>
      </c>
      <c r="P3311" s="6">
        <f t="shared" si="309"/>
        <v>18</v>
      </c>
      <c r="Q3311" t="s">
        <v>8317</v>
      </c>
      <c r="R3311" t="s">
        <v>8318</v>
      </c>
      <c r="S3311" s="10">
        <f t="shared" si="312"/>
        <v>42628.650208333333</v>
      </c>
      <c r="T3311" s="10">
        <f t="shared" si="313"/>
        <v>42659.650208333333</v>
      </c>
      <c r="V3311" s="21"/>
      <c r="W3311" t="s">
        <v>8271</v>
      </c>
      <c r="X3311" t="str">
        <f t="shared" si="310"/>
        <v>theater</v>
      </c>
      <c r="Y3311" t="str">
        <f t="shared" si="311"/>
        <v>plays</v>
      </c>
    </row>
    <row r="3312" spans="1:25" ht="48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100.07692307692308</v>
      </c>
      <c r="P3312" s="6">
        <f t="shared" si="309"/>
        <v>209.83870967741936</v>
      </c>
      <c r="Q3312" t="s">
        <v>8317</v>
      </c>
      <c r="R3312" t="s">
        <v>8318</v>
      </c>
      <c r="S3312" s="10">
        <f t="shared" si="312"/>
        <v>42253.928530092591</v>
      </c>
      <c r="T3312" s="10">
        <f t="shared" si="313"/>
        <v>42283.928530092591</v>
      </c>
      <c r="V3312" s="21"/>
      <c r="W3312" t="s">
        <v>8271</v>
      </c>
      <c r="X3312" t="str">
        <f t="shared" si="310"/>
        <v>theater</v>
      </c>
      <c r="Y3312" t="str">
        <f t="shared" si="311"/>
        <v>plays</v>
      </c>
    </row>
    <row r="3313" spans="1:25" ht="64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109.84</v>
      </c>
      <c r="P3313" s="6">
        <f t="shared" si="309"/>
        <v>61.022222222222226</v>
      </c>
      <c r="Q3313" t="s">
        <v>8317</v>
      </c>
      <c r="R3313" t="s">
        <v>8318</v>
      </c>
      <c r="S3313" s="10">
        <f t="shared" si="312"/>
        <v>42264.29178240741</v>
      </c>
      <c r="T3313" s="10">
        <f t="shared" si="313"/>
        <v>42294.29178240741</v>
      </c>
      <c r="V3313" s="21"/>
      <c r="W3313" t="s">
        <v>8271</v>
      </c>
      <c r="X3313" t="str">
        <f t="shared" si="310"/>
        <v>theater</v>
      </c>
      <c r="Y3313" t="str">
        <f t="shared" si="311"/>
        <v>plays</v>
      </c>
    </row>
    <row r="3314" spans="1:25" ht="64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100.03999999999999</v>
      </c>
      <c r="P3314" s="6">
        <f t="shared" si="309"/>
        <v>61</v>
      </c>
      <c r="Q3314" t="s">
        <v>8317</v>
      </c>
      <c r="R3314" t="s">
        <v>8318</v>
      </c>
      <c r="S3314" s="10">
        <f t="shared" si="312"/>
        <v>42664.809560185182</v>
      </c>
      <c r="T3314" s="10">
        <f t="shared" si="313"/>
        <v>42685.916666666672</v>
      </c>
      <c r="V3314" s="21"/>
      <c r="W3314" t="s">
        <v>8271</v>
      </c>
      <c r="X3314" t="str">
        <f t="shared" si="310"/>
        <v>theater</v>
      </c>
      <c r="Y3314" t="str">
        <f t="shared" si="311"/>
        <v>plays</v>
      </c>
    </row>
    <row r="3315" spans="1:25" ht="64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116.05000000000001</v>
      </c>
      <c r="P3315" s="6">
        <f t="shared" si="309"/>
        <v>80.034482758620683</v>
      </c>
      <c r="Q3315" t="s">
        <v>8317</v>
      </c>
      <c r="R3315" t="s">
        <v>8318</v>
      </c>
      <c r="S3315" s="10">
        <f t="shared" si="312"/>
        <v>42382.244409722218</v>
      </c>
      <c r="T3315" s="10">
        <f t="shared" si="313"/>
        <v>42396.041666666672</v>
      </c>
      <c r="V3315" s="21"/>
      <c r="W3315" t="s">
        <v>8271</v>
      </c>
      <c r="X3315" t="str">
        <f t="shared" si="310"/>
        <v>theater</v>
      </c>
      <c r="Y3315" t="str">
        <f t="shared" si="311"/>
        <v>plays</v>
      </c>
    </row>
    <row r="3316" spans="1:25" ht="64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210.75</v>
      </c>
      <c r="P3316" s="6">
        <f t="shared" si="309"/>
        <v>29.068965517241381</v>
      </c>
      <c r="Q3316" t="s">
        <v>8317</v>
      </c>
      <c r="R3316" t="s">
        <v>8318</v>
      </c>
      <c r="S3316" s="10">
        <f t="shared" si="312"/>
        <v>42105.267488425925</v>
      </c>
      <c r="T3316" s="10">
        <f t="shared" si="313"/>
        <v>42132.836805555555</v>
      </c>
      <c r="V3316" s="21"/>
      <c r="W3316" t="s">
        <v>8271</v>
      </c>
      <c r="X3316" t="str">
        <f t="shared" si="310"/>
        <v>theater</v>
      </c>
      <c r="Y3316" t="str">
        <f t="shared" si="311"/>
        <v>plays</v>
      </c>
    </row>
    <row r="3317" spans="1:25" ht="64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110.00000000000001</v>
      </c>
      <c r="P3317" s="6">
        <f t="shared" si="309"/>
        <v>49.438202247191015</v>
      </c>
      <c r="Q3317" t="s">
        <v>8317</v>
      </c>
      <c r="R3317" t="s">
        <v>8318</v>
      </c>
      <c r="S3317" s="10">
        <f t="shared" si="312"/>
        <v>42466.303715277783</v>
      </c>
      <c r="T3317" s="10">
        <f t="shared" si="313"/>
        <v>42496.303715277783</v>
      </c>
      <c r="V3317" s="21"/>
      <c r="W3317" t="s">
        <v>8271</v>
      </c>
      <c r="X3317" t="str">
        <f t="shared" si="310"/>
        <v>theater</v>
      </c>
      <c r="Y3317" t="str">
        <f t="shared" si="311"/>
        <v>plays</v>
      </c>
    </row>
    <row r="3318" spans="1:25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100.08673425918037</v>
      </c>
      <c r="P3318" s="6">
        <f t="shared" si="309"/>
        <v>93.977440000000001</v>
      </c>
      <c r="Q3318" t="s">
        <v>8317</v>
      </c>
      <c r="R3318" t="s">
        <v>8318</v>
      </c>
      <c r="S3318" s="10">
        <f t="shared" si="312"/>
        <v>41826.871238425927</v>
      </c>
      <c r="T3318" s="10">
        <f t="shared" si="313"/>
        <v>41859.57916666667</v>
      </c>
      <c r="V3318" s="21"/>
      <c r="W3318" t="s">
        <v>8271</v>
      </c>
      <c r="X3318" t="str">
        <f t="shared" si="310"/>
        <v>theater</v>
      </c>
      <c r="Y3318" t="str">
        <f t="shared" si="311"/>
        <v>plays</v>
      </c>
    </row>
    <row r="3319" spans="1:25" ht="64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106.19047619047619</v>
      </c>
      <c r="P3319" s="6">
        <f t="shared" si="309"/>
        <v>61.944444444444443</v>
      </c>
      <c r="Q3319" t="s">
        <v>8317</v>
      </c>
      <c r="R3319" t="s">
        <v>8318</v>
      </c>
      <c r="S3319" s="10">
        <f t="shared" si="312"/>
        <v>42499.039629629624</v>
      </c>
      <c r="T3319" s="10">
        <f t="shared" si="313"/>
        <v>42529.039629629624</v>
      </c>
      <c r="V3319" s="21"/>
      <c r="W3319" t="s">
        <v>8271</v>
      </c>
      <c r="X3319" t="str">
        <f t="shared" si="310"/>
        <v>theater</v>
      </c>
      <c r="Y3319" t="str">
        <f t="shared" si="311"/>
        <v>plays</v>
      </c>
    </row>
    <row r="3320" spans="1:25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125.6</v>
      </c>
      <c r="P3320" s="6">
        <f t="shared" si="309"/>
        <v>78.5</v>
      </c>
      <c r="Q3320" t="s">
        <v>8317</v>
      </c>
      <c r="R3320" t="s">
        <v>8318</v>
      </c>
      <c r="S3320" s="10">
        <f t="shared" si="312"/>
        <v>42431.302002314813</v>
      </c>
      <c r="T3320" s="10">
        <f t="shared" si="313"/>
        <v>42471.104166666672</v>
      </c>
      <c r="V3320" s="21"/>
      <c r="W3320" t="s">
        <v>8271</v>
      </c>
      <c r="X3320" t="str">
        <f t="shared" si="310"/>
        <v>theater</v>
      </c>
      <c r="Y3320" t="str">
        <f t="shared" si="311"/>
        <v>plays</v>
      </c>
    </row>
    <row r="3321" spans="1:25" ht="64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108</v>
      </c>
      <c r="P3321" s="6">
        <f t="shared" si="309"/>
        <v>33.75</v>
      </c>
      <c r="Q3321" t="s">
        <v>8317</v>
      </c>
      <c r="R3321" t="s">
        <v>8318</v>
      </c>
      <c r="S3321" s="10">
        <f t="shared" si="312"/>
        <v>41990.585486111115</v>
      </c>
      <c r="T3321" s="10">
        <f t="shared" si="313"/>
        <v>42035.585486111115</v>
      </c>
      <c r="V3321" s="21"/>
      <c r="W3321" t="s">
        <v>8271</v>
      </c>
      <c r="X3321" t="str">
        <f t="shared" si="310"/>
        <v>theater</v>
      </c>
      <c r="Y3321" t="str">
        <f t="shared" si="311"/>
        <v>plays</v>
      </c>
    </row>
    <row r="3322" spans="1:25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101</v>
      </c>
      <c r="P3322" s="6">
        <f t="shared" si="309"/>
        <v>66.44736842105263</v>
      </c>
      <c r="Q3322" t="s">
        <v>8317</v>
      </c>
      <c r="R3322" t="s">
        <v>8318</v>
      </c>
      <c r="S3322" s="10">
        <f t="shared" si="312"/>
        <v>42513.045798611114</v>
      </c>
      <c r="T3322" s="10">
        <f t="shared" si="313"/>
        <v>42543.045798611114</v>
      </c>
      <c r="V3322" s="21"/>
      <c r="W3322" t="s">
        <v>8271</v>
      </c>
      <c r="X3322" t="str">
        <f t="shared" si="310"/>
        <v>theater</v>
      </c>
      <c r="Y3322" t="str">
        <f t="shared" si="311"/>
        <v>plays</v>
      </c>
    </row>
    <row r="3323" spans="1:25" ht="64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107.4</v>
      </c>
      <c r="P3323" s="6">
        <f t="shared" si="309"/>
        <v>35.799999999999997</v>
      </c>
      <c r="Q3323" t="s">
        <v>8317</v>
      </c>
      <c r="R3323" t="s">
        <v>8318</v>
      </c>
      <c r="S3323" s="10">
        <f t="shared" si="312"/>
        <v>41914.100289351853</v>
      </c>
      <c r="T3323" s="10">
        <f t="shared" si="313"/>
        <v>41928.165972222225</v>
      </c>
      <c r="V3323" s="21"/>
      <c r="W3323" t="s">
        <v>8271</v>
      </c>
      <c r="X3323" t="str">
        <f t="shared" si="310"/>
        <v>theater</v>
      </c>
      <c r="Y3323" t="str">
        <f t="shared" si="311"/>
        <v>plays</v>
      </c>
    </row>
    <row r="3324" spans="1:25" ht="64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101.51515151515152</v>
      </c>
      <c r="P3324" s="6">
        <f t="shared" si="309"/>
        <v>145.65217391304347</v>
      </c>
      <c r="Q3324" t="s">
        <v>8317</v>
      </c>
      <c r="R3324" t="s">
        <v>8318</v>
      </c>
      <c r="S3324" s="10">
        <f t="shared" si="312"/>
        <v>42521.010370370372</v>
      </c>
      <c r="T3324" s="10">
        <f t="shared" si="313"/>
        <v>42543.163194444445</v>
      </c>
      <c r="V3324" s="21"/>
      <c r="W3324" t="s">
        <v>8271</v>
      </c>
      <c r="X3324" t="str">
        <f t="shared" si="310"/>
        <v>theater</v>
      </c>
      <c r="Y3324" t="str">
        <f t="shared" si="311"/>
        <v>plays</v>
      </c>
    </row>
    <row r="3325" spans="1:25" ht="64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125.89999999999999</v>
      </c>
      <c r="P3325" s="6">
        <f t="shared" si="309"/>
        <v>25.693877551020407</v>
      </c>
      <c r="Q3325" t="s">
        <v>8317</v>
      </c>
      <c r="R3325" t="s">
        <v>8318</v>
      </c>
      <c r="S3325" s="10">
        <f t="shared" si="312"/>
        <v>42608.36583333333</v>
      </c>
      <c r="T3325" s="10">
        <f t="shared" si="313"/>
        <v>42638.36583333333</v>
      </c>
      <c r="V3325" s="21"/>
      <c r="W3325" t="s">
        <v>8271</v>
      </c>
      <c r="X3325" t="str">
        <f t="shared" si="310"/>
        <v>theater</v>
      </c>
      <c r="Y3325" t="str">
        <f t="shared" si="311"/>
        <v>plays</v>
      </c>
    </row>
    <row r="3326" spans="1:25" ht="48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101.66666666666666</v>
      </c>
      <c r="P3326" s="6">
        <f t="shared" si="309"/>
        <v>152.5</v>
      </c>
      <c r="Q3326" t="s">
        <v>8317</v>
      </c>
      <c r="R3326" t="s">
        <v>8318</v>
      </c>
      <c r="S3326" s="10">
        <f t="shared" si="312"/>
        <v>42512.58321759259</v>
      </c>
      <c r="T3326" s="10">
        <f t="shared" si="313"/>
        <v>42526.58321759259</v>
      </c>
      <c r="V3326" s="21"/>
      <c r="W3326" t="s">
        <v>8271</v>
      </c>
      <c r="X3326" t="str">
        <f t="shared" si="310"/>
        <v>theater</v>
      </c>
      <c r="Y3326" t="str">
        <f t="shared" si="311"/>
        <v>plays</v>
      </c>
    </row>
    <row r="3327" spans="1:25" ht="64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112.5</v>
      </c>
      <c r="P3327" s="6">
        <f t="shared" si="309"/>
        <v>30</v>
      </c>
      <c r="Q3327" t="s">
        <v>8317</v>
      </c>
      <c r="R3327" t="s">
        <v>8318</v>
      </c>
      <c r="S3327" s="10">
        <f t="shared" si="312"/>
        <v>42064.785613425927</v>
      </c>
      <c r="T3327" s="10">
        <f t="shared" si="313"/>
        <v>42099.743946759263</v>
      </c>
      <c r="V3327" s="21"/>
      <c r="W3327" t="s">
        <v>8271</v>
      </c>
      <c r="X3327" t="str">
        <f t="shared" si="310"/>
        <v>theater</v>
      </c>
      <c r="Y3327" t="str">
        <f t="shared" si="311"/>
        <v>plays</v>
      </c>
    </row>
    <row r="3328" spans="1:25" ht="64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101.375</v>
      </c>
      <c r="P3328" s="6">
        <f t="shared" si="309"/>
        <v>142.28070175438597</v>
      </c>
      <c r="Q3328" t="s">
        <v>8317</v>
      </c>
      <c r="R3328" t="s">
        <v>8318</v>
      </c>
      <c r="S3328" s="10">
        <f t="shared" si="312"/>
        <v>42041.714178240742</v>
      </c>
      <c r="T3328" s="10">
        <f t="shared" si="313"/>
        <v>42071.67251157407</v>
      </c>
      <c r="V3328" s="21"/>
      <c r="W3328" t="s">
        <v>8271</v>
      </c>
      <c r="X3328" t="str">
        <f t="shared" si="310"/>
        <v>theater</v>
      </c>
      <c r="Y3328" t="str">
        <f t="shared" si="311"/>
        <v>plays</v>
      </c>
    </row>
    <row r="3329" spans="1:25" ht="64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101.25</v>
      </c>
      <c r="P3329" s="6">
        <f t="shared" si="309"/>
        <v>24.545454545454547</v>
      </c>
      <c r="Q3329" t="s">
        <v>8317</v>
      </c>
      <c r="R3329" t="s">
        <v>8318</v>
      </c>
      <c r="S3329" s="10">
        <f t="shared" si="312"/>
        <v>42468.374606481477</v>
      </c>
      <c r="T3329" s="10">
        <f t="shared" si="313"/>
        <v>42498.374606481477</v>
      </c>
      <c r="V3329" s="21"/>
      <c r="W3329" t="s">
        <v>8271</v>
      </c>
      <c r="X3329" t="str">
        <f t="shared" si="310"/>
        <v>theater</v>
      </c>
      <c r="Y3329" t="str">
        <f t="shared" si="311"/>
        <v>plays</v>
      </c>
    </row>
    <row r="3330" spans="1:25" ht="64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146.38888888888889</v>
      </c>
      <c r="P3330" s="6">
        <f t="shared" si="309"/>
        <v>292.77777777777777</v>
      </c>
      <c r="Q3330" t="s">
        <v>8317</v>
      </c>
      <c r="R3330" t="s">
        <v>8318</v>
      </c>
      <c r="S3330" s="10">
        <f t="shared" si="312"/>
        <v>41822.57503472222</v>
      </c>
      <c r="T3330" s="10">
        <f t="shared" si="313"/>
        <v>41825.041666666664</v>
      </c>
      <c r="V3330" s="21"/>
      <c r="W3330" t="s">
        <v>8271</v>
      </c>
      <c r="X3330" t="str">
        <f t="shared" si="310"/>
        <v>theater</v>
      </c>
      <c r="Y3330" t="str">
        <f t="shared" si="311"/>
        <v>plays</v>
      </c>
    </row>
    <row r="3331" spans="1:25" ht="64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((E3331/D3331)*100)</f>
        <v>116.8</v>
      </c>
      <c r="P3331" s="6">
        <f t="shared" ref="P3331:P3394" si="315">IFERROR(E3331/L3331,0)</f>
        <v>44.92307692307692</v>
      </c>
      <c r="Q3331" t="s">
        <v>8317</v>
      </c>
      <c r="R3331" t="s">
        <v>8318</v>
      </c>
      <c r="S3331" s="10">
        <f t="shared" si="312"/>
        <v>41837.323009259257</v>
      </c>
      <c r="T3331" s="10">
        <f t="shared" si="313"/>
        <v>41847.958333333336</v>
      </c>
      <c r="V3331" s="21"/>
      <c r="W3331" t="s">
        <v>8271</v>
      </c>
      <c r="X3331" t="str">
        <f t="shared" ref="X3331:X3394" si="316">LEFT(W3331,FIND("/",W3331)-1)</f>
        <v>theater</v>
      </c>
      <c r="Y3331" t="str">
        <f t="shared" ref="Y3331:Y3394" si="317">RIGHT(W3331,LEN(W3331)-FIND("/",W3331))</f>
        <v>plays</v>
      </c>
    </row>
    <row r="3332" spans="1:25" ht="64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106.26666666666667</v>
      </c>
      <c r="P3332" s="6">
        <f t="shared" si="315"/>
        <v>23.10144927536232</v>
      </c>
      <c r="Q3332" t="s">
        <v>8317</v>
      </c>
      <c r="R3332" t="s">
        <v>8318</v>
      </c>
      <c r="S3332" s="10">
        <f t="shared" si="312"/>
        <v>42065.887361111112</v>
      </c>
      <c r="T3332" s="10">
        <f t="shared" si="313"/>
        <v>42095.845694444448</v>
      </c>
      <c r="V3332" s="21"/>
      <c r="W3332" t="s">
        <v>8271</v>
      </c>
      <c r="X3332" t="str">
        <f t="shared" si="316"/>
        <v>theater</v>
      </c>
      <c r="Y3332" t="str">
        <f t="shared" si="317"/>
        <v>plays</v>
      </c>
    </row>
    <row r="3333" spans="1:25" ht="64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104.52</v>
      </c>
      <c r="P3333" s="6">
        <f t="shared" si="315"/>
        <v>80.400000000000006</v>
      </c>
      <c r="Q3333" t="s">
        <v>8317</v>
      </c>
      <c r="R3333" t="s">
        <v>8318</v>
      </c>
      <c r="S3333" s="10">
        <f t="shared" si="312"/>
        <v>42248.697754629626</v>
      </c>
      <c r="T3333" s="10">
        <f t="shared" si="313"/>
        <v>42283.697754629626</v>
      </c>
      <c r="V3333" s="21"/>
      <c r="W3333" t="s">
        <v>8271</v>
      </c>
      <c r="X3333" t="str">
        <f t="shared" si="316"/>
        <v>theater</v>
      </c>
      <c r="Y3333" t="str">
        <f t="shared" si="317"/>
        <v>plays</v>
      </c>
    </row>
    <row r="3334" spans="1:25" ht="64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100</v>
      </c>
      <c r="P3334" s="6">
        <f t="shared" si="315"/>
        <v>72.289156626506028</v>
      </c>
      <c r="Q3334" t="s">
        <v>8317</v>
      </c>
      <c r="R3334" t="s">
        <v>8318</v>
      </c>
      <c r="S3334" s="10">
        <f t="shared" si="312"/>
        <v>41809.860300925924</v>
      </c>
      <c r="T3334" s="10">
        <f t="shared" si="313"/>
        <v>41839.860300925924</v>
      </c>
      <c r="V3334" s="21"/>
      <c r="W3334" t="s">
        <v>8271</v>
      </c>
      <c r="X3334" t="str">
        <f t="shared" si="316"/>
        <v>theater</v>
      </c>
      <c r="Y3334" t="str">
        <f t="shared" si="317"/>
        <v>plays</v>
      </c>
    </row>
    <row r="3335" spans="1:25" ht="64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104.57142857142858</v>
      </c>
      <c r="P3335" s="6">
        <f t="shared" si="315"/>
        <v>32.972972972972975</v>
      </c>
      <c r="Q3335" t="s">
        <v>8317</v>
      </c>
      <c r="R3335" t="s">
        <v>8318</v>
      </c>
      <c r="S3335" s="10">
        <f t="shared" si="312"/>
        <v>42148.676851851851</v>
      </c>
      <c r="T3335" s="10">
        <f t="shared" si="313"/>
        <v>42170.676851851851</v>
      </c>
      <c r="V3335" s="21"/>
      <c r="W3335" t="s">
        <v>8271</v>
      </c>
      <c r="X3335" t="str">
        <f t="shared" si="316"/>
        <v>theater</v>
      </c>
      <c r="Y3335" t="str">
        <f t="shared" si="317"/>
        <v>plays</v>
      </c>
    </row>
    <row r="3336" spans="1:25" ht="48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138.62051149573753</v>
      </c>
      <c r="P3336" s="6">
        <f t="shared" si="315"/>
        <v>116.65217391304348</v>
      </c>
      <c r="Q3336" t="s">
        <v>8317</v>
      </c>
      <c r="R3336" t="s">
        <v>8318</v>
      </c>
      <c r="S3336" s="10">
        <f t="shared" si="312"/>
        <v>42185.521087962959</v>
      </c>
      <c r="T3336" s="10">
        <f t="shared" si="313"/>
        <v>42215.521087962959</v>
      </c>
      <c r="V3336" s="21"/>
      <c r="W3336" t="s">
        <v>8271</v>
      </c>
      <c r="X3336" t="str">
        <f t="shared" si="316"/>
        <v>theater</v>
      </c>
      <c r="Y3336" t="str">
        <f t="shared" si="317"/>
        <v>plays</v>
      </c>
    </row>
    <row r="3337" spans="1:25" ht="80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100.32000000000001</v>
      </c>
      <c r="P3337" s="6">
        <f t="shared" si="315"/>
        <v>79.61904761904762</v>
      </c>
      <c r="Q3337" t="s">
        <v>8317</v>
      </c>
      <c r="R3337" t="s">
        <v>8318</v>
      </c>
      <c r="S3337" s="10">
        <f t="shared" si="312"/>
        <v>41827.674143518518</v>
      </c>
      <c r="T3337" s="10">
        <f t="shared" si="313"/>
        <v>41854.958333333336</v>
      </c>
      <c r="V3337" s="21"/>
      <c r="W3337" t="s">
        <v>8271</v>
      </c>
      <c r="X3337" t="str">
        <f t="shared" si="316"/>
        <v>theater</v>
      </c>
      <c r="Y3337" t="str">
        <f t="shared" si="317"/>
        <v>plays</v>
      </c>
    </row>
    <row r="3338" spans="1:25" ht="64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100</v>
      </c>
      <c r="P3338" s="6">
        <f t="shared" si="315"/>
        <v>27.777777777777779</v>
      </c>
      <c r="Q3338" t="s">
        <v>8317</v>
      </c>
      <c r="R3338" t="s">
        <v>8318</v>
      </c>
      <c r="S3338" s="10">
        <f t="shared" si="312"/>
        <v>42437.398680555561</v>
      </c>
      <c r="T3338" s="10">
        <f t="shared" si="313"/>
        <v>42465.35701388889</v>
      </c>
      <c r="V3338" s="21"/>
      <c r="W3338" t="s">
        <v>8271</v>
      </c>
      <c r="X3338" t="str">
        <f t="shared" si="316"/>
        <v>theater</v>
      </c>
      <c r="Y3338" t="str">
        <f t="shared" si="317"/>
        <v>plays</v>
      </c>
    </row>
    <row r="3339" spans="1:25" ht="64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110.2</v>
      </c>
      <c r="P3339" s="6">
        <f t="shared" si="315"/>
        <v>81.029411764705884</v>
      </c>
      <c r="Q3339" t="s">
        <v>8317</v>
      </c>
      <c r="R3339" t="s">
        <v>8318</v>
      </c>
      <c r="S3339" s="10">
        <f t="shared" si="312"/>
        <v>41901.282025462962</v>
      </c>
      <c r="T3339" s="10">
        <f t="shared" si="313"/>
        <v>41922.875</v>
      </c>
      <c r="V3339" s="21"/>
      <c r="W3339" t="s">
        <v>8271</v>
      </c>
      <c r="X3339" t="str">
        <f t="shared" si="316"/>
        <v>theater</v>
      </c>
      <c r="Y3339" t="str">
        <f t="shared" si="317"/>
        <v>plays</v>
      </c>
    </row>
    <row r="3340" spans="1:25" ht="48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102.18</v>
      </c>
      <c r="P3340" s="6">
        <f t="shared" si="315"/>
        <v>136.84821428571428</v>
      </c>
      <c r="Q3340" t="s">
        <v>8317</v>
      </c>
      <c r="R3340" t="s">
        <v>8318</v>
      </c>
      <c r="S3340" s="10">
        <f t="shared" si="312"/>
        <v>42769.574999999997</v>
      </c>
      <c r="T3340" s="10">
        <f t="shared" si="313"/>
        <v>42790.574999999997</v>
      </c>
      <c r="V3340" s="21"/>
      <c r="W3340" t="s">
        <v>8271</v>
      </c>
      <c r="X3340" t="str">
        <f t="shared" si="316"/>
        <v>theater</v>
      </c>
      <c r="Y3340" t="str">
        <f t="shared" si="317"/>
        <v>plays</v>
      </c>
    </row>
    <row r="3341" spans="1:25" ht="48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104.35000000000001</v>
      </c>
      <c r="P3341" s="6">
        <f t="shared" si="315"/>
        <v>177.61702127659575</v>
      </c>
      <c r="Q3341" t="s">
        <v>8317</v>
      </c>
      <c r="R3341" t="s">
        <v>8318</v>
      </c>
      <c r="S3341" s="10">
        <f t="shared" si="312"/>
        <v>42549.665717592594</v>
      </c>
      <c r="T3341" s="10">
        <f t="shared" si="313"/>
        <v>42579.665717592594</v>
      </c>
      <c r="V3341" s="21"/>
      <c r="W3341" t="s">
        <v>8271</v>
      </c>
      <c r="X3341" t="str">
        <f t="shared" si="316"/>
        <v>theater</v>
      </c>
      <c r="Y3341" t="str">
        <f t="shared" si="317"/>
        <v>plays</v>
      </c>
    </row>
    <row r="3342" spans="1:25" ht="64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138.16666666666666</v>
      </c>
      <c r="P3342" s="6">
        <f t="shared" si="315"/>
        <v>109.07894736842105</v>
      </c>
      <c r="Q3342" t="s">
        <v>8317</v>
      </c>
      <c r="R3342" t="s">
        <v>8318</v>
      </c>
      <c r="S3342" s="10">
        <f t="shared" si="312"/>
        <v>42685.974004629628</v>
      </c>
      <c r="T3342" s="10">
        <f t="shared" si="313"/>
        <v>42710.974004629628</v>
      </c>
      <c r="V3342" s="21"/>
      <c r="W3342" t="s">
        <v>8271</v>
      </c>
      <c r="X3342" t="str">
        <f t="shared" si="316"/>
        <v>theater</v>
      </c>
      <c r="Y3342" t="str">
        <f t="shared" si="317"/>
        <v>plays</v>
      </c>
    </row>
    <row r="3343" spans="1:25" ht="64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100</v>
      </c>
      <c r="P3343" s="6">
        <f t="shared" si="315"/>
        <v>119.64285714285714</v>
      </c>
      <c r="Q3343" t="s">
        <v>8317</v>
      </c>
      <c r="R3343" t="s">
        <v>8318</v>
      </c>
      <c r="S3343" s="10">
        <f t="shared" si="312"/>
        <v>42510.798854166671</v>
      </c>
      <c r="T3343" s="10">
        <f t="shared" si="313"/>
        <v>42533.708333333328</v>
      </c>
      <c r="V3343" s="21"/>
      <c r="W3343" t="s">
        <v>8271</v>
      </c>
      <c r="X3343" t="str">
        <f t="shared" si="316"/>
        <v>theater</v>
      </c>
      <c r="Y3343" t="str">
        <f t="shared" si="317"/>
        <v>plays</v>
      </c>
    </row>
    <row r="3344" spans="1:25" ht="48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101.66666666666666</v>
      </c>
      <c r="P3344" s="6">
        <f t="shared" si="315"/>
        <v>78.205128205128204</v>
      </c>
      <c r="Q3344" t="s">
        <v>8317</v>
      </c>
      <c r="R3344" t="s">
        <v>8318</v>
      </c>
      <c r="S3344" s="10">
        <f t="shared" si="312"/>
        <v>42062.296412037031</v>
      </c>
      <c r="T3344" s="10">
        <f t="shared" si="313"/>
        <v>42095.207638888889</v>
      </c>
      <c r="V3344" s="21"/>
      <c r="W3344" t="s">
        <v>8271</v>
      </c>
      <c r="X3344" t="str">
        <f t="shared" si="316"/>
        <v>theater</v>
      </c>
      <c r="Y3344" t="str">
        <f t="shared" si="317"/>
        <v>plays</v>
      </c>
    </row>
    <row r="3345" spans="1:25" ht="64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171.42857142857142</v>
      </c>
      <c r="P3345" s="6">
        <f t="shared" si="315"/>
        <v>52.173913043478258</v>
      </c>
      <c r="Q3345" t="s">
        <v>8317</v>
      </c>
      <c r="R3345" t="s">
        <v>8318</v>
      </c>
      <c r="S3345" s="10">
        <f t="shared" si="312"/>
        <v>42452.916481481487</v>
      </c>
      <c r="T3345" s="10">
        <f t="shared" si="313"/>
        <v>42473.554166666669</v>
      </c>
      <c r="V3345" s="21"/>
      <c r="W3345" t="s">
        <v>8271</v>
      </c>
      <c r="X3345" t="str">
        <f t="shared" si="316"/>
        <v>theater</v>
      </c>
      <c r="Y3345" t="str">
        <f t="shared" si="317"/>
        <v>plays</v>
      </c>
    </row>
    <row r="3346" spans="1:25" ht="64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101.44444444444444</v>
      </c>
      <c r="P3346" s="6">
        <f t="shared" si="315"/>
        <v>114.125</v>
      </c>
      <c r="Q3346" t="s">
        <v>8317</v>
      </c>
      <c r="R3346" t="s">
        <v>8318</v>
      </c>
      <c r="S3346" s="10">
        <f t="shared" si="312"/>
        <v>41851.200150462959</v>
      </c>
      <c r="T3346" s="10">
        <f t="shared" si="313"/>
        <v>41881.200150462959</v>
      </c>
      <c r="V3346" s="21"/>
      <c r="W3346" t="s">
        <v>8271</v>
      </c>
      <c r="X3346" t="str">
        <f t="shared" si="316"/>
        <v>theater</v>
      </c>
      <c r="Y3346" t="str">
        <f t="shared" si="317"/>
        <v>plays</v>
      </c>
    </row>
    <row r="3347" spans="1:25" ht="64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130</v>
      </c>
      <c r="P3347" s="6">
        <f t="shared" si="315"/>
        <v>50</v>
      </c>
      <c r="Q3347" t="s">
        <v>8317</v>
      </c>
      <c r="R3347" t="s">
        <v>8318</v>
      </c>
      <c r="S3347" s="10">
        <f t="shared" si="312"/>
        <v>42053.106111111112</v>
      </c>
      <c r="T3347" s="10">
        <f t="shared" si="313"/>
        <v>42112.025694444441</v>
      </c>
      <c r="V3347" s="21"/>
      <c r="W3347" t="s">
        <v>8271</v>
      </c>
      <c r="X3347" t="str">
        <f t="shared" si="316"/>
        <v>theater</v>
      </c>
      <c r="Y3347" t="str">
        <f t="shared" si="317"/>
        <v>plays</v>
      </c>
    </row>
    <row r="3348" spans="1:25" ht="64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110.00000000000001</v>
      </c>
      <c r="P3348" s="6">
        <f t="shared" si="315"/>
        <v>91.666666666666671</v>
      </c>
      <c r="Q3348" t="s">
        <v>8317</v>
      </c>
      <c r="R3348" t="s">
        <v>8318</v>
      </c>
      <c r="S3348" s="10">
        <f t="shared" si="312"/>
        <v>42054.024421296301</v>
      </c>
      <c r="T3348" s="10">
        <f t="shared" si="313"/>
        <v>42061.024421296301</v>
      </c>
      <c r="V3348" s="21"/>
      <c r="W3348" t="s">
        <v>8271</v>
      </c>
      <c r="X3348" t="str">
        <f t="shared" si="316"/>
        <v>theater</v>
      </c>
      <c r="Y3348" t="str">
        <f t="shared" si="317"/>
        <v>plays</v>
      </c>
    </row>
    <row r="3349" spans="1:25" ht="64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119.44999999999999</v>
      </c>
      <c r="P3349" s="6">
        <f t="shared" si="315"/>
        <v>108.59090909090909</v>
      </c>
      <c r="Q3349" t="s">
        <v>8317</v>
      </c>
      <c r="R3349" t="s">
        <v>8318</v>
      </c>
      <c r="S3349" s="10">
        <f t="shared" si="312"/>
        <v>42484.551550925928</v>
      </c>
      <c r="T3349" s="10">
        <f t="shared" si="313"/>
        <v>42498.875</v>
      </c>
      <c r="V3349" s="21"/>
      <c r="W3349" t="s">
        <v>8271</v>
      </c>
      <c r="X3349" t="str">
        <f t="shared" si="316"/>
        <v>theater</v>
      </c>
      <c r="Y3349" t="str">
        <f t="shared" si="317"/>
        <v>plays</v>
      </c>
    </row>
    <row r="3350" spans="1:25" ht="64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100.2909090909091</v>
      </c>
      <c r="P3350" s="6">
        <f t="shared" si="315"/>
        <v>69.822784810126578</v>
      </c>
      <c r="Q3350" t="s">
        <v>8317</v>
      </c>
      <c r="R3350" t="s">
        <v>8318</v>
      </c>
      <c r="S3350" s="10">
        <f t="shared" si="312"/>
        <v>42466.558796296296</v>
      </c>
      <c r="T3350" s="10">
        <f t="shared" si="313"/>
        <v>42490.165972222225</v>
      </c>
      <c r="V3350" s="21"/>
      <c r="W3350" t="s">
        <v>8271</v>
      </c>
      <c r="X3350" t="str">
        <f t="shared" si="316"/>
        <v>theater</v>
      </c>
      <c r="Y3350" t="str">
        <f t="shared" si="317"/>
        <v>plays</v>
      </c>
    </row>
    <row r="3351" spans="1:25" ht="64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153.4</v>
      </c>
      <c r="P3351" s="6">
        <f t="shared" si="315"/>
        <v>109.57142857142857</v>
      </c>
      <c r="Q3351" t="s">
        <v>8317</v>
      </c>
      <c r="R3351" t="s">
        <v>8318</v>
      </c>
      <c r="S3351" s="10">
        <f t="shared" si="312"/>
        <v>42513.110787037032</v>
      </c>
      <c r="T3351" s="10">
        <f t="shared" si="313"/>
        <v>42534.708333333328</v>
      </c>
      <c r="V3351" s="21"/>
      <c r="W3351" t="s">
        <v>8271</v>
      </c>
      <c r="X3351" t="str">
        <f t="shared" si="316"/>
        <v>theater</v>
      </c>
      <c r="Y3351" t="str">
        <f t="shared" si="317"/>
        <v>plays</v>
      </c>
    </row>
    <row r="3352" spans="1:25" ht="80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104.42857142857143</v>
      </c>
      <c r="P3352" s="6">
        <f t="shared" si="315"/>
        <v>71.666666666666671</v>
      </c>
      <c r="Q3352" t="s">
        <v>8317</v>
      </c>
      <c r="R3352" t="s">
        <v>8318</v>
      </c>
      <c r="S3352" s="10">
        <f t="shared" ref="S3352:S3415" si="318">(((J3352/60)/60)/24)+DATE(1970,1,1)</f>
        <v>42302.701516203699</v>
      </c>
      <c r="T3352" s="10">
        <f t="shared" ref="T3352:T3415" si="319">(((I3352/60)/60)/24)+DATE(1970,1,1)</f>
        <v>42337.958333333328</v>
      </c>
      <c r="V3352" s="21"/>
      <c r="W3352" t="s">
        <v>8271</v>
      </c>
      <c r="X3352" t="str">
        <f t="shared" si="316"/>
        <v>theater</v>
      </c>
      <c r="Y3352" t="str">
        <f t="shared" si="317"/>
        <v>plays</v>
      </c>
    </row>
    <row r="3353" spans="1:25" ht="64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101.1</v>
      </c>
      <c r="P3353" s="6">
        <f t="shared" si="315"/>
        <v>93.611111111111114</v>
      </c>
      <c r="Q3353" t="s">
        <v>8317</v>
      </c>
      <c r="R3353" t="s">
        <v>8318</v>
      </c>
      <c r="S3353" s="10">
        <f t="shared" si="318"/>
        <v>41806.395428240743</v>
      </c>
      <c r="T3353" s="10">
        <f t="shared" si="319"/>
        <v>41843.458333333336</v>
      </c>
      <c r="V3353" s="21"/>
      <c r="W3353" t="s">
        <v>8271</v>
      </c>
      <c r="X3353" t="str">
        <f t="shared" si="316"/>
        <v>theater</v>
      </c>
      <c r="Y3353" t="str">
        <f t="shared" si="317"/>
        <v>plays</v>
      </c>
    </row>
    <row r="3354" spans="1:25" ht="80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107.52</v>
      </c>
      <c r="P3354" s="6">
        <f t="shared" si="315"/>
        <v>76.8</v>
      </c>
      <c r="Q3354" t="s">
        <v>8317</v>
      </c>
      <c r="R3354" t="s">
        <v>8318</v>
      </c>
      <c r="S3354" s="10">
        <f t="shared" si="318"/>
        <v>42495.992800925931</v>
      </c>
      <c r="T3354" s="10">
        <f t="shared" si="319"/>
        <v>42552.958333333328</v>
      </c>
      <c r="V3354" s="21"/>
      <c r="W3354" t="s">
        <v>8271</v>
      </c>
      <c r="X3354" t="str">
        <f t="shared" si="316"/>
        <v>theater</v>
      </c>
      <c r="Y3354" t="str">
        <f t="shared" si="317"/>
        <v>plays</v>
      </c>
    </row>
    <row r="3355" spans="1:25" ht="64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315</v>
      </c>
      <c r="P3355" s="6">
        <f t="shared" si="315"/>
        <v>35.795454545454547</v>
      </c>
      <c r="Q3355" t="s">
        <v>8317</v>
      </c>
      <c r="R3355" t="s">
        <v>8318</v>
      </c>
      <c r="S3355" s="10">
        <f t="shared" si="318"/>
        <v>42479.432291666672</v>
      </c>
      <c r="T3355" s="10">
        <f t="shared" si="319"/>
        <v>42492.958333333328</v>
      </c>
      <c r="V3355" s="21"/>
      <c r="W3355" t="s">
        <v>8271</v>
      </c>
      <c r="X3355" t="str">
        <f t="shared" si="316"/>
        <v>theater</v>
      </c>
      <c r="Y3355" t="str">
        <f t="shared" si="317"/>
        <v>plays</v>
      </c>
    </row>
    <row r="3356" spans="1:25" ht="48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101.93333333333334</v>
      </c>
      <c r="P3356" s="6">
        <f t="shared" si="315"/>
        <v>55.6</v>
      </c>
      <c r="Q3356" t="s">
        <v>8317</v>
      </c>
      <c r="R3356" t="s">
        <v>8318</v>
      </c>
      <c r="S3356" s="10">
        <f t="shared" si="318"/>
        <v>42270.7269212963</v>
      </c>
      <c r="T3356" s="10">
        <f t="shared" si="319"/>
        <v>42306.167361111111</v>
      </c>
      <c r="V3356" s="21"/>
      <c r="W3356" t="s">
        <v>8271</v>
      </c>
      <c r="X3356" t="str">
        <f t="shared" si="316"/>
        <v>theater</v>
      </c>
      <c r="Y3356" t="str">
        <f t="shared" si="317"/>
        <v>plays</v>
      </c>
    </row>
    <row r="3357" spans="1:25" ht="64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126.28571428571429</v>
      </c>
      <c r="P3357" s="6">
        <f t="shared" si="315"/>
        <v>147.33333333333334</v>
      </c>
      <c r="Q3357" t="s">
        <v>8317</v>
      </c>
      <c r="R3357" t="s">
        <v>8318</v>
      </c>
      <c r="S3357" s="10">
        <f t="shared" si="318"/>
        <v>42489.619525462964</v>
      </c>
      <c r="T3357" s="10">
        <f t="shared" si="319"/>
        <v>42500.470138888893</v>
      </c>
      <c r="V3357" s="21"/>
      <c r="W3357" t="s">
        <v>8271</v>
      </c>
      <c r="X3357" t="str">
        <f t="shared" si="316"/>
        <v>theater</v>
      </c>
      <c r="Y3357" t="str">
        <f t="shared" si="317"/>
        <v>plays</v>
      </c>
    </row>
    <row r="3358" spans="1:25" ht="64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101.4</v>
      </c>
      <c r="P3358" s="6">
        <f t="shared" si="315"/>
        <v>56.333333333333336</v>
      </c>
      <c r="Q3358" t="s">
        <v>8317</v>
      </c>
      <c r="R3358" t="s">
        <v>8318</v>
      </c>
      <c r="S3358" s="10">
        <f t="shared" si="318"/>
        <v>42536.815648148149</v>
      </c>
      <c r="T3358" s="10">
        <f t="shared" si="319"/>
        <v>42566.815648148149</v>
      </c>
      <c r="V3358" s="21"/>
      <c r="W3358" t="s">
        <v>8271</v>
      </c>
      <c r="X3358" t="str">
        <f t="shared" si="316"/>
        <v>theater</v>
      </c>
      <c r="Y3358" t="str">
        <f t="shared" si="317"/>
        <v>plays</v>
      </c>
    </row>
    <row r="3359" spans="1:25" ht="64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101</v>
      </c>
      <c r="P3359" s="6">
        <f t="shared" si="315"/>
        <v>96.19047619047619</v>
      </c>
      <c r="Q3359" t="s">
        <v>8317</v>
      </c>
      <c r="R3359" t="s">
        <v>8318</v>
      </c>
      <c r="S3359" s="10">
        <f t="shared" si="318"/>
        <v>41822.417939814812</v>
      </c>
      <c r="T3359" s="10">
        <f t="shared" si="319"/>
        <v>41852.417939814812</v>
      </c>
      <c r="V3359" s="21"/>
      <c r="W3359" t="s">
        <v>8271</v>
      </c>
      <c r="X3359" t="str">
        <f t="shared" si="316"/>
        <v>theater</v>
      </c>
      <c r="Y3359" t="str">
        <f t="shared" si="317"/>
        <v>plays</v>
      </c>
    </row>
    <row r="3360" spans="1:25" ht="64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102.99000000000001</v>
      </c>
      <c r="P3360" s="6">
        <f t="shared" si="315"/>
        <v>63.574074074074076</v>
      </c>
      <c r="Q3360" t="s">
        <v>8317</v>
      </c>
      <c r="R3360" t="s">
        <v>8318</v>
      </c>
      <c r="S3360" s="10">
        <f t="shared" si="318"/>
        <v>41932.311099537037</v>
      </c>
      <c r="T3360" s="10">
        <f t="shared" si="319"/>
        <v>41962.352766203709</v>
      </c>
      <c r="V3360" s="21"/>
      <c r="W3360" t="s">
        <v>8271</v>
      </c>
      <c r="X3360" t="str">
        <f t="shared" si="316"/>
        <v>theater</v>
      </c>
      <c r="Y3360" t="str">
        <f t="shared" si="317"/>
        <v>plays</v>
      </c>
    </row>
    <row r="3361" spans="1:25" ht="48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106.25</v>
      </c>
      <c r="P3361" s="6">
        <f t="shared" si="315"/>
        <v>184.78260869565219</v>
      </c>
      <c r="Q3361" t="s">
        <v>8317</v>
      </c>
      <c r="R3361" t="s">
        <v>8318</v>
      </c>
      <c r="S3361" s="10">
        <f t="shared" si="318"/>
        <v>42746.057106481487</v>
      </c>
      <c r="T3361" s="10">
        <f t="shared" si="319"/>
        <v>42791.057106481487</v>
      </c>
      <c r="V3361" s="21"/>
      <c r="W3361" t="s">
        <v>8271</v>
      </c>
      <c r="X3361" t="str">
        <f t="shared" si="316"/>
        <v>theater</v>
      </c>
      <c r="Y3361" t="str">
        <f t="shared" si="317"/>
        <v>plays</v>
      </c>
    </row>
    <row r="3362" spans="1:25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101.37777777777779</v>
      </c>
      <c r="P3362" s="6">
        <f t="shared" si="315"/>
        <v>126.72222222222223</v>
      </c>
      <c r="Q3362" t="s">
        <v>8317</v>
      </c>
      <c r="R3362" t="s">
        <v>8318</v>
      </c>
      <c r="S3362" s="10">
        <f t="shared" si="318"/>
        <v>42697.082673611112</v>
      </c>
      <c r="T3362" s="10">
        <f t="shared" si="319"/>
        <v>42718.665972222225</v>
      </c>
      <c r="V3362" s="21"/>
      <c r="W3362" t="s">
        <v>8271</v>
      </c>
      <c r="X3362" t="str">
        <f t="shared" si="316"/>
        <v>theater</v>
      </c>
      <c r="Y3362" t="str">
        <f t="shared" si="317"/>
        <v>plays</v>
      </c>
    </row>
    <row r="3363" spans="1:25" ht="64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113.46000000000001</v>
      </c>
      <c r="P3363" s="6">
        <f t="shared" si="315"/>
        <v>83.42647058823529</v>
      </c>
      <c r="Q3363" t="s">
        <v>8317</v>
      </c>
      <c r="R3363" t="s">
        <v>8318</v>
      </c>
      <c r="S3363" s="10">
        <f t="shared" si="318"/>
        <v>41866.025347222225</v>
      </c>
      <c r="T3363" s="10">
        <f t="shared" si="319"/>
        <v>41883.665972222225</v>
      </c>
      <c r="V3363" s="21"/>
      <c r="W3363" t="s">
        <v>8271</v>
      </c>
      <c r="X3363" t="str">
        <f t="shared" si="316"/>
        <v>theater</v>
      </c>
      <c r="Y3363" t="str">
        <f t="shared" si="317"/>
        <v>plays</v>
      </c>
    </row>
    <row r="3364" spans="1:25" ht="64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218.00000000000003</v>
      </c>
      <c r="P3364" s="6">
        <f t="shared" si="315"/>
        <v>54.5</v>
      </c>
      <c r="Q3364" t="s">
        <v>8317</v>
      </c>
      <c r="R3364" t="s">
        <v>8318</v>
      </c>
      <c r="S3364" s="10">
        <f t="shared" si="318"/>
        <v>42056.091631944444</v>
      </c>
      <c r="T3364" s="10">
        <f t="shared" si="319"/>
        <v>42070.204861111109</v>
      </c>
      <c r="V3364" s="21"/>
      <c r="W3364" t="s">
        <v>8271</v>
      </c>
      <c r="X3364" t="str">
        <f t="shared" si="316"/>
        <v>theater</v>
      </c>
      <c r="Y3364" t="str">
        <f t="shared" si="317"/>
        <v>plays</v>
      </c>
    </row>
    <row r="3365" spans="1:25" ht="64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101.41935483870968</v>
      </c>
      <c r="P3365" s="6">
        <f t="shared" si="315"/>
        <v>302.30769230769232</v>
      </c>
      <c r="Q3365" t="s">
        <v>8317</v>
      </c>
      <c r="R3365" t="s">
        <v>8318</v>
      </c>
      <c r="S3365" s="10">
        <f t="shared" si="318"/>
        <v>41851.771354166667</v>
      </c>
      <c r="T3365" s="10">
        <f t="shared" si="319"/>
        <v>41870.666666666664</v>
      </c>
      <c r="V3365" s="21"/>
      <c r="W3365" t="s">
        <v>8271</v>
      </c>
      <c r="X3365" t="str">
        <f t="shared" si="316"/>
        <v>theater</v>
      </c>
      <c r="Y3365" t="str">
        <f t="shared" si="317"/>
        <v>plays</v>
      </c>
    </row>
    <row r="3366" spans="1:25" ht="64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105.93333333333332</v>
      </c>
      <c r="P3366" s="6">
        <f t="shared" si="315"/>
        <v>44.138888888888886</v>
      </c>
      <c r="Q3366" t="s">
        <v>8317</v>
      </c>
      <c r="R3366" t="s">
        <v>8318</v>
      </c>
      <c r="S3366" s="10">
        <f t="shared" si="318"/>
        <v>42422.977418981478</v>
      </c>
      <c r="T3366" s="10">
        <f t="shared" si="319"/>
        <v>42444.875</v>
      </c>
      <c r="V3366" s="21"/>
      <c r="W3366" t="s">
        <v>8271</v>
      </c>
      <c r="X3366" t="str">
        <f t="shared" si="316"/>
        <v>theater</v>
      </c>
      <c r="Y3366" t="str">
        <f t="shared" si="317"/>
        <v>plays</v>
      </c>
    </row>
    <row r="3367" spans="1:25" ht="64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104</v>
      </c>
      <c r="P3367" s="6">
        <f t="shared" si="315"/>
        <v>866.66666666666663</v>
      </c>
      <c r="Q3367" t="s">
        <v>8317</v>
      </c>
      <c r="R3367" t="s">
        <v>8318</v>
      </c>
      <c r="S3367" s="10">
        <f t="shared" si="318"/>
        <v>42321.101759259262</v>
      </c>
      <c r="T3367" s="10">
        <f t="shared" si="319"/>
        <v>42351.101759259262</v>
      </c>
      <c r="V3367" s="21"/>
      <c r="W3367" t="s">
        <v>8271</v>
      </c>
      <c r="X3367" t="str">
        <f t="shared" si="316"/>
        <v>theater</v>
      </c>
      <c r="Y3367" t="str">
        <f t="shared" si="317"/>
        <v>plays</v>
      </c>
    </row>
    <row r="3368" spans="1:25" ht="64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221</v>
      </c>
      <c r="P3368" s="6">
        <f t="shared" si="315"/>
        <v>61.388888888888886</v>
      </c>
      <c r="Q3368" t="s">
        <v>8317</v>
      </c>
      <c r="R3368" t="s">
        <v>8318</v>
      </c>
      <c r="S3368" s="10">
        <f t="shared" si="318"/>
        <v>42107.067557870367</v>
      </c>
      <c r="T3368" s="10">
        <f t="shared" si="319"/>
        <v>42137.067557870367</v>
      </c>
      <c r="V3368" s="21"/>
      <c r="W3368" t="s">
        <v>8271</v>
      </c>
      <c r="X3368" t="str">
        <f t="shared" si="316"/>
        <v>theater</v>
      </c>
      <c r="Y3368" t="str">
        <f t="shared" si="317"/>
        <v>plays</v>
      </c>
    </row>
    <row r="3369" spans="1:25" ht="64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118.66666666666667</v>
      </c>
      <c r="P3369" s="6">
        <f t="shared" si="315"/>
        <v>29.666666666666668</v>
      </c>
      <c r="Q3369" t="s">
        <v>8317</v>
      </c>
      <c r="R3369" t="s">
        <v>8318</v>
      </c>
      <c r="S3369" s="10">
        <f t="shared" si="318"/>
        <v>42192.933958333335</v>
      </c>
      <c r="T3369" s="10">
        <f t="shared" si="319"/>
        <v>42217.933958333335</v>
      </c>
      <c r="V3369" s="21"/>
      <c r="W3369" t="s">
        <v>8271</v>
      </c>
      <c r="X3369" t="str">
        <f t="shared" si="316"/>
        <v>theater</v>
      </c>
      <c r="Y3369" t="str">
        <f t="shared" si="317"/>
        <v>plays</v>
      </c>
    </row>
    <row r="3370" spans="1:25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104.60000000000001</v>
      </c>
      <c r="P3370" s="6">
        <f t="shared" si="315"/>
        <v>45.478260869565219</v>
      </c>
      <c r="Q3370" t="s">
        <v>8317</v>
      </c>
      <c r="R3370" t="s">
        <v>8318</v>
      </c>
      <c r="S3370" s="10">
        <f t="shared" si="318"/>
        <v>41969.199756944443</v>
      </c>
      <c r="T3370" s="10">
        <f t="shared" si="319"/>
        <v>42005.208333333328</v>
      </c>
      <c r="V3370" s="21"/>
      <c r="W3370" t="s">
        <v>8271</v>
      </c>
      <c r="X3370" t="str">
        <f t="shared" si="316"/>
        <v>theater</v>
      </c>
      <c r="Y3370" t="str">
        <f t="shared" si="317"/>
        <v>plays</v>
      </c>
    </row>
    <row r="3371" spans="1:25" ht="64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103.89999999999999</v>
      </c>
      <c r="P3371" s="6">
        <f t="shared" si="315"/>
        <v>96.203703703703709</v>
      </c>
      <c r="Q3371" t="s">
        <v>8317</v>
      </c>
      <c r="R3371" t="s">
        <v>8318</v>
      </c>
      <c r="S3371" s="10">
        <f t="shared" si="318"/>
        <v>42690.041435185187</v>
      </c>
      <c r="T3371" s="10">
        <f t="shared" si="319"/>
        <v>42750.041435185187</v>
      </c>
      <c r="V3371" s="21"/>
      <c r="W3371" t="s">
        <v>8271</v>
      </c>
      <c r="X3371" t="str">
        <f t="shared" si="316"/>
        <v>theater</v>
      </c>
      <c r="Y3371" t="str">
        <f t="shared" si="317"/>
        <v>plays</v>
      </c>
    </row>
    <row r="3372" spans="1:25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117.73333333333333</v>
      </c>
      <c r="P3372" s="6">
        <f t="shared" si="315"/>
        <v>67.92307692307692</v>
      </c>
      <c r="Q3372" t="s">
        <v>8317</v>
      </c>
      <c r="R3372" t="s">
        <v>8318</v>
      </c>
      <c r="S3372" s="10">
        <f t="shared" si="318"/>
        <v>42690.334317129629</v>
      </c>
      <c r="T3372" s="10">
        <f t="shared" si="319"/>
        <v>42721.333333333328</v>
      </c>
      <c r="V3372" s="21"/>
      <c r="W3372" t="s">
        <v>8271</v>
      </c>
      <c r="X3372" t="str">
        <f t="shared" si="316"/>
        <v>theater</v>
      </c>
      <c r="Y3372" t="str">
        <f t="shared" si="317"/>
        <v>plays</v>
      </c>
    </row>
    <row r="3373" spans="1:25" ht="48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138.5</v>
      </c>
      <c r="P3373" s="6">
        <f t="shared" si="315"/>
        <v>30.777777777777779</v>
      </c>
      <c r="Q3373" t="s">
        <v>8317</v>
      </c>
      <c r="R3373" t="s">
        <v>8318</v>
      </c>
      <c r="S3373" s="10">
        <f t="shared" si="318"/>
        <v>42312.874594907407</v>
      </c>
      <c r="T3373" s="10">
        <f t="shared" si="319"/>
        <v>42340.874594907407</v>
      </c>
      <c r="V3373" s="21"/>
      <c r="W3373" t="s">
        <v>8271</v>
      </c>
      <c r="X3373" t="str">
        <f t="shared" si="316"/>
        <v>theater</v>
      </c>
      <c r="Y3373" t="str">
        <f t="shared" si="317"/>
        <v>plays</v>
      </c>
    </row>
    <row r="3374" spans="1:25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103.49999999999999</v>
      </c>
      <c r="P3374" s="6">
        <f t="shared" si="315"/>
        <v>38.333333333333336</v>
      </c>
      <c r="Q3374" t="s">
        <v>8317</v>
      </c>
      <c r="R3374" t="s">
        <v>8318</v>
      </c>
      <c r="S3374" s="10">
        <f t="shared" si="318"/>
        <v>41855.548101851848</v>
      </c>
      <c r="T3374" s="10">
        <f t="shared" si="319"/>
        <v>41876.207638888889</v>
      </c>
      <c r="V3374" s="21"/>
      <c r="W3374" t="s">
        <v>8271</v>
      </c>
      <c r="X3374" t="str">
        <f t="shared" si="316"/>
        <v>theater</v>
      </c>
      <c r="Y3374" t="str">
        <f t="shared" si="317"/>
        <v>plays</v>
      </c>
    </row>
    <row r="3375" spans="1:25" ht="64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100.25</v>
      </c>
      <c r="P3375" s="6">
        <f t="shared" si="315"/>
        <v>66.833333333333329</v>
      </c>
      <c r="Q3375" t="s">
        <v>8317</v>
      </c>
      <c r="R3375" t="s">
        <v>8318</v>
      </c>
      <c r="S3375" s="10">
        <f t="shared" si="318"/>
        <v>42179.854629629626</v>
      </c>
      <c r="T3375" s="10">
        <f t="shared" si="319"/>
        <v>42203.666666666672</v>
      </c>
      <c r="V3375" s="21"/>
      <c r="W3375" t="s">
        <v>8271</v>
      </c>
      <c r="X3375" t="str">
        <f t="shared" si="316"/>
        <v>theater</v>
      </c>
      <c r="Y3375" t="str">
        <f t="shared" si="317"/>
        <v>plays</v>
      </c>
    </row>
    <row r="3376" spans="1:25" ht="64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106.57142857142856</v>
      </c>
      <c r="P3376" s="6">
        <f t="shared" si="315"/>
        <v>71.730769230769226</v>
      </c>
      <c r="Q3376" t="s">
        <v>8317</v>
      </c>
      <c r="R3376" t="s">
        <v>8318</v>
      </c>
      <c r="S3376" s="10">
        <f t="shared" si="318"/>
        <v>42275.731666666667</v>
      </c>
      <c r="T3376" s="10">
        <f t="shared" si="319"/>
        <v>42305.731666666667</v>
      </c>
      <c r="V3376" s="21"/>
      <c r="W3376" t="s">
        <v>8271</v>
      </c>
      <c r="X3376" t="str">
        <f t="shared" si="316"/>
        <v>theater</v>
      </c>
      <c r="Y3376" t="str">
        <f t="shared" si="317"/>
        <v>plays</v>
      </c>
    </row>
    <row r="3377" spans="1:25" ht="64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100</v>
      </c>
      <c r="P3377" s="6">
        <f t="shared" si="315"/>
        <v>176.47058823529412</v>
      </c>
      <c r="Q3377" t="s">
        <v>8317</v>
      </c>
      <c r="R3377" t="s">
        <v>8318</v>
      </c>
      <c r="S3377" s="10">
        <f t="shared" si="318"/>
        <v>41765.610798611109</v>
      </c>
      <c r="T3377" s="10">
        <f t="shared" si="319"/>
        <v>41777.610798611109</v>
      </c>
      <c r="V3377" s="21"/>
      <c r="W3377" t="s">
        <v>8271</v>
      </c>
      <c r="X3377" t="str">
        <f t="shared" si="316"/>
        <v>theater</v>
      </c>
      <c r="Y3377" t="str">
        <f t="shared" si="317"/>
        <v>plays</v>
      </c>
    </row>
    <row r="3378" spans="1:25" ht="64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100.01249999999999</v>
      </c>
      <c r="P3378" s="6">
        <f t="shared" si="315"/>
        <v>421.10526315789474</v>
      </c>
      <c r="Q3378" t="s">
        <v>8317</v>
      </c>
      <c r="R3378" t="s">
        <v>8318</v>
      </c>
      <c r="S3378" s="10">
        <f t="shared" si="318"/>
        <v>42059.701319444444</v>
      </c>
      <c r="T3378" s="10">
        <f t="shared" si="319"/>
        <v>42119.659652777773</v>
      </c>
      <c r="V3378" s="21"/>
      <c r="W3378" t="s">
        <v>8271</v>
      </c>
      <c r="X3378" t="str">
        <f t="shared" si="316"/>
        <v>theater</v>
      </c>
      <c r="Y3378" t="str">
        <f t="shared" si="317"/>
        <v>plays</v>
      </c>
    </row>
    <row r="3379" spans="1:25" ht="64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101.05</v>
      </c>
      <c r="P3379" s="6">
        <f t="shared" si="315"/>
        <v>104.98701298701299</v>
      </c>
      <c r="Q3379" t="s">
        <v>8317</v>
      </c>
      <c r="R3379" t="s">
        <v>8318</v>
      </c>
      <c r="S3379" s="10">
        <f t="shared" si="318"/>
        <v>42053.732627314821</v>
      </c>
      <c r="T3379" s="10">
        <f t="shared" si="319"/>
        <v>42083.705555555556</v>
      </c>
      <c r="V3379" s="21"/>
      <c r="W3379" t="s">
        <v>8271</v>
      </c>
      <c r="X3379" t="str">
        <f t="shared" si="316"/>
        <v>theater</v>
      </c>
      <c r="Y3379" t="str">
        <f t="shared" si="317"/>
        <v>plays</v>
      </c>
    </row>
    <row r="3380" spans="1:25" ht="80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107.63636363636364</v>
      </c>
      <c r="P3380" s="6">
        <f t="shared" si="315"/>
        <v>28.19047619047619</v>
      </c>
      <c r="Q3380" t="s">
        <v>8317</v>
      </c>
      <c r="R3380" t="s">
        <v>8318</v>
      </c>
      <c r="S3380" s="10">
        <f t="shared" si="318"/>
        <v>41858.355393518519</v>
      </c>
      <c r="T3380" s="10">
        <f t="shared" si="319"/>
        <v>41882.547222222223</v>
      </c>
      <c r="V3380" s="21"/>
      <c r="W3380" t="s">
        <v>8271</v>
      </c>
      <c r="X3380" t="str">
        <f t="shared" si="316"/>
        <v>theater</v>
      </c>
      <c r="Y3380" t="str">
        <f t="shared" si="317"/>
        <v>plays</v>
      </c>
    </row>
    <row r="3381" spans="1:25" ht="64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103.64999999999999</v>
      </c>
      <c r="P3381" s="6">
        <f t="shared" si="315"/>
        <v>54.55263157894737</v>
      </c>
      <c r="Q3381" t="s">
        <v>8317</v>
      </c>
      <c r="R3381" t="s">
        <v>8318</v>
      </c>
      <c r="S3381" s="10">
        <f t="shared" si="318"/>
        <v>42225.513888888891</v>
      </c>
      <c r="T3381" s="10">
        <f t="shared" si="319"/>
        <v>42242.958333333328</v>
      </c>
      <c r="V3381" s="21"/>
      <c r="W3381" t="s">
        <v>8271</v>
      </c>
      <c r="X3381" t="str">
        <f t="shared" si="316"/>
        <v>theater</v>
      </c>
      <c r="Y3381" t="str">
        <f t="shared" si="317"/>
        <v>plays</v>
      </c>
    </row>
    <row r="3382" spans="1:25" ht="64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104.43333333333334</v>
      </c>
      <c r="P3382" s="6">
        <f t="shared" si="315"/>
        <v>111.89285714285714</v>
      </c>
      <c r="Q3382" t="s">
        <v>8317</v>
      </c>
      <c r="R3382" t="s">
        <v>8318</v>
      </c>
      <c r="S3382" s="10">
        <f t="shared" si="318"/>
        <v>41937.95344907407</v>
      </c>
      <c r="T3382" s="10">
        <f t="shared" si="319"/>
        <v>41972.995115740734</v>
      </c>
      <c r="V3382" s="21"/>
      <c r="W3382" t="s">
        <v>8271</v>
      </c>
      <c r="X3382" t="str">
        <f t="shared" si="316"/>
        <v>theater</v>
      </c>
      <c r="Y3382" t="str">
        <f t="shared" si="317"/>
        <v>plays</v>
      </c>
    </row>
    <row r="3383" spans="1:25" ht="64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102.25</v>
      </c>
      <c r="P3383" s="6">
        <f t="shared" si="315"/>
        <v>85.208333333333329</v>
      </c>
      <c r="Q3383" t="s">
        <v>8317</v>
      </c>
      <c r="R3383" t="s">
        <v>8318</v>
      </c>
      <c r="S3383" s="10">
        <f t="shared" si="318"/>
        <v>42044.184988425928</v>
      </c>
      <c r="T3383" s="10">
        <f t="shared" si="319"/>
        <v>42074.143321759257</v>
      </c>
      <c r="V3383" s="21"/>
      <c r="W3383" t="s">
        <v>8271</v>
      </c>
      <c r="X3383" t="str">
        <f t="shared" si="316"/>
        <v>theater</v>
      </c>
      <c r="Y3383" t="str">
        <f t="shared" si="317"/>
        <v>plays</v>
      </c>
    </row>
    <row r="3384" spans="1:25" ht="64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100.74285714285713</v>
      </c>
      <c r="P3384" s="6">
        <f t="shared" si="315"/>
        <v>76.652173913043484</v>
      </c>
      <c r="Q3384" t="s">
        <v>8317</v>
      </c>
      <c r="R3384" t="s">
        <v>8318</v>
      </c>
      <c r="S3384" s="10">
        <f t="shared" si="318"/>
        <v>42559.431203703702</v>
      </c>
      <c r="T3384" s="10">
        <f t="shared" si="319"/>
        <v>42583.957638888889</v>
      </c>
      <c r="V3384" s="21"/>
      <c r="W3384" t="s">
        <v>8271</v>
      </c>
      <c r="X3384" t="str">
        <f t="shared" si="316"/>
        <v>theater</v>
      </c>
      <c r="Y3384" t="str">
        <f t="shared" si="317"/>
        <v>plays</v>
      </c>
    </row>
    <row r="3385" spans="1:25" ht="64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111.71428571428572</v>
      </c>
      <c r="P3385" s="6">
        <f t="shared" si="315"/>
        <v>65.166666666666671</v>
      </c>
      <c r="Q3385" t="s">
        <v>8317</v>
      </c>
      <c r="R3385" t="s">
        <v>8318</v>
      </c>
      <c r="S3385" s="10">
        <f t="shared" si="318"/>
        <v>42524.782638888893</v>
      </c>
      <c r="T3385" s="10">
        <f t="shared" si="319"/>
        <v>42544.782638888893</v>
      </c>
      <c r="V3385" s="21"/>
      <c r="W3385" t="s">
        <v>8271</v>
      </c>
      <c r="X3385" t="str">
        <f t="shared" si="316"/>
        <v>theater</v>
      </c>
      <c r="Y3385" t="str">
        <f t="shared" si="317"/>
        <v>plays</v>
      </c>
    </row>
    <row r="3386" spans="1:25" ht="64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100.01100000000001</v>
      </c>
      <c r="P3386" s="6">
        <f t="shared" si="315"/>
        <v>93.760312499999998</v>
      </c>
      <c r="Q3386" t="s">
        <v>8317</v>
      </c>
      <c r="R3386" t="s">
        <v>8318</v>
      </c>
      <c r="S3386" s="10">
        <f t="shared" si="318"/>
        <v>42292.087592592594</v>
      </c>
      <c r="T3386" s="10">
        <f t="shared" si="319"/>
        <v>42329.125</v>
      </c>
      <c r="V3386" s="21"/>
      <c r="W3386" t="s">
        <v>8271</v>
      </c>
      <c r="X3386" t="str">
        <f t="shared" si="316"/>
        <v>theater</v>
      </c>
      <c r="Y3386" t="str">
        <f t="shared" si="317"/>
        <v>plays</v>
      </c>
    </row>
    <row r="3387" spans="1:25" ht="64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100</v>
      </c>
      <c r="P3387" s="6">
        <f t="shared" si="315"/>
        <v>133.33333333333334</v>
      </c>
      <c r="Q3387" t="s">
        <v>8317</v>
      </c>
      <c r="R3387" t="s">
        <v>8318</v>
      </c>
      <c r="S3387" s="10">
        <f t="shared" si="318"/>
        <v>41953.8675</v>
      </c>
      <c r="T3387" s="10">
        <f t="shared" si="319"/>
        <v>41983.8675</v>
      </c>
      <c r="V3387" s="21"/>
      <c r="W3387" t="s">
        <v>8271</v>
      </c>
      <c r="X3387" t="str">
        <f t="shared" si="316"/>
        <v>theater</v>
      </c>
      <c r="Y3387" t="str">
        <f t="shared" si="317"/>
        <v>plays</v>
      </c>
    </row>
    <row r="3388" spans="1:25" ht="64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105</v>
      </c>
      <c r="P3388" s="6">
        <f t="shared" si="315"/>
        <v>51.219512195121951</v>
      </c>
      <c r="Q3388" t="s">
        <v>8317</v>
      </c>
      <c r="R3388" t="s">
        <v>8318</v>
      </c>
      <c r="S3388" s="10">
        <f t="shared" si="318"/>
        <v>41946.644745370373</v>
      </c>
      <c r="T3388" s="10">
        <f t="shared" si="319"/>
        <v>41976.644745370373</v>
      </c>
      <c r="V3388" s="21"/>
      <c r="W3388" t="s">
        <v>8271</v>
      </c>
      <c r="X3388" t="str">
        <f t="shared" si="316"/>
        <v>theater</v>
      </c>
      <c r="Y3388" t="str">
        <f t="shared" si="317"/>
        <v>plays</v>
      </c>
    </row>
    <row r="3389" spans="1:25" ht="64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116.86666666666667</v>
      </c>
      <c r="P3389" s="6">
        <f t="shared" si="315"/>
        <v>100.17142857142858</v>
      </c>
      <c r="Q3389" t="s">
        <v>8317</v>
      </c>
      <c r="R3389" t="s">
        <v>8318</v>
      </c>
      <c r="S3389" s="10">
        <f t="shared" si="318"/>
        <v>41947.762592592589</v>
      </c>
      <c r="T3389" s="10">
        <f t="shared" si="319"/>
        <v>41987.762592592597</v>
      </c>
      <c r="V3389" s="21"/>
      <c r="W3389" t="s">
        <v>8271</v>
      </c>
      <c r="X3389" t="str">
        <f t="shared" si="316"/>
        <v>theater</v>
      </c>
      <c r="Y3389" t="str">
        <f t="shared" si="317"/>
        <v>plays</v>
      </c>
    </row>
    <row r="3390" spans="1:25" ht="64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103.8</v>
      </c>
      <c r="P3390" s="6">
        <f t="shared" si="315"/>
        <v>34.6</v>
      </c>
      <c r="Q3390" t="s">
        <v>8317</v>
      </c>
      <c r="R3390" t="s">
        <v>8318</v>
      </c>
      <c r="S3390" s="10">
        <f t="shared" si="318"/>
        <v>42143.461122685185</v>
      </c>
      <c r="T3390" s="10">
        <f t="shared" si="319"/>
        <v>42173.461122685185</v>
      </c>
      <c r="V3390" s="21"/>
      <c r="W3390" t="s">
        <v>8271</v>
      </c>
      <c r="X3390" t="str">
        <f t="shared" si="316"/>
        <v>theater</v>
      </c>
      <c r="Y3390" t="str">
        <f t="shared" si="317"/>
        <v>plays</v>
      </c>
    </row>
    <row r="3391" spans="1:25" ht="64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114.5</v>
      </c>
      <c r="P3391" s="6">
        <f t="shared" si="315"/>
        <v>184.67741935483872</v>
      </c>
      <c r="Q3391" t="s">
        <v>8317</v>
      </c>
      <c r="R3391" t="s">
        <v>8318</v>
      </c>
      <c r="S3391" s="10">
        <f t="shared" si="318"/>
        <v>42494.563449074078</v>
      </c>
      <c r="T3391" s="10">
        <f t="shared" si="319"/>
        <v>42524.563449074078</v>
      </c>
      <c r="V3391" s="21"/>
      <c r="W3391" t="s">
        <v>8271</v>
      </c>
      <c r="X3391" t="str">
        <f t="shared" si="316"/>
        <v>theater</v>
      </c>
      <c r="Y3391" t="str">
        <f t="shared" si="317"/>
        <v>plays</v>
      </c>
    </row>
    <row r="3392" spans="1:25" ht="64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102.4</v>
      </c>
      <c r="P3392" s="6">
        <f t="shared" si="315"/>
        <v>69.818181818181813</v>
      </c>
      <c r="Q3392" t="s">
        <v>8317</v>
      </c>
      <c r="R3392" t="s">
        <v>8318</v>
      </c>
      <c r="S3392" s="10">
        <f t="shared" si="318"/>
        <v>41815.774826388886</v>
      </c>
      <c r="T3392" s="10">
        <f t="shared" si="319"/>
        <v>41830.774826388886</v>
      </c>
      <c r="V3392" s="21"/>
      <c r="W3392" t="s">
        <v>8271</v>
      </c>
      <c r="X3392" t="str">
        <f t="shared" si="316"/>
        <v>theater</v>
      </c>
      <c r="Y3392" t="str">
        <f t="shared" si="317"/>
        <v>plays</v>
      </c>
    </row>
    <row r="3393" spans="1:25" ht="64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223</v>
      </c>
      <c r="P3393" s="6">
        <f t="shared" si="315"/>
        <v>61.944444444444443</v>
      </c>
      <c r="Q3393" t="s">
        <v>8317</v>
      </c>
      <c r="R3393" t="s">
        <v>8318</v>
      </c>
      <c r="S3393" s="10">
        <f t="shared" si="318"/>
        <v>41830.545694444445</v>
      </c>
      <c r="T3393" s="10">
        <f t="shared" si="319"/>
        <v>41859.936111111114</v>
      </c>
      <c r="V3393" s="21"/>
      <c r="W3393" t="s">
        <v>8271</v>
      </c>
      <c r="X3393" t="str">
        <f t="shared" si="316"/>
        <v>theater</v>
      </c>
      <c r="Y3393" t="str">
        <f t="shared" si="317"/>
        <v>plays</v>
      </c>
    </row>
    <row r="3394" spans="1:25" ht="64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100</v>
      </c>
      <c r="P3394" s="6">
        <f t="shared" si="315"/>
        <v>41.666666666666664</v>
      </c>
      <c r="Q3394" t="s">
        <v>8317</v>
      </c>
      <c r="R3394" t="s">
        <v>8318</v>
      </c>
      <c r="S3394" s="10">
        <f t="shared" si="318"/>
        <v>42446.845543981486</v>
      </c>
      <c r="T3394" s="10">
        <f t="shared" si="319"/>
        <v>42496.845543981486</v>
      </c>
      <c r="V3394" s="21"/>
      <c r="W3394" t="s">
        <v>8271</v>
      </c>
      <c r="X3394" t="str">
        <f t="shared" si="316"/>
        <v>theater</v>
      </c>
      <c r="Y3394" t="str">
        <f t="shared" si="317"/>
        <v>plays</v>
      </c>
    </row>
    <row r="3395" spans="1:25" ht="64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((E3395/D3395)*100)</f>
        <v>105.80000000000001</v>
      </c>
      <c r="P3395" s="6">
        <f t="shared" ref="P3395:P3458" si="321">IFERROR(E3395/L3395,0)</f>
        <v>36.06818181818182</v>
      </c>
      <c r="Q3395" t="s">
        <v>8317</v>
      </c>
      <c r="R3395" t="s">
        <v>8318</v>
      </c>
      <c r="S3395" s="10">
        <f t="shared" si="318"/>
        <v>41923.921643518523</v>
      </c>
      <c r="T3395" s="10">
        <f t="shared" si="319"/>
        <v>41949.031944444447</v>
      </c>
      <c r="V3395" s="21"/>
      <c r="W3395" t="s">
        <v>8271</v>
      </c>
      <c r="X3395" t="str">
        <f t="shared" ref="X3395:X3458" si="322">LEFT(W3395,FIND("/",W3395)-1)</f>
        <v>theater</v>
      </c>
      <c r="Y3395" t="str">
        <f t="shared" ref="Y3395:Y3458" si="323">RIGHT(W3395,LEN(W3395)-FIND("/",W3395))</f>
        <v>plays</v>
      </c>
    </row>
    <row r="3396" spans="1:25" ht="80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142.36363636363635</v>
      </c>
      <c r="P3396" s="6">
        <f t="shared" si="321"/>
        <v>29</v>
      </c>
      <c r="Q3396" t="s">
        <v>8317</v>
      </c>
      <c r="R3396" t="s">
        <v>8318</v>
      </c>
      <c r="S3396" s="10">
        <f t="shared" si="318"/>
        <v>41817.59542824074</v>
      </c>
      <c r="T3396" s="10">
        <f t="shared" si="319"/>
        <v>41847.59542824074</v>
      </c>
      <c r="V3396" s="21"/>
      <c r="W3396" t="s">
        <v>8271</v>
      </c>
      <c r="X3396" t="str">
        <f t="shared" si="322"/>
        <v>theater</v>
      </c>
      <c r="Y3396" t="str">
        <f t="shared" si="323"/>
        <v>plays</v>
      </c>
    </row>
    <row r="3397" spans="1:25" ht="48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184</v>
      </c>
      <c r="P3397" s="6">
        <f t="shared" si="321"/>
        <v>24.210526315789473</v>
      </c>
      <c r="Q3397" t="s">
        <v>8317</v>
      </c>
      <c r="R3397" t="s">
        <v>8318</v>
      </c>
      <c r="S3397" s="10">
        <f t="shared" si="318"/>
        <v>42140.712314814817</v>
      </c>
      <c r="T3397" s="10">
        <f t="shared" si="319"/>
        <v>42154.756944444445</v>
      </c>
      <c r="V3397" s="21"/>
      <c r="W3397" t="s">
        <v>8271</v>
      </c>
      <c r="X3397" t="str">
        <f t="shared" si="322"/>
        <v>theater</v>
      </c>
      <c r="Y3397" t="str">
        <f t="shared" si="323"/>
        <v>plays</v>
      </c>
    </row>
    <row r="3398" spans="1:25" ht="64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104.33333333333333</v>
      </c>
      <c r="P3398" s="6">
        <f t="shared" si="321"/>
        <v>55.892857142857146</v>
      </c>
      <c r="Q3398" t="s">
        <v>8317</v>
      </c>
      <c r="R3398" t="s">
        <v>8318</v>
      </c>
      <c r="S3398" s="10">
        <f t="shared" si="318"/>
        <v>41764.44663194444</v>
      </c>
      <c r="T3398" s="10">
        <f t="shared" si="319"/>
        <v>41791.165972222225</v>
      </c>
      <c r="V3398" s="21"/>
      <c r="W3398" t="s">
        <v>8271</v>
      </c>
      <c r="X3398" t="str">
        <f t="shared" si="322"/>
        <v>theater</v>
      </c>
      <c r="Y3398" t="str">
        <f t="shared" si="323"/>
        <v>plays</v>
      </c>
    </row>
    <row r="3399" spans="1:25" ht="48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112.00000000000001</v>
      </c>
      <c r="P3399" s="6">
        <f t="shared" si="321"/>
        <v>11.666666666666666</v>
      </c>
      <c r="Q3399" t="s">
        <v>8317</v>
      </c>
      <c r="R3399" t="s">
        <v>8318</v>
      </c>
      <c r="S3399" s="10">
        <f t="shared" si="318"/>
        <v>42378.478344907402</v>
      </c>
      <c r="T3399" s="10">
        <f t="shared" si="319"/>
        <v>42418.916666666672</v>
      </c>
      <c r="V3399" s="21"/>
      <c r="W3399" t="s">
        <v>8271</v>
      </c>
      <c r="X3399" t="str">
        <f t="shared" si="322"/>
        <v>theater</v>
      </c>
      <c r="Y3399" t="str">
        <f t="shared" si="323"/>
        <v>plays</v>
      </c>
    </row>
    <row r="3400" spans="1:25" ht="80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111.07499999999999</v>
      </c>
      <c r="P3400" s="6">
        <f t="shared" si="321"/>
        <v>68.353846153846149</v>
      </c>
      <c r="Q3400" t="s">
        <v>8317</v>
      </c>
      <c r="R3400" t="s">
        <v>8318</v>
      </c>
      <c r="S3400" s="10">
        <f t="shared" si="318"/>
        <v>41941.75203703704</v>
      </c>
      <c r="T3400" s="10">
        <f t="shared" si="319"/>
        <v>41964.708333333328</v>
      </c>
      <c r="V3400" s="21"/>
      <c r="W3400" t="s">
        <v>8271</v>
      </c>
      <c r="X3400" t="str">
        <f t="shared" si="322"/>
        <v>theater</v>
      </c>
      <c r="Y3400" t="str">
        <f t="shared" si="323"/>
        <v>plays</v>
      </c>
    </row>
    <row r="3401" spans="1:25" ht="64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103.75000000000001</v>
      </c>
      <c r="P3401" s="6">
        <f t="shared" si="321"/>
        <v>27.065217391304348</v>
      </c>
      <c r="Q3401" t="s">
        <v>8317</v>
      </c>
      <c r="R3401" t="s">
        <v>8318</v>
      </c>
      <c r="S3401" s="10">
        <f t="shared" si="318"/>
        <v>42026.920428240745</v>
      </c>
      <c r="T3401" s="10">
        <f t="shared" si="319"/>
        <v>42056.920428240745</v>
      </c>
      <c r="V3401" s="21"/>
      <c r="W3401" t="s">
        <v>8271</v>
      </c>
      <c r="X3401" t="str">
        <f t="shared" si="322"/>
        <v>theater</v>
      </c>
      <c r="Y3401" t="str">
        <f t="shared" si="323"/>
        <v>plays</v>
      </c>
    </row>
    <row r="3402" spans="1:25" ht="64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100.41</v>
      </c>
      <c r="P3402" s="6">
        <f t="shared" si="321"/>
        <v>118.12941176470588</v>
      </c>
      <c r="Q3402" t="s">
        <v>8317</v>
      </c>
      <c r="R3402" t="s">
        <v>8318</v>
      </c>
      <c r="S3402" s="10">
        <f t="shared" si="318"/>
        <v>41834.953865740739</v>
      </c>
      <c r="T3402" s="10">
        <f t="shared" si="319"/>
        <v>41879.953865740739</v>
      </c>
      <c r="V3402" s="21"/>
      <c r="W3402" t="s">
        <v>8271</v>
      </c>
      <c r="X3402" t="str">
        <f t="shared" si="322"/>
        <v>theater</v>
      </c>
      <c r="Y3402" t="str">
        <f t="shared" si="323"/>
        <v>plays</v>
      </c>
    </row>
    <row r="3403" spans="1:25" ht="80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101.86206896551724</v>
      </c>
      <c r="P3403" s="6">
        <f t="shared" si="321"/>
        <v>44.757575757575758</v>
      </c>
      <c r="Q3403" t="s">
        <v>8317</v>
      </c>
      <c r="R3403" t="s">
        <v>8318</v>
      </c>
      <c r="S3403" s="10">
        <f t="shared" si="318"/>
        <v>42193.723912037036</v>
      </c>
      <c r="T3403" s="10">
        <f t="shared" si="319"/>
        <v>42223.723912037036</v>
      </c>
      <c r="V3403" s="21"/>
      <c r="W3403" t="s">
        <v>8271</v>
      </c>
      <c r="X3403" t="str">
        <f t="shared" si="322"/>
        <v>theater</v>
      </c>
      <c r="Y3403" t="str">
        <f t="shared" si="323"/>
        <v>plays</v>
      </c>
    </row>
    <row r="3404" spans="1:25" ht="64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109.76666666666665</v>
      </c>
      <c r="P3404" s="6">
        <f t="shared" si="321"/>
        <v>99.787878787878782</v>
      </c>
      <c r="Q3404" t="s">
        <v>8317</v>
      </c>
      <c r="R3404" t="s">
        <v>8318</v>
      </c>
      <c r="S3404" s="10">
        <f t="shared" si="318"/>
        <v>42290.61855324074</v>
      </c>
      <c r="T3404" s="10">
        <f t="shared" si="319"/>
        <v>42320.104861111111</v>
      </c>
      <c r="V3404" s="21"/>
      <c r="W3404" t="s">
        <v>8271</v>
      </c>
      <c r="X3404" t="str">
        <f t="shared" si="322"/>
        <v>theater</v>
      </c>
      <c r="Y3404" t="str">
        <f t="shared" si="323"/>
        <v>plays</v>
      </c>
    </row>
    <row r="3405" spans="1:25" ht="80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100</v>
      </c>
      <c r="P3405" s="6">
        <f t="shared" si="321"/>
        <v>117.64705882352941</v>
      </c>
      <c r="Q3405" t="s">
        <v>8317</v>
      </c>
      <c r="R3405" t="s">
        <v>8318</v>
      </c>
      <c r="S3405" s="10">
        <f t="shared" si="318"/>
        <v>42150.462083333332</v>
      </c>
      <c r="T3405" s="10">
        <f t="shared" si="319"/>
        <v>42180.462083333332</v>
      </c>
      <c r="V3405" s="21"/>
      <c r="W3405" t="s">
        <v>8271</v>
      </c>
      <c r="X3405" t="str">
        <f t="shared" si="322"/>
        <v>theater</v>
      </c>
      <c r="Y3405" t="str">
        <f t="shared" si="323"/>
        <v>plays</v>
      </c>
    </row>
    <row r="3406" spans="1:25" ht="80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122</v>
      </c>
      <c r="P3406" s="6">
        <f t="shared" si="321"/>
        <v>203.33333333333334</v>
      </c>
      <c r="Q3406" t="s">
        <v>8317</v>
      </c>
      <c r="R3406" t="s">
        <v>8318</v>
      </c>
      <c r="S3406" s="10">
        <f t="shared" si="318"/>
        <v>42152.503495370373</v>
      </c>
      <c r="T3406" s="10">
        <f t="shared" si="319"/>
        <v>42172.503495370373</v>
      </c>
      <c r="V3406" s="21"/>
      <c r="W3406" t="s">
        <v>8271</v>
      </c>
      <c r="X3406" t="str">
        <f t="shared" si="322"/>
        <v>theater</v>
      </c>
      <c r="Y3406" t="str">
        <f t="shared" si="323"/>
        <v>plays</v>
      </c>
    </row>
    <row r="3407" spans="1:25" ht="64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137.57142857142856</v>
      </c>
      <c r="P3407" s="6">
        <f t="shared" si="321"/>
        <v>28.323529411764707</v>
      </c>
      <c r="Q3407" t="s">
        <v>8317</v>
      </c>
      <c r="R3407" t="s">
        <v>8318</v>
      </c>
      <c r="S3407" s="10">
        <f t="shared" si="318"/>
        <v>42410.017199074078</v>
      </c>
      <c r="T3407" s="10">
        <f t="shared" si="319"/>
        <v>42430.999305555553</v>
      </c>
      <c r="V3407" s="21"/>
      <c r="W3407" t="s">
        <v>8271</v>
      </c>
      <c r="X3407" t="str">
        <f t="shared" si="322"/>
        <v>theater</v>
      </c>
      <c r="Y3407" t="str">
        <f t="shared" si="323"/>
        <v>plays</v>
      </c>
    </row>
    <row r="3408" spans="1:25" ht="48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100.31000000000002</v>
      </c>
      <c r="P3408" s="6">
        <f t="shared" si="321"/>
        <v>110.23076923076923</v>
      </c>
      <c r="Q3408" t="s">
        <v>8317</v>
      </c>
      <c r="R3408" t="s">
        <v>8318</v>
      </c>
      <c r="S3408" s="10">
        <f t="shared" si="318"/>
        <v>41791.492777777778</v>
      </c>
      <c r="T3408" s="10">
        <f t="shared" si="319"/>
        <v>41836.492777777778</v>
      </c>
      <c r="V3408" s="21"/>
      <c r="W3408" t="s">
        <v>8271</v>
      </c>
      <c r="X3408" t="str">
        <f t="shared" si="322"/>
        <v>theater</v>
      </c>
      <c r="Y3408" t="str">
        <f t="shared" si="323"/>
        <v>plays</v>
      </c>
    </row>
    <row r="3409" spans="1:25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107.1</v>
      </c>
      <c r="P3409" s="6">
        <f t="shared" si="321"/>
        <v>31.970149253731343</v>
      </c>
      <c r="Q3409" t="s">
        <v>8317</v>
      </c>
      <c r="R3409" t="s">
        <v>8318</v>
      </c>
      <c r="S3409" s="10">
        <f t="shared" si="318"/>
        <v>41796.422326388885</v>
      </c>
      <c r="T3409" s="10">
        <f t="shared" si="319"/>
        <v>41826.422326388885</v>
      </c>
      <c r="V3409" s="21"/>
      <c r="W3409" t="s">
        <v>8271</v>
      </c>
      <c r="X3409" t="str">
        <f t="shared" si="322"/>
        <v>theater</v>
      </c>
      <c r="Y3409" t="str">
        <f t="shared" si="323"/>
        <v>plays</v>
      </c>
    </row>
    <row r="3410" spans="1:25" ht="64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211</v>
      </c>
      <c r="P3410" s="6">
        <f t="shared" si="321"/>
        <v>58.611111111111114</v>
      </c>
      <c r="Q3410" t="s">
        <v>8317</v>
      </c>
      <c r="R3410" t="s">
        <v>8318</v>
      </c>
      <c r="S3410" s="10">
        <f t="shared" si="318"/>
        <v>41808.991944444446</v>
      </c>
      <c r="T3410" s="10">
        <f t="shared" si="319"/>
        <v>41838.991944444446</v>
      </c>
      <c r="V3410" s="21"/>
      <c r="W3410" t="s">
        <v>8271</v>
      </c>
      <c r="X3410" t="str">
        <f t="shared" si="322"/>
        <v>theater</v>
      </c>
      <c r="Y3410" t="str">
        <f t="shared" si="323"/>
        <v>plays</v>
      </c>
    </row>
    <row r="3411" spans="1:25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123.6</v>
      </c>
      <c r="P3411" s="6">
        <f t="shared" si="321"/>
        <v>29.428571428571427</v>
      </c>
      <c r="Q3411" t="s">
        <v>8317</v>
      </c>
      <c r="R3411" t="s">
        <v>8318</v>
      </c>
      <c r="S3411" s="10">
        <f t="shared" si="318"/>
        <v>42544.814328703709</v>
      </c>
      <c r="T3411" s="10">
        <f t="shared" si="319"/>
        <v>42582.873611111107</v>
      </c>
      <c r="V3411" s="21"/>
      <c r="W3411" t="s">
        <v>8271</v>
      </c>
      <c r="X3411" t="str">
        <f t="shared" si="322"/>
        <v>theater</v>
      </c>
      <c r="Y3411" t="str">
        <f t="shared" si="323"/>
        <v>plays</v>
      </c>
    </row>
    <row r="3412" spans="1:25" ht="64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108.5</v>
      </c>
      <c r="P3412" s="6">
        <f t="shared" si="321"/>
        <v>81.375</v>
      </c>
      <c r="Q3412" t="s">
        <v>8317</v>
      </c>
      <c r="R3412" t="s">
        <v>8318</v>
      </c>
      <c r="S3412" s="10">
        <f t="shared" si="318"/>
        <v>42500.041550925926</v>
      </c>
      <c r="T3412" s="10">
        <f t="shared" si="319"/>
        <v>42527.291666666672</v>
      </c>
      <c r="V3412" s="21"/>
      <c r="W3412" t="s">
        <v>8271</v>
      </c>
      <c r="X3412" t="str">
        <f t="shared" si="322"/>
        <v>theater</v>
      </c>
      <c r="Y3412" t="str">
        <f t="shared" si="323"/>
        <v>plays</v>
      </c>
    </row>
    <row r="3413" spans="1:25" ht="64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103.56666666666668</v>
      </c>
      <c r="P3413" s="6">
        <f t="shared" si="321"/>
        <v>199.16666666666666</v>
      </c>
      <c r="Q3413" t="s">
        <v>8317</v>
      </c>
      <c r="R3413" t="s">
        <v>8318</v>
      </c>
      <c r="S3413" s="10">
        <f t="shared" si="318"/>
        <v>42265.022824074069</v>
      </c>
      <c r="T3413" s="10">
        <f t="shared" si="319"/>
        <v>42285.022824074069</v>
      </c>
      <c r="V3413" s="21"/>
      <c r="W3413" t="s">
        <v>8271</v>
      </c>
      <c r="X3413" t="str">
        <f t="shared" si="322"/>
        <v>theater</v>
      </c>
      <c r="Y3413" t="str">
        <f t="shared" si="323"/>
        <v>plays</v>
      </c>
    </row>
    <row r="3414" spans="1:25" ht="64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100</v>
      </c>
      <c r="P3414" s="6">
        <f t="shared" si="321"/>
        <v>115.38461538461539</v>
      </c>
      <c r="Q3414" t="s">
        <v>8317</v>
      </c>
      <c r="R3414" t="s">
        <v>8318</v>
      </c>
      <c r="S3414" s="10">
        <f t="shared" si="318"/>
        <v>41879.959050925929</v>
      </c>
      <c r="T3414" s="10">
        <f t="shared" si="319"/>
        <v>41909.959050925929</v>
      </c>
      <c r="V3414" s="21"/>
      <c r="W3414" t="s">
        <v>8271</v>
      </c>
      <c r="X3414" t="str">
        <f t="shared" si="322"/>
        <v>theater</v>
      </c>
      <c r="Y3414" t="str">
        <f t="shared" si="323"/>
        <v>plays</v>
      </c>
    </row>
    <row r="3415" spans="1:25" ht="64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130</v>
      </c>
      <c r="P3415" s="6">
        <f t="shared" si="321"/>
        <v>46.428571428571431</v>
      </c>
      <c r="Q3415" t="s">
        <v>8317</v>
      </c>
      <c r="R3415" t="s">
        <v>8318</v>
      </c>
      <c r="S3415" s="10">
        <f t="shared" si="318"/>
        <v>42053.733078703706</v>
      </c>
      <c r="T3415" s="10">
        <f t="shared" si="319"/>
        <v>42063.207638888889</v>
      </c>
      <c r="V3415" s="21"/>
      <c r="W3415" t="s">
        <v>8271</v>
      </c>
      <c r="X3415" t="str">
        <f t="shared" si="322"/>
        <v>theater</v>
      </c>
      <c r="Y3415" t="str">
        <f t="shared" si="323"/>
        <v>plays</v>
      </c>
    </row>
    <row r="3416" spans="1:25" ht="64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103.49999999999999</v>
      </c>
      <c r="P3416" s="6">
        <f t="shared" si="321"/>
        <v>70.568181818181813</v>
      </c>
      <c r="Q3416" t="s">
        <v>8317</v>
      </c>
      <c r="R3416" t="s">
        <v>8318</v>
      </c>
      <c r="S3416" s="10">
        <f t="shared" ref="S3416:S3479" si="324">(((J3416/60)/60)/24)+DATE(1970,1,1)</f>
        <v>42675.832465277781</v>
      </c>
      <c r="T3416" s="10">
        <f t="shared" ref="T3416:T3479" si="325">(((I3416/60)/60)/24)+DATE(1970,1,1)</f>
        <v>42705.332638888889</v>
      </c>
      <c r="V3416" s="21"/>
      <c r="W3416" t="s">
        <v>8271</v>
      </c>
      <c r="X3416" t="str">
        <f t="shared" si="322"/>
        <v>theater</v>
      </c>
      <c r="Y3416" t="str">
        <f t="shared" si="323"/>
        <v>plays</v>
      </c>
    </row>
    <row r="3417" spans="1:25" ht="48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100</v>
      </c>
      <c r="P3417" s="6">
        <f t="shared" si="321"/>
        <v>22.222222222222221</v>
      </c>
      <c r="Q3417" t="s">
        <v>8317</v>
      </c>
      <c r="R3417" t="s">
        <v>8318</v>
      </c>
      <c r="S3417" s="10">
        <f t="shared" si="324"/>
        <v>42467.144166666665</v>
      </c>
      <c r="T3417" s="10">
        <f t="shared" si="325"/>
        <v>42477.979166666672</v>
      </c>
      <c r="V3417" s="21"/>
      <c r="W3417" t="s">
        <v>8271</v>
      </c>
      <c r="X3417" t="str">
        <f t="shared" si="322"/>
        <v>theater</v>
      </c>
      <c r="Y3417" t="str">
        <f t="shared" si="323"/>
        <v>plays</v>
      </c>
    </row>
    <row r="3418" spans="1:25" ht="64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119.6</v>
      </c>
      <c r="P3418" s="6">
        <f t="shared" si="321"/>
        <v>159.46666666666667</v>
      </c>
      <c r="Q3418" t="s">
        <v>8317</v>
      </c>
      <c r="R3418" t="s">
        <v>8318</v>
      </c>
      <c r="S3418" s="10">
        <f t="shared" si="324"/>
        <v>42089.412557870368</v>
      </c>
      <c r="T3418" s="10">
        <f t="shared" si="325"/>
        <v>42117.770833333328</v>
      </c>
      <c r="V3418" s="21"/>
      <c r="W3418" t="s">
        <v>8271</v>
      </c>
      <c r="X3418" t="str">
        <f t="shared" si="322"/>
        <v>theater</v>
      </c>
      <c r="Y3418" t="str">
        <f t="shared" si="323"/>
        <v>plays</v>
      </c>
    </row>
    <row r="3419" spans="1:25" ht="64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100.00058823529412</v>
      </c>
      <c r="P3419" s="6">
        <f t="shared" si="321"/>
        <v>37.777999999999999</v>
      </c>
      <c r="Q3419" t="s">
        <v>8317</v>
      </c>
      <c r="R3419" t="s">
        <v>8318</v>
      </c>
      <c r="S3419" s="10">
        <f t="shared" si="324"/>
        <v>41894.91375</v>
      </c>
      <c r="T3419" s="10">
        <f t="shared" si="325"/>
        <v>41938.029861111114</v>
      </c>
      <c r="V3419" s="21"/>
      <c r="W3419" t="s">
        <v>8271</v>
      </c>
      <c r="X3419" t="str">
        <f t="shared" si="322"/>
        <v>theater</v>
      </c>
      <c r="Y3419" t="str">
        <f t="shared" si="323"/>
        <v>plays</v>
      </c>
    </row>
    <row r="3420" spans="1:25" ht="64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100.875</v>
      </c>
      <c r="P3420" s="6">
        <f t="shared" si="321"/>
        <v>72.053571428571431</v>
      </c>
      <c r="Q3420" t="s">
        <v>8317</v>
      </c>
      <c r="R3420" t="s">
        <v>8318</v>
      </c>
      <c r="S3420" s="10">
        <f t="shared" si="324"/>
        <v>41752.83457175926</v>
      </c>
      <c r="T3420" s="10">
        <f t="shared" si="325"/>
        <v>41782.83457175926</v>
      </c>
      <c r="V3420" s="21"/>
      <c r="W3420" t="s">
        <v>8271</v>
      </c>
      <c r="X3420" t="str">
        <f t="shared" si="322"/>
        <v>theater</v>
      </c>
      <c r="Y3420" t="str">
        <f t="shared" si="323"/>
        <v>plays</v>
      </c>
    </row>
    <row r="3421" spans="1:25" ht="8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106.54545454545455</v>
      </c>
      <c r="P3421" s="6">
        <f t="shared" si="321"/>
        <v>63.695652173913047</v>
      </c>
      <c r="Q3421" t="s">
        <v>8317</v>
      </c>
      <c r="R3421" t="s">
        <v>8318</v>
      </c>
      <c r="S3421" s="10">
        <f t="shared" si="324"/>
        <v>42448.821585648147</v>
      </c>
      <c r="T3421" s="10">
        <f t="shared" si="325"/>
        <v>42466.895833333328</v>
      </c>
      <c r="V3421" s="21"/>
      <c r="W3421" t="s">
        <v>8271</v>
      </c>
      <c r="X3421" t="str">
        <f t="shared" si="322"/>
        <v>theater</v>
      </c>
      <c r="Y3421" t="str">
        <f t="shared" si="323"/>
        <v>plays</v>
      </c>
    </row>
    <row r="3422" spans="1:25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138</v>
      </c>
      <c r="P3422" s="6">
        <f t="shared" si="321"/>
        <v>28.411764705882351</v>
      </c>
      <c r="Q3422" t="s">
        <v>8317</v>
      </c>
      <c r="R3422" t="s">
        <v>8318</v>
      </c>
      <c r="S3422" s="10">
        <f t="shared" si="324"/>
        <v>42405.090300925927</v>
      </c>
      <c r="T3422" s="10">
        <f t="shared" si="325"/>
        <v>42414</v>
      </c>
      <c r="V3422" s="21"/>
      <c r="W3422" t="s">
        <v>8271</v>
      </c>
      <c r="X3422" t="str">
        <f t="shared" si="322"/>
        <v>theater</v>
      </c>
      <c r="Y3422" t="str">
        <f t="shared" si="323"/>
        <v>plays</v>
      </c>
    </row>
    <row r="3423" spans="1:25" ht="64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101.15</v>
      </c>
      <c r="P3423" s="6">
        <f t="shared" si="321"/>
        <v>103.21428571428571</v>
      </c>
      <c r="Q3423" t="s">
        <v>8317</v>
      </c>
      <c r="R3423" t="s">
        <v>8318</v>
      </c>
      <c r="S3423" s="10">
        <f t="shared" si="324"/>
        <v>42037.791238425925</v>
      </c>
      <c r="T3423" s="10">
        <f t="shared" si="325"/>
        <v>42067.791238425925</v>
      </c>
      <c r="V3423" s="21"/>
      <c r="W3423" t="s">
        <v>8271</v>
      </c>
      <c r="X3423" t="str">
        <f t="shared" si="322"/>
        <v>theater</v>
      </c>
      <c r="Y3423" t="str">
        <f t="shared" si="323"/>
        <v>plays</v>
      </c>
    </row>
    <row r="3424" spans="1:25" ht="64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109.1</v>
      </c>
      <c r="P3424" s="6">
        <f t="shared" si="321"/>
        <v>71.152173913043484</v>
      </c>
      <c r="Q3424" t="s">
        <v>8317</v>
      </c>
      <c r="R3424" t="s">
        <v>8318</v>
      </c>
      <c r="S3424" s="10">
        <f t="shared" si="324"/>
        <v>42323.562222222223</v>
      </c>
      <c r="T3424" s="10">
        <f t="shared" si="325"/>
        <v>42352</v>
      </c>
      <c r="V3424" s="21"/>
      <c r="W3424" t="s">
        <v>8271</v>
      </c>
      <c r="X3424" t="str">
        <f t="shared" si="322"/>
        <v>theater</v>
      </c>
      <c r="Y3424" t="str">
        <f t="shared" si="323"/>
        <v>plays</v>
      </c>
    </row>
    <row r="3425" spans="1:25" ht="64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140</v>
      </c>
      <c r="P3425" s="6">
        <f t="shared" si="321"/>
        <v>35</v>
      </c>
      <c r="Q3425" t="s">
        <v>8317</v>
      </c>
      <c r="R3425" t="s">
        <v>8318</v>
      </c>
      <c r="S3425" s="10">
        <f t="shared" si="324"/>
        <v>42088.911354166667</v>
      </c>
      <c r="T3425" s="10">
        <f t="shared" si="325"/>
        <v>42118.911354166667</v>
      </c>
      <c r="V3425" s="21"/>
      <c r="W3425" t="s">
        <v>8271</v>
      </c>
      <c r="X3425" t="str">
        <f t="shared" si="322"/>
        <v>theater</v>
      </c>
      <c r="Y3425" t="str">
        <f t="shared" si="323"/>
        <v>plays</v>
      </c>
    </row>
    <row r="3426" spans="1:25" ht="64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103.58333333333334</v>
      </c>
      <c r="P3426" s="6">
        <f t="shared" si="321"/>
        <v>81.776315789473685</v>
      </c>
      <c r="Q3426" t="s">
        <v>8317</v>
      </c>
      <c r="R3426" t="s">
        <v>8318</v>
      </c>
      <c r="S3426" s="10">
        <f t="shared" si="324"/>
        <v>42018.676898148144</v>
      </c>
      <c r="T3426" s="10">
        <f t="shared" si="325"/>
        <v>42040.290972222225</v>
      </c>
      <c r="V3426" s="21"/>
      <c r="W3426" t="s">
        <v>8271</v>
      </c>
      <c r="X3426" t="str">
        <f t="shared" si="322"/>
        <v>theater</v>
      </c>
      <c r="Y3426" t="str">
        <f t="shared" si="323"/>
        <v>plays</v>
      </c>
    </row>
    <row r="3427" spans="1:25" ht="64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102.97033333333331</v>
      </c>
      <c r="P3427" s="6">
        <f t="shared" si="321"/>
        <v>297.02980769230766</v>
      </c>
      <c r="Q3427" t="s">
        <v>8317</v>
      </c>
      <c r="R3427" t="s">
        <v>8318</v>
      </c>
      <c r="S3427" s="10">
        <f t="shared" si="324"/>
        <v>41884.617314814815</v>
      </c>
      <c r="T3427" s="10">
        <f t="shared" si="325"/>
        <v>41916.617314814815</v>
      </c>
      <c r="V3427" s="21"/>
      <c r="W3427" t="s">
        <v>8271</v>
      </c>
      <c r="X3427" t="str">
        <f t="shared" si="322"/>
        <v>theater</v>
      </c>
      <c r="Y3427" t="str">
        <f t="shared" si="323"/>
        <v>plays</v>
      </c>
    </row>
    <row r="3428" spans="1:25" ht="64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108.13333333333333</v>
      </c>
      <c r="P3428" s="6">
        <f t="shared" si="321"/>
        <v>46.609195402298852</v>
      </c>
      <c r="Q3428" t="s">
        <v>8317</v>
      </c>
      <c r="R3428" t="s">
        <v>8318</v>
      </c>
      <c r="S3428" s="10">
        <f t="shared" si="324"/>
        <v>41884.056747685187</v>
      </c>
      <c r="T3428" s="10">
        <f t="shared" si="325"/>
        <v>41903.083333333336</v>
      </c>
      <c r="V3428" s="21"/>
      <c r="W3428" t="s">
        <v>8271</v>
      </c>
      <c r="X3428" t="str">
        <f t="shared" si="322"/>
        <v>theater</v>
      </c>
      <c r="Y3428" t="str">
        <f t="shared" si="323"/>
        <v>plays</v>
      </c>
    </row>
    <row r="3429" spans="1:25" ht="64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100</v>
      </c>
      <c r="P3429" s="6">
        <f t="shared" si="321"/>
        <v>51.724137931034484</v>
      </c>
      <c r="Q3429" t="s">
        <v>8317</v>
      </c>
      <c r="R3429" t="s">
        <v>8318</v>
      </c>
      <c r="S3429" s="10">
        <f t="shared" si="324"/>
        <v>41792.645277777774</v>
      </c>
      <c r="T3429" s="10">
        <f t="shared" si="325"/>
        <v>41822.645277777774</v>
      </c>
      <c r="V3429" s="21"/>
      <c r="W3429" t="s">
        <v>8271</v>
      </c>
      <c r="X3429" t="str">
        <f t="shared" si="322"/>
        <v>theater</v>
      </c>
      <c r="Y3429" t="str">
        <f t="shared" si="323"/>
        <v>plays</v>
      </c>
    </row>
    <row r="3430" spans="1:25" ht="64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102.75000000000001</v>
      </c>
      <c r="P3430" s="6">
        <f t="shared" si="321"/>
        <v>40.294117647058826</v>
      </c>
      <c r="Q3430" t="s">
        <v>8317</v>
      </c>
      <c r="R3430" t="s">
        <v>8318</v>
      </c>
      <c r="S3430" s="10">
        <f t="shared" si="324"/>
        <v>42038.720451388886</v>
      </c>
      <c r="T3430" s="10">
        <f t="shared" si="325"/>
        <v>42063.708333333328</v>
      </c>
      <c r="V3430" s="21"/>
      <c r="W3430" t="s">
        <v>8271</v>
      </c>
      <c r="X3430" t="str">
        <f t="shared" si="322"/>
        <v>theater</v>
      </c>
      <c r="Y3430" t="str">
        <f t="shared" si="323"/>
        <v>plays</v>
      </c>
    </row>
    <row r="3431" spans="1:25" ht="64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130</v>
      </c>
      <c r="P3431" s="6">
        <f t="shared" si="321"/>
        <v>16.25</v>
      </c>
      <c r="Q3431" t="s">
        <v>8317</v>
      </c>
      <c r="R3431" t="s">
        <v>8318</v>
      </c>
      <c r="S3431" s="10">
        <f t="shared" si="324"/>
        <v>42662.021539351852</v>
      </c>
      <c r="T3431" s="10">
        <f t="shared" si="325"/>
        <v>42676.021539351852</v>
      </c>
      <c r="V3431" s="21"/>
      <c r="W3431" t="s">
        <v>8271</v>
      </c>
      <c r="X3431" t="str">
        <f t="shared" si="322"/>
        <v>theater</v>
      </c>
      <c r="Y3431" t="str">
        <f t="shared" si="323"/>
        <v>plays</v>
      </c>
    </row>
    <row r="3432" spans="1:25" ht="64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108.54949999999999</v>
      </c>
      <c r="P3432" s="6">
        <f t="shared" si="321"/>
        <v>30.152638888888887</v>
      </c>
      <c r="Q3432" t="s">
        <v>8317</v>
      </c>
      <c r="R3432" t="s">
        <v>8318</v>
      </c>
      <c r="S3432" s="10">
        <f t="shared" si="324"/>
        <v>41820.945613425924</v>
      </c>
      <c r="T3432" s="10">
        <f t="shared" si="325"/>
        <v>41850.945613425924</v>
      </c>
      <c r="V3432" s="21"/>
      <c r="W3432" t="s">
        <v>8271</v>
      </c>
      <c r="X3432" t="str">
        <f t="shared" si="322"/>
        <v>theater</v>
      </c>
      <c r="Y3432" t="str">
        <f t="shared" si="323"/>
        <v>plays</v>
      </c>
    </row>
    <row r="3433" spans="1:25" ht="64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100</v>
      </c>
      <c r="P3433" s="6">
        <f t="shared" si="321"/>
        <v>95.238095238095241</v>
      </c>
      <c r="Q3433" t="s">
        <v>8317</v>
      </c>
      <c r="R3433" t="s">
        <v>8318</v>
      </c>
      <c r="S3433" s="10">
        <f t="shared" si="324"/>
        <v>41839.730937500004</v>
      </c>
      <c r="T3433" s="10">
        <f t="shared" si="325"/>
        <v>41869.730937500004</v>
      </c>
      <c r="V3433" s="21"/>
      <c r="W3433" t="s">
        <v>8271</v>
      </c>
      <c r="X3433" t="str">
        <f t="shared" si="322"/>
        <v>theater</v>
      </c>
      <c r="Y3433" t="str">
        <f t="shared" si="323"/>
        <v>plays</v>
      </c>
    </row>
    <row r="3434" spans="1:25" ht="64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109.65</v>
      </c>
      <c r="P3434" s="6">
        <f t="shared" si="321"/>
        <v>52.214285714285715</v>
      </c>
      <c r="Q3434" t="s">
        <v>8317</v>
      </c>
      <c r="R3434" t="s">
        <v>8318</v>
      </c>
      <c r="S3434" s="10">
        <f t="shared" si="324"/>
        <v>42380.581180555557</v>
      </c>
      <c r="T3434" s="10">
        <f t="shared" si="325"/>
        <v>42405.916666666672</v>
      </c>
      <c r="V3434" s="21"/>
      <c r="W3434" t="s">
        <v>8271</v>
      </c>
      <c r="X3434" t="str">
        <f t="shared" si="322"/>
        <v>theater</v>
      </c>
      <c r="Y3434" t="str">
        <f t="shared" si="323"/>
        <v>plays</v>
      </c>
    </row>
    <row r="3435" spans="1:25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100.26315789473684</v>
      </c>
      <c r="P3435" s="6">
        <f t="shared" si="321"/>
        <v>134.1549295774648</v>
      </c>
      <c r="Q3435" t="s">
        <v>8317</v>
      </c>
      <c r="R3435" t="s">
        <v>8318</v>
      </c>
      <c r="S3435" s="10">
        <f t="shared" si="324"/>
        <v>41776.063136574077</v>
      </c>
      <c r="T3435" s="10">
        <f t="shared" si="325"/>
        <v>41807.125</v>
      </c>
      <c r="V3435" s="21"/>
      <c r="W3435" t="s">
        <v>8271</v>
      </c>
      <c r="X3435" t="str">
        <f t="shared" si="322"/>
        <v>theater</v>
      </c>
      <c r="Y3435" t="str">
        <f t="shared" si="323"/>
        <v>plays</v>
      </c>
    </row>
    <row r="3436" spans="1:25" ht="64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105.55000000000001</v>
      </c>
      <c r="P3436" s="6">
        <f t="shared" si="321"/>
        <v>62.827380952380949</v>
      </c>
      <c r="Q3436" t="s">
        <v>8317</v>
      </c>
      <c r="R3436" t="s">
        <v>8318</v>
      </c>
      <c r="S3436" s="10">
        <f t="shared" si="324"/>
        <v>41800.380428240744</v>
      </c>
      <c r="T3436" s="10">
        <f t="shared" si="325"/>
        <v>41830.380428240744</v>
      </c>
      <c r="V3436" s="21"/>
      <c r="W3436" t="s">
        <v>8271</v>
      </c>
      <c r="X3436" t="str">
        <f t="shared" si="322"/>
        <v>theater</v>
      </c>
      <c r="Y3436" t="str">
        <f t="shared" si="323"/>
        <v>plays</v>
      </c>
    </row>
    <row r="3437" spans="1:25" ht="64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112.00000000000001</v>
      </c>
      <c r="P3437" s="6">
        <f t="shared" si="321"/>
        <v>58.94736842105263</v>
      </c>
      <c r="Q3437" t="s">
        <v>8317</v>
      </c>
      <c r="R3437" t="s">
        <v>8318</v>
      </c>
      <c r="S3437" s="10">
        <f t="shared" si="324"/>
        <v>42572.61681712963</v>
      </c>
      <c r="T3437" s="10">
        <f t="shared" si="325"/>
        <v>42589.125</v>
      </c>
      <c r="V3437" s="21"/>
      <c r="W3437" t="s">
        <v>8271</v>
      </c>
      <c r="X3437" t="str">
        <f t="shared" si="322"/>
        <v>theater</v>
      </c>
      <c r="Y3437" t="str">
        <f t="shared" si="323"/>
        <v>plays</v>
      </c>
    </row>
    <row r="3438" spans="1:25" ht="64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105.89999999999999</v>
      </c>
      <c r="P3438" s="6">
        <f t="shared" si="321"/>
        <v>143.1081081081081</v>
      </c>
      <c r="Q3438" t="s">
        <v>8317</v>
      </c>
      <c r="R3438" t="s">
        <v>8318</v>
      </c>
      <c r="S3438" s="10">
        <f t="shared" si="324"/>
        <v>41851.541585648149</v>
      </c>
      <c r="T3438" s="10">
        <f t="shared" si="325"/>
        <v>41872.686111111114</v>
      </c>
      <c r="V3438" s="21"/>
      <c r="W3438" t="s">
        <v>8271</v>
      </c>
      <c r="X3438" t="str">
        <f t="shared" si="322"/>
        <v>theater</v>
      </c>
      <c r="Y3438" t="str">
        <f t="shared" si="323"/>
        <v>plays</v>
      </c>
    </row>
    <row r="3439" spans="1:25" ht="64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101</v>
      </c>
      <c r="P3439" s="6">
        <f t="shared" si="321"/>
        <v>84.166666666666671</v>
      </c>
      <c r="Q3439" t="s">
        <v>8317</v>
      </c>
      <c r="R3439" t="s">
        <v>8318</v>
      </c>
      <c r="S3439" s="10">
        <f t="shared" si="324"/>
        <v>42205.710879629631</v>
      </c>
      <c r="T3439" s="10">
        <f t="shared" si="325"/>
        <v>42235.710879629631</v>
      </c>
      <c r="V3439" s="21"/>
      <c r="W3439" t="s">
        <v>8271</v>
      </c>
      <c r="X3439" t="str">
        <f t="shared" si="322"/>
        <v>theater</v>
      </c>
      <c r="Y3439" t="str">
        <f t="shared" si="323"/>
        <v>plays</v>
      </c>
    </row>
    <row r="3440" spans="1:25" ht="64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104.2</v>
      </c>
      <c r="P3440" s="6">
        <f t="shared" si="321"/>
        <v>186.07142857142858</v>
      </c>
      <c r="Q3440" t="s">
        <v>8317</v>
      </c>
      <c r="R3440" t="s">
        <v>8318</v>
      </c>
      <c r="S3440" s="10">
        <f t="shared" si="324"/>
        <v>42100.927858796291</v>
      </c>
      <c r="T3440" s="10">
        <f t="shared" si="325"/>
        <v>42126.875</v>
      </c>
      <c r="V3440" s="21"/>
      <c r="W3440" t="s">
        <v>8271</v>
      </c>
      <c r="X3440" t="str">
        <f t="shared" si="322"/>
        <v>theater</v>
      </c>
      <c r="Y3440" t="str">
        <f t="shared" si="323"/>
        <v>plays</v>
      </c>
    </row>
    <row r="3441" spans="1:25" ht="48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134.67833333333334</v>
      </c>
      <c r="P3441" s="6">
        <f t="shared" si="321"/>
        <v>89.785555555555561</v>
      </c>
      <c r="Q3441" t="s">
        <v>8317</v>
      </c>
      <c r="R3441" t="s">
        <v>8318</v>
      </c>
      <c r="S3441" s="10">
        <f t="shared" si="324"/>
        <v>42374.911226851851</v>
      </c>
      <c r="T3441" s="10">
        <f t="shared" si="325"/>
        <v>42388.207638888889</v>
      </c>
      <c r="V3441" s="21"/>
      <c r="W3441" t="s">
        <v>8271</v>
      </c>
      <c r="X3441" t="str">
        <f t="shared" si="322"/>
        <v>theater</v>
      </c>
      <c r="Y3441" t="str">
        <f t="shared" si="323"/>
        <v>plays</v>
      </c>
    </row>
    <row r="3442" spans="1:25" ht="64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105.2184</v>
      </c>
      <c r="P3442" s="6">
        <f t="shared" si="321"/>
        <v>64.157560975609755</v>
      </c>
      <c r="Q3442" t="s">
        <v>8317</v>
      </c>
      <c r="R3442" t="s">
        <v>8318</v>
      </c>
      <c r="S3442" s="10">
        <f t="shared" si="324"/>
        <v>41809.12300925926</v>
      </c>
      <c r="T3442" s="10">
        <f t="shared" si="325"/>
        <v>41831.677083333336</v>
      </c>
      <c r="V3442" s="21"/>
      <c r="W3442" t="s">
        <v>8271</v>
      </c>
      <c r="X3442" t="str">
        <f t="shared" si="322"/>
        <v>theater</v>
      </c>
      <c r="Y3442" t="str">
        <f t="shared" si="323"/>
        <v>plays</v>
      </c>
    </row>
    <row r="3443" spans="1:25" ht="64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102.60000000000001</v>
      </c>
      <c r="P3443" s="6">
        <f t="shared" si="321"/>
        <v>59.651162790697676</v>
      </c>
      <c r="Q3443" t="s">
        <v>8317</v>
      </c>
      <c r="R3443" t="s">
        <v>8318</v>
      </c>
      <c r="S3443" s="10">
        <f t="shared" si="324"/>
        <v>42294.429641203707</v>
      </c>
      <c r="T3443" s="10">
        <f t="shared" si="325"/>
        <v>42321.845138888893</v>
      </c>
      <c r="V3443" s="21"/>
      <c r="W3443" t="s">
        <v>8271</v>
      </c>
      <c r="X3443" t="str">
        <f t="shared" si="322"/>
        <v>theater</v>
      </c>
      <c r="Y3443" t="str">
        <f t="shared" si="323"/>
        <v>plays</v>
      </c>
    </row>
    <row r="3444" spans="1:25" ht="64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100</v>
      </c>
      <c r="P3444" s="6">
        <f t="shared" si="321"/>
        <v>31.25</v>
      </c>
      <c r="Q3444" t="s">
        <v>8317</v>
      </c>
      <c r="R3444" t="s">
        <v>8318</v>
      </c>
      <c r="S3444" s="10">
        <f t="shared" si="324"/>
        <v>42124.841111111105</v>
      </c>
      <c r="T3444" s="10">
        <f t="shared" si="325"/>
        <v>42154.841111111105</v>
      </c>
      <c r="V3444" s="21"/>
      <c r="W3444" t="s">
        <v>8271</v>
      </c>
      <c r="X3444" t="str">
        <f t="shared" si="322"/>
        <v>theater</v>
      </c>
      <c r="Y3444" t="str">
        <f t="shared" si="323"/>
        <v>plays</v>
      </c>
    </row>
    <row r="3445" spans="1:25" ht="64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185.5</v>
      </c>
      <c r="P3445" s="6">
        <f t="shared" si="321"/>
        <v>41.222222222222221</v>
      </c>
      <c r="Q3445" t="s">
        <v>8317</v>
      </c>
      <c r="R3445" t="s">
        <v>8318</v>
      </c>
      <c r="S3445" s="10">
        <f t="shared" si="324"/>
        <v>41861.524837962963</v>
      </c>
      <c r="T3445" s="10">
        <f t="shared" si="325"/>
        <v>41891.524837962963</v>
      </c>
      <c r="V3445" s="21"/>
      <c r="W3445" t="s">
        <v>8271</v>
      </c>
      <c r="X3445" t="str">
        <f t="shared" si="322"/>
        <v>theater</v>
      </c>
      <c r="Y3445" t="str">
        <f t="shared" si="323"/>
        <v>plays</v>
      </c>
    </row>
    <row r="3446" spans="1:25" ht="64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289</v>
      </c>
      <c r="P3446" s="6">
        <f t="shared" si="321"/>
        <v>43.35</v>
      </c>
      <c r="Q3446" t="s">
        <v>8317</v>
      </c>
      <c r="R3446" t="s">
        <v>8318</v>
      </c>
      <c r="S3446" s="10">
        <f t="shared" si="324"/>
        <v>42521.291504629626</v>
      </c>
      <c r="T3446" s="10">
        <f t="shared" si="325"/>
        <v>42529.582638888889</v>
      </c>
      <c r="V3446" s="21"/>
      <c r="W3446" t="s">
        <v>8271</v>
      </c>
      <c r="X3446" t="str">
        <f t="shared" si="322"/>
        <v>theater</v>
      </c>
      <c r="Y3446" t="str">
        <f t="shared" si="323"/>
        <v>plays</v>
      </c>
    </row>
    <row r="3447" spans="1:25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100</v>
      </c>
      <c r="P3447" s="6">
        <f t="shared" si="321"/>
        <v>64.516129032258064</v>
      </c>
      <c r="Q3447" t="s">
        <v>8317</v>
      </c>
      <c r="R3447" t="s">
        <v>8318</v>
      </c>
      <c r="S3447" s="10">
        <f t="shared" si="324"/>
        <v>42272.530509259261</v>
      </c>
      <c r="T3447" s="10">
        <f t="shared" si="325"/>
        <v>42300.530509259261</v>
      </c>
      <c r="V3447" s="21"/>
      <c r="W3447" t="s">
        <v>8271</v>
      </c>
      <c r="X3447" t="str">
        <f t="shared" si="322"/>
        <v>theater</v>
      </c>
      <c r="Y3447" t="str">
        <f t="shared" si="323"/>
        <v>plays</v>
      </c>
    </row>
    <row r="3448" spans="1:25" ht="64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108.2</v>
      </c>
      <c r="P3448" s="6">
        <f t="shared" si="321"/>
        <v>43.28</v>
      </c>
      <c r="Q3448" t="s">
        <v>8317</v>
      </c>
      <c r="R3448" t="s">
        <v>8318</v>
      </c>
      <c r="S3448" s="10">
        <f t="shared" si="324"/>
        <v>42016.832465277781</v>
      </c>
      <c r="T3448" s="10">
        <f t="shared" si="325"/>
        <v>42040.513888888891</v>
      </c>
      <c r="V3448" s="21"/>
      <c r="W3448" t="s">
        <v>8271</v>
      </c>
      <c r="X3448" t="str">
        <f t="shared" si="322"/>
        <v>theater</v>
      </c>
      <c r="Y3448" t="str">
        <f t="shared" si="323"/>
        <v>plays</v>
      </c>
    </row>
    <row r="3449" spans="1:25" ht="48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107.80000000000001</v>
      </c>
      <c r="P3449" s="6">
        <f t="shared" si="321"/>
        <v>77</v>
      </c>
      <c r="Q3449" t="s">
        <v>8317</v>
      </c>
      <c r="R3449" t="s">
        <v>8318</v>
      </c>
      <c r="S3449" s="10">
        <f t="shared" si="324"/>
        <v>42402.889027777783</v>
      </c>
      <c r="T3449" s="10">
        <f t="shared" si="325"/>
        <v>42447.847361111111</v>
      </c>
      <c r="V3449" s="21"/>
      <c r="W3449" t="s">
        <v>8271</v>
      </c>
      <c r="X3449" t="str">
        <f t="shared" si="322"/>
        <v>theater</v>
      </c>
      <c r="Y3449" t="str">
        <f t="shared" si="323"/>
        <v>plays</v>
      </c>
    </row>
    <row r="3450" spans="1:25" ht="64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109.76190476190477</v>
      </c>
      <c r="P3450" s="6">
        <f t="shared" si="321"/>
        <v>51.222222222222221</v>
      </c>
      <c r="Q3450" t="s">
        <v>8317</v>
      </c>
      <c r="R3450" t="s">
        <v>8318</v>
      </c>
      <c r="S3450" s="10">
        <f t="shared" si="324"/>
        <v>41960.119085648148</v>
      </c>
      <c r="T3450" s="10">
        <f t="shared" si="325"/>
        <v>41990.119085648148</v>
      </c>
      <c r="V3450" s="21"/>
      <c r="W3450" t="s">
        <v>8271</v>
      </c>
      <c r="X3450" t="str">
        <f t="shared" si="322"/>
        <v>theater</v>
      </c>
      <c r="Y3450" t="str">
        <f t="shared" si="323"/>
        <v>plays</v>
      </c>
    </row>
    <row r="3451" spans="1:25" ht="64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170.625</v>
      </c>
      <c r="P3451" s="6">
        <f t="shared" si="321"/>
        <v>68.25</v>
      </c>
      <c r="Q3451" t="s">
        <v>8317</v>
      </c>
      <c r="R3451" t="s">
        <v>8318</v>
      </c>
      <c r="S3451" s="10">
        <f t="shared" si="324"/>
        <v>42532.052523148144</v>
      </c>
      <c r="T3451" s="10">
        <f t="shared" si="325"/>
        <v>42560.166666666672</v>
      </c>
      <c r="V3451" s="21"/>
      <c r="W3451" t="s">
        <v>8271</v>
      </c>
      <c r="X3451" t="str">
        <f t="shared" si="322"/>
        <v>theater</v>
      </c>
      <c r="Y3451" t="str">
        <f t="shared" si="323"/>
        <v>plays</v>
      </c>
    </row>
    <row r="3452" spans="1:25" ht="64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152</v>
      </c>
      <c r="P3452" s="6">
        <f t="shared" si="321"/>
        <v>19.487179487179485</v>
      </c>
      <c r="Q3452" t="s">
        <v>8317</v>
      </c>
      <c r="R3452" t="s">
        <v>8318</v>
      </c>
      <c r="S3452" s="10">
        <f t="shared" si="324"/>
        <v>42036.704525462963</v>
      </c>
      <c r="T3452" s="10">
        <f t="shared" si="325"/>
        <v>42096.662858796291</v>
      </c>
      <c r="V3452" s="21"/>
      <c r="W3452" t="s">
        <v>8271</v>
      </c>
      <c r="X3452" t="str">
        <f t="shared" si="322"/>
        <v>theater</v>
      </c>
      <c r="Y3452" t="str">
        <f t="shared" si="323"/>
        <v>plays</v>
      </c>
    </row>
    <row r="3453" spans="1:25" ht="64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101.23076923076924</v>
      </c>
      <c r="P3453" s="6">
        <f t="shared" si="321"/>
        <v>41.125</v>
      </c>
      <c r="Q3453" t="s">
        <v>8317</v>
      </c>
      <c r="R3453" t="s">
        <v>8318</v>
      </c>
      <c r="S3453" s="10">
        <f t="shared" si="324"/>
        <v>42088.723692129628</v>
      </c>
      <c r="T3453" s="10">
        <f t="shared" si="325"/>
        <v>42115.723692129628</v>
      </c>
      <c r="V3453" s="21"/>
      <c r="W3453" t="s">
        <v>8271</v>
      </c>
      <c r="X3453" t="str">
        <f t="shared" si="322"/>
        <v>theater</v>
      </c>
      <c r="Y3453" t="str">
        <f t="shared" si="323"/>
        <v>plays</v>
      </c>
    </row>
    <row r="3454" spans="1:25" ht="64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153.19999999999999</v>
      </c>
      <c r="P3454" s="6">
        <f t="shared" si="321"/>
        <v>41.405405405405403</v>
      </c>
      <c r="Q3454" t="s">
        <v>8317</v>
      </c>
      <c r="R3454" t="s">
        <v>8318</v>
      </c>
      <c r="S3454" s="10">
        <f t="shared" si="324"/>
        <v>41820.639189814814</v>
      </c>
      <c r="T3454" s="10">
        <f t="shared" si="325"/>
        <v>41843.165972222225</v>
      </c>
      <c r="V3454" s="21"/>
      <c r="W3454" t="s">
        <v>8271</v>
      </c>
      <c r="X3454" t="str">
        <f t="shared" si="322"/>
        <v>theater</v>
      </c>
      <c r="Y3454" t="str">
        <f t="shared" si="323"/>
        <v>plays</v>
      </c>
    </row>
    <row r="3455" spans="1:25" ht="64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128.33333333333334</v>
      </c>
      <c r="P3455" s="6">
        <f t="shared" si="321"/>
        <v>27.5</v>
      </c>
      <c r="Q3455" t="s">
        <v>8317</v>
      </c>
      <c r="R3455" t="s">
        <v>8318</v>
      </c>
      <c r="S3455" s="10">
        <f t="shared" si="324"/>
        <v>42535.97865740741</v>
      </c>
      <c r="T3455" s="10">
        <f t="shared" si="325"/>
        <v>42595.97865740741</v>
      </c>
      <c r="V3455" s="21"/>
      <c r="W3455" t="s">
        <v>8271</v>
      </c>
      <c r="X3455" t="str">
        <f t="shared" si="322"/>
        <v>theater</v>
      </c>
      <c r="Y3455" t="str">
        <f t="shared" si="323"/>
        <v>plays</v>
      </c>
    </row>
    <row r="3456" spans="1:25" ht="80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100.71428571428571</v>
      </c>
      <c r="P3456" s="6">
        <f t="shared" si="321"/>
        <v>33.571428571428569</v>
      </c>
      <c r="Q3456" t="s">
        <v>8317</v>
      </c>
      <c r="R3456" t="s">
        <v>8318</v>
      </c>
      <c r="S3456" s="10">
        <f t="shared" si="324"/>
        <v>41821.698599537034</v>
      </c>
      <c r="T3456" s="10">
        <f t="shared" si="325"/>
        <v>41851.698599537034</v>
      </c>
      <c r="V3456" s="21"/>
      <c r="W3456" t="s">
        <v>8271</v>
      </c>
      <c r="X3456" t="str">
        <f t="shared" si="322"/>
        <v>theater</v>
      </c>
      <c r="Y3456" t="str">
        <f t="shared" si="323"/>
        <v>plays</v>
      </c>
    </row>
    <row r="3457" spans="1:25" ht="64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100.64999999999999</v>
      </c>
      <c r="P3457" s="6">
        <f t="shared" si="321"/>
        <v>145.86956521739131</v>
      </c>
      <c r="Q3457" t="s">
        <v>8317</v>
      </c>
      <c r="R3457" t="s">
        <v>8318</v>
      </c>
      <c r="S3457" s="10">
        <f t="shared" si="324"/>
        <v>42626.7503125</v>
      </c>
      <c r="T3457" s="10">
        <f t="shared" si="325"/>
        <v>42656.7503125</v>
      </c>
      <c r="V3457" s="21"/>
      <c r="W3457" t="s">
        <v>8271</v>
      </c>
      <c r="X3457" t="str">
        <f t="shared" si="322"/>
        <v>theater</v>
      </c>
      <c r="Y3457" t="str">
        <f t="shared" si="323"/>
        <v>plays</v>
      </c>
    </row>
    <row r="3458" spans="1:25" ht="64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191.3</v>
      </c>
      <c r="P3458" s="6">
        <f t="shared" si="321"/>
        <v>358.6875</v>
      </c>
      <c r="Q3458" t="s">
        <v>8317</v>
      </c>
      <c r="R3458" t="s">
        <v>8318</v>
      </c>
      <c r="S3458" s="10">
        <f t="shared" si="324"/>
        <v>41821.205636574072</v>
      </c>
      <c r="T3458" s="10">
        <f t="shared" si="325"/>
        <v>41852.290972222225</v>
      </c>
      <c r="V3458" s="21"/>
      <c r="W3458" t="s">
        <v>8271</v>
      </c>
      <c r="X3458" t="str">
        <f t="shared" si="322"/>
        <v>theater</v>
      </c>
      <c r="Y3458" t="str">
        <f t="shared" si="323"/>
        <v>plays</v>
      </c>
    </row>
    <row r="3459" spans="1:25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((E3459/D3459)*100)</f>
        <v>140.19999999999999</v>
      </c>
      <c r="P3459" s="6">
        <f t="shared" ref="P3459:P3522" si="327">IFERROR(E3459/L3459,0)</f>
        <v>50.981818181818184</v>
      </c>
      <c r="Q3459" t="s">
        <v>8317</v>
      </c>
      <c r="R3459" t="s">
        <v>8318</v>
      </c>
      <c r="S3459" s="10">
        <f t="shared" si="324"/>
        <v>42016.706678240742</v>
      </c>
      <c r="T3459" s="10">
        <f t="shared" si="325"/>
        <v>42047.249305555553</v>
      </c>
      <c r="V3459" s="21"/>
      <c r="W3459" t="s">
        <v>8271</v>
      </c>
      <c r="X3459" t="str">
        <f t="shared" ref="X3459:X3522" si="328">LEFT(W3459,FIND("/",W3459)-1)</f>
        <v>theater</v>
      </c>
      <c r="Y3459" t="str">
        <f t="shared" ref="Y3459:Y3522" si="329">RIGHT(W3459,LEN(W3459)-FIND("/",W3459))</f>
        <v>plays</v>
      </c>
    </row>
    <row r="3460" spans="1:25" ht="64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124.33537832310839</v>
      </c>
      <c r="P3460" s="6">
        <f t="shared" si="327"/>
        <v>45.037037037037038</v>
      </c>
      <c r="Q3460" t="s">
        <v>8317</v>
      </c>
      <c r="R3460" t="s">
        <v>8318</v>
      </c>
      <c r="S3460" s="10">
        <f t="shared" si="324"/>
        <v>42011.202581018515</v>
      </c>
      <c r="T3460" s="10">
        <f t="shared" si="325"/>
        <v>42038.185416666667</v>
      </c>
      <c r="V3460" s="21"/>
      <c r="W3460" t="s">
        <v>8271</v>
      </c>
      <c r="X3460" t="str">
        <f t="shared" si="328"/>
        <v>theater</v>
      </c>
      <c r="Y3460" t="str">
        <f t="shared" si="329"/>
        <v>plays</v>
      </c>
    </row>
    <row r="3461" spans="1:25" ht="64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126.2</v>
      </c>
      <c r="P3461" s="6">
        <f t="shared" si="327"/>
        <v>17.527777777777779</v>
      </c>
      <c r="Q3461" t="s">
        <v>8317</v>
      </c>
      <c r="R3461" t="s">
        <v>8318</v>
      </c>
      <c r="S3461" s="10">
        <f t="shared" si="324"/>
        <v>42480.479861111111</v>
      </c>
      <c r="T3461" s="10">
        <f t="shared" si="325"/>
        <v>42510.479861111111</v>
      </c>
      <c r="V3461" s="21"/>
      <c r="W3461" t="s">
        <v>8271</v>
      </c>
      <c r="X3461" t="str">
        <f t="shared" si="328"/>
        <v>theater</v>
      </c>
      <c r="Y3461" t="str">
        <f t="shared" si="329"/>
        <v>plays</v>
      </c>
    </row>
    <row r="3462" spans="1:25" ht="64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190</v>
      </c>
      <c r="P3462" s="6">
        <f t="shared" si="327"/>
        <v>50</v>
      </c>
      <c r="Q3462" t="s">
        <v>8317</v>
      </c>
      <c r="R3462" t="s">
        <v>8318</v>
      </c>
      <c r="S3462" s="10">
        <f t="shared" si="324"/>
        <v>41852.527222222219</v>
      </c>
      <c r="T3462" s="10">
        <f t="shared" si="325"/>
        <v>41866.527222222219</v>
      </c>
      <c r="V3462" s="21"/>
      <c r="W3462" t="s">
        <v>8271</v>
      </c>
      <c r="X3462" t="str">
        <f t="shared" si="328"/>
        <v>theater</v>
      </c>
      <c r="Y3462" t="str">
        <f t="shared" si="329"/>
        <v>plays</v>
      </c>
    </row>
    <row r="3463" spans="1:25" ht="64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139</v>
      </c>
      <c r="P3463" s="6">
        <f t="shared" si="327"/>
        <v>57.916666666666664</v>
      </c>
      <c r="Q3463" t="s">
        <v>8317</v>
      </c>
      <c r="R3463" t="s">
        <v>8318</v>
      </c>
      <c r="S3463" s="10">
        <f t="shared" si="324"/>
        <v>42643.632858796293</v>
      </c>
      <c r="T3463" s="10">
        <f t="shared" si="325"/>
        <v>42672.125</v>
      </c>
      <c r="V3463" s="21"/>
      <c r="W3463" t="s">
        <v>8271</v>
      </c>
      <c r="X3463" t="str">
        <f t="shared" si="328"/>
        <v>theater</v>
      </c>
      <c r="Y3463" t="str">
        <f t="shared" si="329"/>
        <v>plays</v>
      </c>
    </row>
    <row r="3464" spans="1:25" ht="64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202</v>
      </c>
      <c r="P3464" s="6">
        <f t="shared" si="327"/>
        <v>29.705882352941178</v>
      </c>
      <c r="Q3464" t="s">
        <v>8317</v>
      </c>
      <c r="R3464" t="s">
        <v>8318</v>
      </c>
      <c r="S3464" s="10">
        <f t="shared" si="324"/>
        <v>42179.898472222223</v>
      </c>
      <c r="T3464" s="10">
        <f t="shared" si="325"/>
        <v>42195.75</v>
      </c>
      <c r="V3464" s="21"/>
      <c r="W3464" t="s">
        <v>8271</v>
      </c>
      <c r="X3464" t="str">
        <f t="shared" si="328"/>
        <v>theater</v>
      </c>
      <c r="Y3464" t="str">
        <f t="shared" si="329"/>
        <v>plays</v>
      </c>
    </row>
    <row r="3465" spans="1:25" ht="64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103.38000000000001</v>
      </c>
      <c r="P3465" s="6">
        <f t="shared" si="327"/>
        <v>90.684210526315795</v>
      </c>
      <c r="Q3465" t="s">
        <v>8317</v>
      </c>
      <c r="R3465" t="s">
        <v>8318</v>
      </c>
      <c r="S3465" s="10">
        <f t="shared" si="324"/>
        <v>42612.918807870374</v>
      </c>
      <c r="T3465" s="10">
        <f t="shared" si="325"/>
        <v>42654.165972222225</v>
      </c>
      <c r="V3465" s="21"/>
      <c r="W3465" t="s">
        <v>8271</v>
      </c>
      <c r="X3465" t="str">
        <f t="shared" si="328"/>
        <v>theater</v>
      </c>
      <c r="Y3465" t="str">
        <f t="shared" si="329"/>
        <v>plays</v>
      </c>
    </row>
    <row r="3466" spans="1:25" ht="80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102.3236</v>
      </c>
      <c r="P3466" s="6">
        <f t="shared" si="327"/>
        <v>55.012688172043013</v>
      </c>
      <c r="Q3466" t="s">
        <v>8317</v>
      </c>
      <c r="R3466" t="s">
        <v>8318</v>
      </c>
      <c r="S3466" s="10">
        <f t="shared" si="324"/>
        <v>42575.130057870367</v>
      </c>
      <c r="T3466" s="10">
        <f t="shared" si="325"/>
        <v>42605.130057870367</v>
      </c>
      <c r="V3466" s="21"/>
      <c r="W3466" t="s">
        <v>8271</v>
      </c>
      <c r="X3466" t="str">
        <f t="shared" si="328"/>
        <v>theater</v>
      </c>
      <c r="Y3466" t="str">
        <f t="shared" si="329"/>
        <v>plays</v>
      </c>
    </row>
    <row r="3467" spans="1:25" ht="64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103</v>
      </c>
      <c r="P3467" s="6">
        <f t="shared" si="327"/>
        <v>57.222222222222221</v>
      </c>
      <c r="Q3467" t="s">
        <v>8317</v>
      </c>
      <c r="R3467" t="s">
        <v>8318</v>
      </c>
      <c r="S3467" s="10">
        <f t="shared" si="324"/>
        <v>42200.625833333332</v>
      </c>
      <c r="T3467" s="10">
        <f t="shared" si="325"/>
        <v>42225.666666666672</v>
      </c>
      <c r="V3467" s="21"/>
      <c r="W3467" t="s">
        <v>8271</v>
      </c>
      <c r="X3467" t="str">
        <f t="shared" si="328"/>
        <v>theater</v>
      </c>
      <c r="Y3467" t="str">
        <f t="shared" si="329"/>
        <v>plays</v>
      </c>
    </row>
    <row r="3468" spans="1:25" ht="48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127.14285714285714</v>
      </c>
      <c r="P3468" s="6">
        <f t="shared" si="327"/>
        <v>72.950819672131146</v>
      </c>
      <c r="Q3468" t="s">
        <v>8317</v>
      </c>
      <c r="R3468" t="s">
        <v>8318</v>
      </c>
      <c r="S3468" s="10">
        <f t="shared" si="324"/>
        <v>42420.019097222219</v>
      </c>
      <c r="T3468" s="10">
        <f t="shared" si="325"/>
        <v>42479.977430555555</v>
      </c>
      <c r="V3468" s="21"/>
      <c r="W3468" t="s">
        <v>8271</v>
      </c>
      <c r="X3468" t="str">
        <f t="shared" si="328"/>
        <v>theater</v>
      </c>
      <c r="Y3468" t="str">
        <f t="shared" si="329"/>
        <v>plays</v>
      </c>
    </row>
    <row r="3469" spans="1:25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101</v>
      </c>
      <c r="P3469" s="6">
        <f t="shared" si="327"/>
        <v>64.468085106382972</v>
      </c>
      <c r="Q3469" t="s">
        <v>8317</v>
      </c>
      <c r="R3469" t="s">
        <v>8318</v>
      </c>
      <c r="S3469" s="10">
        <f t="shared" si="324"/>
        <v>42053.671666666662</v>
      </c>
      <c r="T3469" s="10">
        <f t="shared" si="325"/>
        <v>42083.630000000005</v>
      </c>
      <c r="V3469" s="21"/>
      <c r="W3469" t="s">
        <v>8271</v>
      </c>
      <c r="X3469" t="str">
        <f t="shared" si="328"/>
        <v>theater</v>
      </c>
      <c r="Y3469" t="str">
        <f t="shared" si="329"/>
        <v>plays</v>
      </c>
    </row>
    <row r="3470" spans="1:25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121.78</v>
      </c>
      <c r="P3470" s="6">
        <f t="shared" si="327"/>
        <v>716.35294117647061</v>
      </c>
      <c r="Q3470" t="s">
        <v>8317</v>
      </c>
      <c r="R3470" t="s">
        <v>8318</v>
      </c>
      <c r="S3470" s="10">
        <f t="shared" si="324"/>
        <v>42605.765381944439</v>
      </c>
      <c r="T3470" s="10">
        <f t="shared" si="325"/>
        <v>42634.125</v>
      </c>
      <c r="V3470" s="21"/>
      <c r="W3470" t="s">
        <v>8271</v>
      </c>
      <c r="X3470" t="str">
        <f t="shared" si="328"/>
        <v>theater</v>
      </c>
      <c r="Y3470" t="str">
        <f t="shared" si="329"/>
        <v>plays</v>
      </c>
    </row>
    <row r="3471" spans="1:25" ht="64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113.39285714285714</v>
      </c>
      <c r="P3471" s="6">
        <f t="shared" si="327"/>
        <v>50.396825396825399</v>
      </c>
      <c r="Q3471" t="s">
        <v>8317</v>
      </c>
      <c r="R3471" t="s">
        <v>8318</v>
      </c>
      <c r="S3471" s="10">
        <f t="shared" si="324"/>
        <v>42458.641724537039</v>
      </c>
      <c r="T3471" s="10">
        <f t="shared" si="325"/>
        <v>42488.641724537039</v>
      </c>
      <c r="V3471" s="21"/>
      <c r="W3471" t="s">
        <v>8271</v>
      </c>
      <c r="X3471" t="str">
        <f t="shared" si="328"/>
        <v>theater</v>
      </c>
      <c r="Y3471" t="str">
        <f t="shared" si="329"/>
        <v>plays</v>
      </c>
    </row>
    <row r="3472" spans="1:25" ht="48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150</v>
      </c>
      <c r="P3472" s="6">
        <f t="shared" si="327"/>
        <v>41.666666666666664</v>
      </c>
      <c r="Q3472" t="s">
        <v>8317</v>
      </c>
      <c r="R3472" t="s">
        <v>8318</v>
      </c>
      <c r="S3472" s="10">
        <f t="shared" si="324"/>
        <v>42529.022013888884</v>
      </c>
      <c r="T3472" s="10">
        <f t="shared" si="325"/>
        <v>42566.901388888888</v>
      </c>
      <c r="V3472" s="21"/>
      <c r="W3472" t="s">
        <v>8271</v>
      </c>
      <c r="X3472" t="str">
        <f t="shared" si="328"/>
        <v>theater</v>
      </c>
      <c r="Y3472" t="str">
        <f t="shared" si="329"/>
        <v>plays</v>
      </c>
    </row>
    <row r="3473" spans="1:25" ht="64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214.6</v>
      </c>
      <c r="P3473" s="6">
        <f t="shared" si="327"/>
        <v>35.766666666666666</v>
      </c>
      <c r="Q3473" t="s">
        <v>8317</v>
      </c>
      <c r="R3473" t="s">
        <v>8318</v>
      </c>
      <c r="S3473" s="10">
        <f t="shared" si="324"/>
        <v>41841.820486111108</v>
      </c>
      <c r="T3473" s="10">
        <f t="shared" si="325"/>
        <v>41882.833333333336</v>
      </c>
      <c r="V3473" s="21"/>
      <c r="W3473" t="s">
        <v>8271</v>
      </c>
      <c r="X3473" t="str">
        <f t="shared" si="328"/>
        <v>theater</v>
      </c>
      <c r="Y3473" t="str">
        <f t="shared" si="329"/>
        <v>plays</v>
      </c>
    </row>
    <row r="3474" spans="1:25" ht="64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102.05</v>
      </c>
      <c r="P3474" s="6">
        <f t="shared" si="327"/>
        <v>88.739130434782609</v>
      </c>
      <c r="Q3474" t="s">
        <v>8317</v>
      </c>
      <c r="R3474" t="s">
        <v>8318</v>
      </c>
      <c r="S3474" s="10">
        <f t="shared" si="324"/>
        <v>41928.170497685183</v>
      </c>
      <c r="T3474" s="10">
        <f t="shared" si="325"/>
        <v>41949.249305555553</v>
      </c>
      <c r="V3474" s="21"/>
      <c r="W3474" t="s">
        <v>8271</v>
      </c>
      <c r="X3474" t="str">
        <f t="shared" si="328"/>
        <v>theater</v>
      </c>
      <c r="Y3474" t="str">
        <f t="shared" si="329"/>
        <v>plays</v>
      </c>
    </row>
    <row r="3475" spans="1:25" ht="80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100</v>
      </c>
      <c r="P3475" s="6">
        <f t="shared" si="327"/>
        <v>148.4848484848485</v>
      </c>
      <c r="Q3475" t="s">
        <v>8317</v>
      </c>
      <c r="R3475" t="s">
        <v>8318</v>
      </c>
      <c r="S3475" s="10">
        <f t="shared" si="324"/>
        <v>42062.834444444445</v>
      </c>
      <c r="T3475" s="10">
        <f t="shared" si="325"/>
        <v>42083.852083333331</v>
      </c>
      <c r="V3475" s="21"/>
      <c r="W3475" t="s">
        <v>8271</v>
      </c>
      <c r="X3475" t="str">
        <f t="shared" si="328"/>
        <v>theater</v>
      </c>
      <c r="Y3475" t="str">
        <f t="shared" si="329"/>
        <v>plays</v>
      </c>
    </row>
    <row r="3476" spans="1:25" ht="64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101</v>
      </c>
      <c r="P3476" s="6">
        <f t="shared" si="327"/>
        <v>51.794871794871796</v>
      </c>
      <c r="Q3476" t="s">
        <v>8317</v>
      </c>
      <c r="R3476" t="s">
        <v>8318</v>
      </c>
      <c r="S3476" s="10">
        <f t="shared" si="324"/>
        <v>42541.501516203702</v>
      </c>
      <c r="T3476" s="10">
        <f t="shared" si="325"/>
        <v>42571.501516203702</v>
      </c>
      <c r="V3476" s="21"/>
      <c r="W3476" t="s">
        <v>8271</v>
      </c>
      <c r="X3476" t="str">
        <f t="shared" si="328"/>
        <v>theater</v>
      </c>
      <c r="Y3476" t="str">
        <f t="shared" si="329"/>
        <v>plays</v>
      </c>
    </row>
    <row r="3477" spans="1:25" ht="64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113.33333333333333</v>
      </c>
      <c r="P3477" s="6">
        <f t="shared" si="327"/>
        <v>20</v>
      </c>
      <c r="Q3477" t="s">
        <v>8317</v>
      </c>
      <c r="R3477" t="s">
        <v>8318</v>
      </c>
      <c r="S3477" s="10">
        <f t="shared" si="324"/>
        <v>41918.880833333329</v>
      </c>
      <c r="T3477" s="10">
        <f t="shared" si="325"/>
        <v>41946</v>
      </c>
      <c r="V3477" s="21"/>
      <c r="W3477" t="s">
        <v>8271</v>
      </c>
      <c r="X3477" t="str">
        <f t="shared" si="328"/>
        <v>theater</v>
      </c>
      <c r="Y3477" t="str">
        <f t="shared" si="329"/>
        <v>plays</v>
      </c>
    </row>
    <row r="3478" spans="1:25" ht="64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104</v>
      </c>
      <c r="P3478" s="6">
        <f t="shared" si="327"/>
        <v>52</v>
      </c>
      <c r="Q3478" t="s">
        <v>8317</v>
      </c>
      <c r="R3478" t="s">
        <v>8318</v>
      </c>
      <c r="S3478" s="10">
        <f t="shared" si="324"/>
        <v>41921.279976851853</v>
      </c>
      <c r="T3478" s="10">
        <f t="shared" si="325"/>
        <v>41939.125</v>
      </c>
      <c r="V3478" s="21"/>
      <c r="W3478" t="s">
        <v>8271</v>
      </c>
      <c r="X3478" t="str">
        <f t="shared" si="328"/>
        <v>theater</v>
      </c>
      <c r="Y3478" t="str">
        <f t="shared" si="329"/>
        <v>plays</v>
      </c>
    </row>
    <row r="3479" spans="1:25" ht="64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115.33333333333333</v>
      </c>
      <c r="P3479" s="6">
        <f t="shared" si="327"/>
        <v>53.230769230769234</v>
      </c>
      <c r="Q3479" t="s">
        <v>8317</v>
      </c>
      <c r="R3479" t="s">
        <v>8318</v>
      </c>
      <c r="S3479" s="10">
        <f t="shared" si="324"/>
        <v>42128.736608796295</v>
      </c>
      <c r="T3479" s="10">
        <f t="shared" si="325"/>
        <v>42141.125</v>
      </c>
      <c r="V3479" s="21"/>
      <c r="W3479" t="s">
        <v>8271</v>
      </c>
      <c r="X3479" t="str">
        <f t="shared" si="328"/>
        <v>theater</v>
      </c>
      <c r="Y3479" t="str">
        <f t="shared" si="329"/>
        <v>plays</v>
      </c>
    </row>
    <row r="3480" spans="1:25" ht="64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112.85000000000001</v>
      </c>
      <c r="P3480" s="6">
        <f t="shared" si="327"/>
        <v>39.596491228070178</v>
      </c>
      <c r="Q3480" t="s">
        <v>8317</v>
      </c>
      <c r="R3480" t="s">
        <v>8318</v>
      </c>
      <c r="S3480" s="10">
        <f t="shared" ref="S3480:S3543" si="330">(((J3480/60)/60)/24)+DATE(1970,1,1)</f>
        <v>42053.916921296302</v>
      </c>
      <c r="T3480" s="10">
        <f t="shared" ref="T3480:T3543" si="331">(((I3480/60)/60)/24)+DATE(1970,1,1)</f>
        <v>42079.875</v>
      </c>
      <c r="V3480" s="21"/>
      <c r="W3480" t="s">
        <v>8271</v>
      </c>
      <c r="X3480" t="str">
        <f t="shared" si="328"/>
        <v>theater</v>
      </c>
      <c r="Y3480" t="str">
        <f t="shared" si="329"/>
        <v>plays</v>
      </c>
    </row>
    <row r="3481" spans="1:25" ht="64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127.86666666666666</v>
      </c>
      <c r="P3481" s="6">
        <f t="shared" si="327"/>
        <v>34.25</v>
      </c>
      <c r="Q3481" t="s">
        <v>8317</v>
      </c>
      <c r="R3481" t="s">
        <v>8318</v>
      </c>
      <c r="S3481" s="10">
        <f t="shared" si="330"/>
        <v>41781.855092592588</v>
      </c>
      <c r="T3481" s="10">
        <f t="shared" si="331"/>
        <v>41811.855092592588</v>
      </c>
      <c r="V3481" s="21"/>
      <c r="W3481" t="s">
        <v>8271</v>
      </c>
      <c r="X3481" t="str">
        <f t="shared" si="328"/>
        <v>theater</v>
      </c>
      <c r="Y3481" t="str">
        <f t="shared" si="329"/>
        <v>plays</v>
      </c>
    </row>
    <row r="3482" spans="1:25" ht="64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142.66666666666669</v>
      </c>
      <c r="P3482" s="6">
        <f t="shared" si="327"/>
        <v>164.61538461538461</v>
      </c>
      <c r="Q3482" t="s">
        <v>8317</v>
      </c>
      <c r="R3482" t="s">
        <v>8318</v>
      </c>
      <c r="S3482" s="10">
        <f t="shared" si="330"/>
        <v>42171.317442129628</v>
      </c>
      <c r="T3482" s="10">
        <f t="shared" si="331"/>
        <v>42195.875</v>
      </c>
      <c r="V3482" s="21"/>
      <c r="W3482" t="s">
        <v>8271</v>
      </c>
      <c r="X3482" t="str">
        <f t="shared" si="328"/>
        <v>theater</v>
      </c>
      <c r="Y3482" t="str">
        <f t="shared" si="329"/>
        <v>plays</v>
      </c>
    </row>
    <row r="3483" spans="1:25" ht="64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118.8</v>
      </c>
      <c r="P3483" s="6">
        <f t="shared" si="327"/>
        <v>125.05263157894737</v>
      </c>
      <c r="Q3483" t="s">
        <v>8317</v>
      </c>
      <c r="R3483" t="s">
        <v>8318</v>
      </c>
      <c r="S3483" s="10">
        <f t="shared" si="330"/>
        <v>41989.24754629629</v>
      </c>
      <c r="T3483" s="10">
        <f t="shared" si="331"/>
        <v>42006.24754629629</v>
      </c>
      <c r="V3483" s="21"/>
      <c r="W3483" t="s">
        <v>8271</v>
      </c>
      <c r="X3483" t="str">
        <f t="shared" si="328"/>
        <v>theater</v>
      </c>
      <c r="Y3483" t="str">
        <f t="shared" si="329"/>
        <v>plays</v>
      </c>
    </row>
    <row r="3484" spans="1:25" ht="64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138.33333333333334</v>
      </c>
      <c r="P3484" s="6">
        <f t="shared" si="327"/>
        <v>51.875</v>
      </c>
      <c r="Q3484" t="s">
        <v>8317</v>
      </c>
      <c r="R3484" t="s">
        <v>8318</v>
      </c>
      <c r="S3484" s="10">
        <f t="shared" si="330"/>
        <v>41796.771597222221</v>
      </c>
      <c r="T3484" s="10">
        <f t="shared" si="331"/>
        <v>41826.771597222221</v>
      </c>
      <c r="V3484" s="21"/>
      <c r="W3484" t="s">
        <v>8271</v>
      </c>
      <c r="X3484" t="str">
        <f t="shared" si="328"/>
        <v>theater</v>
      </c>
      <c r="Y3484" t="str">
        <f t="shared" si="329"/>
        <v>plays</v>
      </c>
    </row>
    <row r="3485" spans="1:25" ht="64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159.9402985074627</v>
      </c>
      <c r="P3485" s="6">
        <f t="shared" si="327"/>
        <v>40.285714285714285</v>
      </c>
      <c r="Q3485" t="s">
        <v>8317</v>
      </c>
      <c r="R3485" t="s">
        <v>8318</v>
      </c>
      <c r="S3485" s="10">
        <f t="shared" si="330"/>
        <v>41793.668761574074</v>
      </c>
      <c r="T3485" s="10">
        <f t="shared" si="331"/>
        <v>41823.668761574074</v>
      </c>
      <c r="V3485" s="21"/>
      <c r="W3485" t="s">
        <v>8271</v>
      </c>
      <c r="X3485" t="str">
        <f t="shared" si="328"/>
        <v>theater</v>
      </c>
      <c r="Y3485" t="str">
        <f t="shared" si="329"/>
        <v>plays</v>
      </c>
    </row>
    <row r="3486" spans="1:25" ht="80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114.24000000000001</v>
      </c>
      <c r="P3486" s="6">
        <f t="shared" si="327"/>
        <v>64.909090909090907</v>
      </c>
      <c r="Q3486" t="s">
        <v>8317</v>
      </c>
      <c r="R3486" t="s">
        <v>8318</v>
      </c>
      <c r="S3486" s="10">
        <f t="shared" si="330"/>
        <v>42506.760405092587</v>
      </c>
      <c r="T3486" s="10">
        <f t="shared" si="331"/>
        <v>42536.760405092587</v>
      </c>
      <c r="V3486" s="21"/>
      <c r="W3486" t="s">
        <v>8271</v>
      </c>
      <c r="X3486" t="str">
        <f t="shared" si="328"/>
        <v>theater</v>
      </c>
      <c r="Y3486" t="str">
        <f t="shared" si="329"/>
        <v>plays</v>
      </c>
    </row>
    <row r="3487" spans="1:25" ht="64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100.60606060606061</v>
      </c>
      <c r="P3487" s="6">
        <f t="shared" si="327"/>
        <v>55.333333333333336</v>
      </c>
      <c r="Q3487" t="s">
        <v>8317</v>
      </c>
      <c r="R3487" t="s">
        <v>8318</v>
      </c>
      <c r="S3487" s="10">
        <f t="shared" si="330"/>
        <v>42372.693055555559</v>
      </c>
      <c r="T3487" s="10">
        <f t="shared" si="331"/>
        <v>42402.693055555559</v>
      </c>
      <c r="V3487" s="21"/>
      <c r="W3487" t="s">
        <v>8271</v>
      </c>
      <c r="X3487" t="str">
        <f t="shared" si="328"/>
        <v>theater</v>
      </c>
      <c r="Y3487" t="str">
        <f t="shared" si="329"/>
        <v>plays</v>
      </c>
    </row>
    <row r="3488" spans="1:25" ht="64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155.20000000000002</v>
      </c>
      <c r="P3488" s="6">
        <f t="shared" si="327"/>
        <v>83.142857142857139</v>
      </c>
      <c r="Q3488" t="s">
        <v>8317</v>
      </c>
      <c r="R3488" t="s">
        <v>8318</v>
      </c>
      <c r="S3488" s="10">
        <f t="shared" si="330"/>
        <v>42126.87501157407</v>
      </c>
      <c r="T3488" s="10">
        <f t="shared" si="331"/>
        <v>42158.290972222225</v>
      </c>
      <c r="V3488" s="21"/>
      <c r="W3488" t="s">
        <v>8271</v>
      </c>
      <c r="X3488" t="str">
        <f t="shared" si="328"/>
        <v>theater</v>
      </c>
      <c r="Y3488" t="str">
        <f t="shared" si="329"/>
        <v>plays</v>
      </c>
    </row>
    <row r="3489" spans="1:25" ht="64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127.75000000000001</v>
      </c>
      <c r="P3489" s="6">
        <f t="shared" si="327"/>
        <v>38.712121212121211</v>
      </c>
      <c r="Q3489" t="s">
        <v>8317</v>
      </c>
      <c r="R3489" t="s">
        <v>8318</v>
      </c>
      <c r="S3489" s="10">
        <f t="shared" si="330"/>
        <v>42149.940416666665</v>
      </c>
      <c r="T3489" s="10">
        <f t="shared" si="331"/>
        <v>42179.940416666665</v>
      </c>
      <c r="V3489" s="21"/>
      <c r="W3489" t="s">
        <v>8271</v>
      </c>
      <c r="X3489" t="str">
        <f t="shared" si="328"/>
        <v>theater</v>
      </c>
      <c r="Y3489" t="str">
        <f t="shared" si="329"/>
        <v>plays</v>
      </c>
    </row>
    <row r="3490" spans="1:25" ht="64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121.2</v>
      </c>
      <c r="P3490" s="6">
        <f t="shared" si="327"/>
        <v>125.37931034482759</v>
      </c>
      <c r="Q3490" t="s">
        <v>8317</v>
      </c>
      <c r="R3490" t="s">
        <v>8318</v>
      </c>
      <c r="S3490" s="10">
        <f t="shared" si="330"/>
        <v>42087.768055555556</v>
      </c>
      <c r="T3490" s="10">
        <f t="shared" si="331"/>
        <v>42111.666666666672</v>
      </c>
      <c r="V3490" s="21"/>
      <c r="W3490" t="s">
        <v>8271</v>
      </c>
      <c r="X3490" t="str">
        <f t="shared" si="328"/>
        <v>theater</v>
      </c>
      <c r="Y3490" t="str">
        <f t="shared" si="329"/>
        <v>plays</v>
      </c>
    </row>
    <row r="3491" spans="1:25" ht="64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112.7</v>
      </c>
      <c r="P3491" s="6">
        <f t="shared" si="327"/>
        <v>78.263888888888886</v>
      </c>
      <c r="Q3491" t="s">
        <v>8317</v>
      </c>
      <c r="R3491" t="s">
        <v>8318</v>
      </c>
      <c r="S3491" s="10">
        <f t="shared" si="330"/>
        <v>41753.635775462964</v>
      </c>
      <c r="T3491" s="10">
        <f t="shared" si="331"/>
        <v>41783.875</v>
      </c>
      <c r="V3491" s="21"/>
      <c r="W3491" t="s">
        <v>8271</v>
      </c>
      <c r="X3491" t="str">
        <f t="shared" si="328"/>
        <v>theater</v>
      </c>
      <c r="Y3491" t="str">
        <f t="shared" si="329"/>
        <v>plays</v>
      </c>
    </row>
    <row r="3492" spans="1:25" ht="64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127.49999999999999</v>
      </c>
      <c r="P3492" s="6">
        <f t="shared" si="327"/>
        <v>47.222222222222221</v>
      </c>
      <c r="Q3492" t="s">
        <v>8317</v>
      </c>
      <c r="R3492" t="s">
        <v>8318</v>
      </c>
      <c r="S3492" s="10">
        <f t="shared" si="330"/>
        <v>42443.802361111113</v>
      </c>
      <c r="T3492" s="10">
        <f t="shared" si="331"/>
        <v>42473.802361111113</v>
      </c>
      <c r="V3492" s="21"/>
      <c r="W3492" t="s">
        <v>8271</v>
      </c>
      <c r="X3492" t="str">
        <f t="shared" si="328"/>
        <v>theater</v>
      </c>
      <c r="Y3492" t="str">
        <f t="shared" si="329"/>
        <v>plays</v>
      </c>
    </row>
    <row r="3493" spans="1:25" ht="64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158.20000000000002</v>
      </c>
      <c r="P3493" s="6">
        <f t="shared" si="327"/>
        <v>79.099999999999994</v>
      </c>
      <c r="Q3493" t="s">
        <v>8317</v>
      </c>
      <c r="R3493" t="s">
        <v>8318</v>
      </c>
      <c r="S3493" s="10">
        <f t="shared" si="330"/>
        <v>42121.249814814815</v>
      </c>
      <c r="T3493" s="10">
        <f t="shared" si="331"/>
        <v>42142.249814814815</v>
      </c>
      <c r="V3493" s="21"/>
      <c r="W3493" t="s">
        <v>8271</v>
      </c>
      <c r="X3493" t="str">
        <f t="shared" si="328"/>
        <v>theater</v>
      </c>
      <c r="Y3493" t="str">
        <f t="shared" si="329"/>
        <v>plays</v>
      </c>
    </row>
    <row r="3494" spans="1:25" ht="64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105.26894736842105</v>
      </c>
      <c r="P3494" s="6">
        <f t="shared" si="327"/>
        <v>114.29199999999999</v>
      </c>
      <c r="Q3494" t="s">
        <v>8317</v>
      </c>
      <c r="R3494" t="s">
        <v>8318</v>
      </c>
      <c r="S3494" s="10">
        <f t="shared" si="330"/>
        <v>42268.009224537032</v>
      </c>
      <c r="T3494" s="10">
        <f t="shared" si="331"/>
        <v>42303.009224537032</v>
      </c>
      <c r="V3494" s="21"/>
      <c r="W3494" t="s">
        <v>8271</v>
      </c>
      <c r="X3494" t="str">
        <f t="shared" si="328"/>
        <v>theater</v>
      </c>
      <c r="Y3494" t="str">
        <f t="shared" si="329"/>
        <v>plays</v>
      </c>
    </row>
    <row r="3495" spans="1:25" ht="64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100</v>
      </c>
      <c r="P3495" s="6">
        <f t="shared" si="327"/>
        <v>51.724137931034484</v>
      </c>
      <c r="Q3495" t="s">
        <v>8317</v>
      </c>
      <c r="R3495" t="s">
        <v>8318</v>
      </c>
      <c r="S3495" s="10">
        <f t="shared" si="330"/>
        <v>41848.866157407407</v>
      </c>
      <c r="T3495" s="10">
        <f t="shared" si="331"/>
        <v>41868.21597222222</v>
      </c>
      <c r="V3495" s="21"/>
      <c r="W3495" t="s">
        <v>8271</v>
      </c>
      <c r="X3495" t="str">
        <f t="shared" si="328"/>
        <v>theater</v>
      </c>
      <c r="Y3495" t="str">
        <f t="shared" si="329"/>
        <v>plays</v>
      </c>
    </row>
    <row r="3496" spans="1:25" ht="64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100</v>
      </c>
      <c r="P3496" s="6">
        <f t="shared" si="327"/>
        <v>30.76923076923077</v>
      </c>
      <c r="Q3496" t="s">
        <v>8317</v>
      </c>
      <c r="R3496" t="s">
        <v>8318</v>
      </c>
      <c r="S3496" s="10">
        <f t="shared" si="330"/>
        <v>42689.214988425927</v>
      </c>
      <c r="T3496" s="10">
        <f t="shared" si="331"/>
        <v>42700.25</v>
      </c>
      <c r="V3496" s="21"/>
      <c r="W3496" t="s">
        <v>8271</v>
      </c>
      <c r="X3496" t="str">
        <f t="shared" si="328"/>
        <v>theater</v>
      </c>
      <c r="Y3496" t="str">
        <f t="shared" si="329"/>
        <v>plays</v>
      </c>
    </row>
    <row r="3497" spans="1:25" ht="64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106.86</v>
      </c>
      <c r="P3497" s="6">
        <f t="shared" si="327"/>
        <v>74.208333333333329</v>
      </c>
      <c r="Q3497" t="s">
        <v>8317</v>
      </c>
      <c r="R3497" t="s">
        <v>8318</v>
      </c>
      <c r="S3497" s="10">
        <f t="shared" si="330"/>
        <v>41915.762835648151</v>
      </c>
      <c r="T3497" s="10">
        <f t="shared" si="331"/>
        <v>41944.720833333333</v>
      </c>
      <c r="V3497" s="21"/>
      <c r="W3497" t="s">
        <v>8271</v>
      </c>
      <c r="X3497" t="str">
        <f t="shared" si="328"/>
        <v>theater</v>
      </c>
      <c r="Y3497" t="str">
        <f t="shared" si="329"/>
        <v>plays</v>
      </c>
    </row>
    <row r="3498" spans="1:25" ht="80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124.4</v>
      </c>
      <c r="P3498" s="6">
        <f t="shared" si="327"/>
        <v>47.846153846153847</v>
      </c>
      <c r="Q3498" t="s">
        <v>8317</v>
      </c>
      <c r="R3498" t="s">
        <v>8318</v>
      </c>
      <c r="S3498" s="10">
        <f t="shared" si="330"/>
        <v>42584.846828703703</v>
      </c>
      <c r="T3498" s="10">
        <f t="shared" si="331"/>
        <v>42624.846828703703</v>
      </c>
      <c r="V3498" s="21"/>
      <c r="W3498" t="s">
        <v>8271</v>
      </c>
      <c r="X3498" t="str">
        <f t="shared" si="328"/>
        <v>theater</v>
      </c>
      <c r="Y3498" t="str">
        <f t="shared" si="329"/>
        <v>plays</v>
      </c>
    </row>
    <row r="3499" spans="1:25" ht="64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108.70406189555126</v>
      </c>
      <c r="P3499" s="6">
        <f t="shared" si="327"/>
        <v>34.408163265306122</v>
      </c>
      <c r="Q3499" t="s">
        <v>8317</v>
      </c>
      <c r="R3499" t="s">
        <v>8318</v>
      </c>
      <c r="S3499" s="10">
        <f t="shared" si="330"/>
        <v>42511.741944444439</v>
      </c>
      <c r="T3499" s="10">
        <f t="shared" si="331"/>
        <v>42523.916666666672</v>
      </c>
      <c r="V3499" s="21"/>
      <c r="W3499" t="s">
        <v>8271</v>
      </c>
      <c r="X3499" t="str">
        <f t="shared" si="328"/>
        <v>theater</v>
      </c>
      <c r="Y3499" t="str">
        <f t="shared" si="329"/>
        <v>plays</v>
      </c>
    </row>
    <row r="3500" spans="1:25" ht="64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102.42424242424242</v>
      </c>
      <c r="P3500" s="6">
        <f t="shared" si="327"/>
        <v>40.238095238095241</v>
      </c>
      <c r="Q3500" t="s">
        <v>8317</v>
      </c>
      <c r="R3500" t="s">
        <v>8318</v>
      </c>
      <c r="S3500" s="10">
        <f t="shared" si="330"/>
        <v>42459.15861111111</v>
      </c>
      <c r="T3500" s="10">
        <f t="shared" si="331"/>
        <v>42518.905555555553</v>
      </c>
      <c r="V3500" s="21"/>
      <c r="W3500" t="s">
        <v>8271</v>
      </c>
      <c r="X3500" t="str">
        <f t="shared" si="328"/>
        <v>theater</v>
      </c>
      <c r="Y3500" t="str">
        <f t="shared" si="329"/>
        <v>plays</v>
      </c>
    </row>
    <row r="3501" spans="1:25" ht="64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105.5</v>
      </c>
      <c r="P3501" s="6">
        <f t="shared" si="327"/>
        <v>60.285714285714285</v>
      </c>
      <c r="Q3501" t="s">
        <v>8317</v>
      </c>
      <c r="R3501" t="s">
        <v>8318</v>
      </c>
      <c r="S3501" s="10">
        <f t="shared" si="330"/>
        <v>42132.036168981482</v>
      </c>
      <c r="T3501" s="10">
        <f t="shared" si="331"/>
        <v>42186.290972222225</v>
      </c>
      <c r="V3501" s="21"/>
      <c r="W3501" t="s">
        <v>8271</v>
      </c>
      <c r="X3501" t="str">
        <f t="shared" si="328"/>
        <v>theater</v>
      </c>
      <c r="Y3501" t="str">
        <f t="shared" si="329"/>
        <v>plays</v>
      </c>
    </row>
    <row r="3502" spans="1:25" ht="80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106.3</v>
      </c>
      <c r="P3502" s="6">
        <f t="shared" si="327"/>
        <v>25.30952380952381</v>
      </c>
      <c r="Q3502" t="s">
        <v>8317</v>
      </c>
      <c r="R3502" t="s">
        <v>8318</v>
      </c>
      <c r="S3502" s="10">
        <f t="shared" si="330"/>
        <v>42419.91942129629</v>
      </c>
      <c r="T3502" s="10">
        <f t="shared" si="331"/>
        <v>42436.207638888889</v>
      </c>
      <c r="V3502" s="21"/>
      <c r="W3502" t="s">
        <v>8271</v>
      </c>
      <c r="X3502" t="str">
        <f t="shared" si="328"/>
        <v>theater</v>
      </c>
      <c r="Y3502" t="str">
        <f t="shared" si="329"/>
        <v>plays</v>
      </c>
    </row>
    <row r="3503" spans="1:25" ht="64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100.66666666666666</v>
      </c>
      <c r="P3503" s="6">
        <f t="shared" si="327"/>
        <v>35.952380952380949</v>
      </c>
      <c r="Q3503" t="s">
        <v>8317</v>
      </c>
      <c r="R3503" t="s">
        <v>8318</v>
      </c>
      <c r="S3503" s="10">
        <f t="shared" si="330"/>
        <v>42233.763831018514</v>
      </c>
      <c r="T3503" s="10">
        <f t="shared" si="331"/>
        <v>42258.763831018514</v>
      </c>
      <c r="V3503" s="21"/>
      <c r="W3503" t="s">
        <v>8271</v>
      </c>
      <c r="X3503" t="str">
        <f t="shared" si="328"/>
        <v>theater</v>
      </c>
      <c r="Y3503" t="str">
        <f t="shared" si="329"/>
        <v>plays</v>
      </c>
    </row>
    <row r="3504" spans="1:25" ht="64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105.4</v>
      </c>
      <c r="P3504" s="6">
        <f t="shared" si="327"/>
        <v>136</v>
      </c>
      <c r="Q3504" t="s">
        <v>8317</v>
      </c>
      <c r="R3504" t="s">
        <v>8318</v>
      </c>
      <c r="S3504" s="10">
        <f t="shared" si="330"/>
        <v>42430.839398148149</v>
      </c>
      <c r="T3504" s="10">
        <f t="shared" si="331"/>
        <v>42445.165972222225</v>
      </c>
      <c r="V3504" s="21"/>
      <c r="W3504" t="s">
        <v>8271</v>
      </c>
      <c r="X3504" t="str">
        <f t="shared" si="328"/>
        <v>theater</v>
      </c>
      <c r="Y3504" t="str">
        <f t="shared" si="329"/>
        <v>plays</v>
      </c>
    </row>
    <row r="3505" spans="1:25" ht="64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107.55999999999999</v>
      </c>
      <c r="P3505" s="6">
        <f t="shared" si="327"/>
        <v>70.763157894736835</v>
      </c>
      <c r="Q3505" t="s">
        <v>8317</v>
      </c>
      <c r="R3505" t="s">
        <v>8318</v>
      </c>
      <c r="S3505" s="10">
        <f t="shared" si="330"/>
        <v>42545.478333333333</v>
      </c>
      <c r="T3505" s="10">
        <f t="shared" si="331"/>
        <v>42575.478333333333</v>
      </c>
      <c r="V3505" s="21"/>
      <c r="W3505" t="s">
        <v>8271</v>
      </c>
      <c r="X3505" t="str">
        <f t="shared" si="328"/>
        <v>theater</v>
      </c>
      <c r="Y3505" t="str">
        <f t="shared" si="329"/>
        <v>plays</v>
      </c>
    </row>
    <row r="3506" spans="1:25" ht="64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100</v>
      </c>
      <c r="P3506" s="6">
        <f t="shared" si="327"/>
        <v>125</v>
      </c>
      <c r="Q3506" t="s">
        <v>8317</v>
      </c>
      <c r="R3506" t="s">
        <v>8318</v>
      </c>
      <c r="S3506" s="10">
        <f t="shared" si="330"/>
        <v>42297.748738425929</v>
      </c>
      <c r="T3506" s="10">
        <f t="shared" si="331"/>
        <v>42327.790405092594</v>
      </c>
      <c r="V3506" s="21"/>
      <c r="W3506" t="s">
        <v>8271</v>
      </c>
      <c r="X3506" t="str">
        <f t="shared" si="328"/>
        <v>theater</v>
      </c>
      <c r="Y3506" t="str">
        <f t="shared" si="329"/>
        <v>plays</v>
      </c>
    </row>
    <row r="3507" spans="1:25" ht="112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103.76</v>
      </c>
      <c r="P3507" s="6">
        <f t="shared" si="327"/>
        <v>66.512820512820511</v>
      </c>
      <c r="Q3507" t="s">
        <v>8317</v>
      </c>
      <c r="R3507" t="s">
        <v>8318</v>
      </c>
      <c r="S3507" s="10">
        <f t="shared" si="330"/>
        <v>41760.935706018521</v>
      </c>
      <c r="T3507" s="10">
        <f t="shared" si="331"/>
        <v>41772.166666666664</v>
      </c>
      <c r="V3507" s="21"/>
      <c r="W3507" t="s">
        <v>8271</v>
      </c>
      <c r="X3507" t="str">
        <f t="shared" si="328"/>
        <v>theater</v>
      </c>
      <c r="Y3507" t="str">
        <f t="shared" si="329"/>
        <v>plays</v>
      </c>
    </row>
    <row r="3508" spans="1:25" ht="64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101.49999999999999</v>
      </c>
      <c r="P3508" s="6">
        <f t="shared" si="327"/>
        <v>105</v>
      </c>
      <c r="Q3508" t="s">
        <v>8317</v>
      </c>
      <c r="R3508" t="s">
        <v>8318</v>
      </c>
      <c r="S3508" s="10">
        <f t="shared" si="330"/>
        <v>41829.734259259261</v>
      </c>
      <c r="T3508" s="10">
        <f t="shared" si="331"/>
        <v>41874.734259259261</v>
      </c>
      <c r="V3508" s="21"/>
      <c r="W3508" t="s">
        <v>8271</v>
      </c>
      <c r="X3508" t="str">
        <f t="shared" si="328"/>
        <v>theater</v>
      </c>
      <c r="Y3508" t="str">
        <f t="shared" si="329"/>
        <v>plays</v>
      </c>
    </row>
    <row r="3509" spans="1:25" ht="48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104.4</v>
      </c>
      <c r="P3509" s="6">
        <f t="shared" si="327"/>
        <v>145</v>
      </c>
      <c r="Q3509" t="s">
        <v>8317</v>
      </c>
      <c r="R3509" t="s">
        <v>8318</v>
      </c>
      <c r="S3509" s="10">
        <f t="shared" si="330"/>
        <v>42491.92288194444</v>
      </c>
      <c r="T3509" s="10">
        <f t="shared" si="331"/>
        <v>42521.92288194444</v>
      </c>
      <c r="V3509" s="21"/>
      <c r="W3509" t="s">
        <v>8271</v>
      </c>
      <c r="X3509" t="str">
        <f t="shared" si="328"/>
        <v>theater</v>
      </c>
      <c r="Y3509" t="str">
        <f t="shared" si="329"/>
        <v>plays</v>
      </c>
    </row>
    <row r="3510" spans="1:25" ht="64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180</v>
      </c>
      <c r="P3510" s="6">
        <f t="shared" si="327"/>
        <v>12</v>
      </c>
      <c r="Q3510" t="s">
        <v>8317</v>
      </c>
      <c r="R3510" t="s">
        <v>8318</v>
      </c>
      <c r="S3510" s="10">
        <f t="shared" si="330"/>
        <v>42477.729780092588</v>
      </c>
      <c r="T3510" s="10">
        <f t="shared" si="331"/>
        <v>42500.875</v>
      </c>
      <c r="V3510" s="21"/>
      <c r="W3510" t="s">
        <v>8271</v>
      </c>
      <c r="X3510" t="str">
        <f t="shared" si="328"/>
        <v>theater</v>
      </c>
      <c r="Y3510" t="str">
        <f t="shared" si="329"/>
        <v>plays</v>
      </c>
    </row>
    <row r="3511" spans="1:25" ht="64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106.33333333333333</v>
      </c>
      <c r="P3511" s="6">
        <f t="shared" si="327"/>
        <v>96.666666666666671</v>
      </c>
      <c r="Q3511" t="s">
        <v>8317</v>
      </c>
      <c r="R3511" t="s">
        <v>8318</v>
      </c>
      <c r="S3511" s="10">
        <f t="shared" si="330"/>
        <v>41950.859560185185</v>
      </c>
      <c r="T3511" s="10">
        <f t="shared" si="331"/>
        <v>41964.204861111109</v>
      </c>
      <c r="V3511" s="21"/>
      <c r="W3511" t="s">
        <v>8271</v>
      </c>
      <c r="X3511" t="str">
        <f t="shared" si="328"/>
        <v>theater</v>
      </c>
      <c r="Y3511" t="str">
        <f t="shared" si="329"/>
        <v>plays</v>
      </c>
    </row>
    <row r="3512" spans="1:25" ht="64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100.55555555555556</v>
      </c>
      <c r="P3512" s="6">
        <f t="shared" si="327"/>
        <v>60.333333333333336</v>
      </c>
      <c r="Q3512" t="s">
        <v>8317</v>
      </c>
      <c r="R3512" t="s">
        <v>8318</v>
      </c>
      <c r="S3512" s="10">
        <f t="shared" si="330"/>
        <v>41802.62090277778</v>
      </c>
      <c r="T3512" s="10">
        <f t="shared" si="331"/>
        <v>41822.62090277778</v>
      </c>
      <c r="V3512" s="21"/>
      <c r="W3512" t="s">
        <v>8271</v>
      </c>
      <c r="X3512" t="str">
        <f t="shared" si="328"/>
        <v>theater</v>
      </c>
      <c r="Y3512" t="str">
        <f t="shared" si="329"/>
        <v>plays</v>
      </c>
    </row>
    <row r="3513" spans="1:25" ht="64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101.2</v>
      </c>
      <c r="P3513" s="6">
        <f t="shared" si="327"/>
        <v>79.89473684210526</v>
      </c>
      <c r="Q3513" t="s">
        <v>8317</v>
      </c>
      <c r="R3513" t="s">
        <v>8318</v>
      </c>
      <c r="S3513" s="10">
        <f t="shared" si="330"/>
        <v>41927.873784722222</v>
      </c>
      <c r="T3513" s="10">
        <f t="shared" si="331"/>
        <v>41950.770833333336</v>
      </c>
      <c r="V3513" s="21"/>
      <c r="W3513" t="s">
        <v>8271</v>
      </c>
      <c r="X3513" t="str">
        <f t="shared" si="328"/>
        <v>theater</v>
      </c>
      <c r="Y3513" t="str">
        <f t="shared" si="329"/>
        <v>plays</v>
      </c>
    </row>
    <row r="3514" spans="1:25" ht="64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100</v>
      </c>
      <c r="P3514" s="6">
        <f t="shared" si="327"/>
        <v>58.823529411764703</v>
      </c>
      <c r="Q3514" t="s">
        <v>8317</v>
      </c>
      <c r="R3514" t="s">
        <v>8318</v>
      </c>
      <c r="S3514" s="10">
        <f t="shared" si="330"/>
        <v>42057.536944444444</v>
      </c>
      <c r="T3514" s="10">
        <f t="shared" si="331"/>
        <v>42117.49527777778</v>
      </c>
      <c r="V3514" s="21"/>
      <c r="W3514" t="s">
        <v>8271</v>
      </c>
      <c r="X3514" t="str">
        <f t="shared" si="328"/>
        <v>theater</v>
      </c>
      <c r="Y3514" t="str">
        <f t="shared" si="329"/>
        <v>plays</v>
      </c>
    </row>
    <row r="3515" spans="1:25" ht="80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118.39285714285714</v>
      </c>
      <c r="P3515" s="6">
        <f t="shared" si="327"/>
        <v>75.340909090909093</v>
      </c>
      <c r="Q3515" t="s">
        <v>8317</v>
      </c>
      <c r="R3515" t="s">
        <v>8318</v>
      </c>
      <c r="S3515" s="10">
        <f t="shared" si="330"/>
        <v>41781.096203703702</v>
      </c>
      <c r="T3515" s="10">
        <f t="shared" si="331"/>
        <v>41794.207638888889</v>
      </c>
      <c r="V3515" s="21"/>
      <c r="W3515" t="s">
        <v>8271</v>
      </c>
      <c r="X3515" t="str">
        <f t="shared" si="328"/>
        <v>theater</v>
      </c>
      <c r="Y3515" t="str">
        <f t="shared" si="329"/>
        <v>plays</v>
      </c>
    </row>
    <row r="3516" spans="1:25" ht="64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110.00000000000001</v>
      </c>
      <c r="P3516" s="6">
        <f t="shared" si="327"/>
        <v>55</v>
      </c>
      <c r="Q3516" t="s">
        <v>8317</v>
      </c>
      <c r="R3516" t="s">
        <v>8318</v>
      </c>
      <c r="S3516" s="10">
        <f t="shared" si="330"/>
        <v>42020.846666666665</v>
      </c>
      <c r="T3516" s="10">
        <f t="shared" si="331"/>
        <v>42037.207638888889</v>
      </c>
      <c r="V3516" s="21"/>
      <c r="W3516" t="s">
        <v>8271</v>
      </c>
      <c r="X3516" t="str">
        <f t="shared" si="328"/>
        <v>theater</v>
      </c>
      <c r="Y3516" t="str">
        <f t="shared" si="329"/>
        <v>plays</v>
      </c>
    </row>
    <row r="3517" spans="1:25" ht="64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102.66666666666666</v>
      </c>
      <c r="P3517" s="6">
        <f t="shared" si="327"/>
        <v>66.956521739130437</v>
      </c>
      <c r="Q3517" t="s">
        <v>8317</v>
      </c>
      <c r="R3517" t="s">
        <v>8318</v>
      </c>
      <c r="S3517" s="10">
        <f t="shared" si="330"/>
        <v>42125.772812499999</v>
      </c>
      <c r="T3517" s="10">
        <f t="shared" si="331"/>
        <v>42155.772812499999</v>
      </c>
      <c r="V3517" s="21"/>
      <c r="W3517" t="s">
        <v>8271</v>
      </c>
      <c r="X3517" t="str">
        <f t="shared" si="328"/>
        <v>theater</v>
      </c>
      <c r="Y3517" t="str">
        <f t="shared" si="329"/>
        <v>plays</v>
      </c>
    </row>
    <row r="3518" spans="1:25" ht="64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100</v>
      </c>
      <c r="P3518" s="6">
        <f t="shared" si="327"/>
        <v>227.27272727272728</v>
      </c>
      <c r="Q3518" t="s">
        <v>8317</v>
      </c>
      <c r="R3518" t="s">
        <v>8318</v>
      </c>
      <c r="S3518" s="10">
        <f t="shared" si="330"/>
        <v>41856.010069444441</v>
      </c>
      <c r="T3518" s="10">
        <f t="shared" si="331"/>
        <v>41890.125</v>
      </c>
      <c r="V3518" s="21"/>
      <c r="W3518" t="s">
        <v>8271</v>
      </c>
      <c r="X3518" t="str">
        <f t="shared" si="328"/>
        <v>theater</v>
      </c>
      <c r="Y3518" t="str">
        <f t="shared" si="329"/>
        <v>plays</v>
      </c>
    </row>
    <row r="3519" spans="1:25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100</v>
      </c>
      <c r="P3519" s="6">
        <f t="shared" si="327"/>
        <v>307.69230769230768</v>
      </c>
      <c r="Q3519" t="s">
        <v>8317</v>
      </c>
      <c r="R3519" t="s">
        <v>8318</v>
      </c>
      <c r="S3519" s="10">
        <f t="shared" si="330"/>
        <v>41794.817523148151</v>
      </c>
      <c r="T3519" s="10">
        <f t="shared" si="331"/>
        <v>41824.458333333336</v>
      </c>
      <c r="V3519" s="21"/>
      <c r="W3519" t="s">
        <v>8271</v>
      </c>
      <c r="X3519" t="str">
        <f t="shared" si="328"/>
        <v>theater</v>
      </c>
      <c r="Y3519" t="str">
        <f t="shared" si="329"/>
        <v>plays</v>
      </c>
    </row>
    <row r="3520" spans="1:25" ht="64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110.04599999999999</v>
      </c>
      <c r="P3520" s="6">
        <f t="shared" si="327"/>
        <v>50.020909090909093</v>
      </c>
      <c r="Q3520" t="s">
        <v>8317</v>
      </c>
      <c r="R3520" t="s">
        <v>8318</v>
      </c>
      <c r="S3520" s="10">
        <f t="shared" si="330"/>
        <v>41893.783553240741</v>
      </c>
      <c r="T3520" s="10">
        <f t="shared" si="331"/>
        <v>41914.597916666666</v>
      </c>
      <c r="V3520" s="21"/>
      <c r="W3520" t="s">
        <v>8271</v>
      </c>
      <c r="X3520" t="str">
        <f t="shared" si="328"/>
        <v>theater</v>
      </c>
      <c r="Y3520" t="str">
        <f t="shared" si="329"/>
        <v>plays</v>
      </c>
    </row>
    <row r="3521" spans="1:25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101.35000000000001</v>
      </c>
      <c r="P3521" s="6">
        <f t="shared" si="327"/>
        <v>72.392857142857139</v>
      </c>
      <c r="Q3521" t="s">
        <v>8317</v>
      </c>
      <c r="R3521" t="s">
        <v>8318</v>
      </c>
      <c r="S3521" s="10">
        <f t="shared" si="330"/>
        <v>42037.598958333328</v>
      </c>
      <c r="T3521" s="10">
        <f t="shared" si="331"/>
        <v>42067.598958333328</v>
      </c>
      <c r="V3521" s="21"/>
      <c r="W3521" t="s">
        <v>8271</v>
      </c>
      <c r="X3521" t="str">
        <f t="shared" si="328"/>
        <v>theater</v>
      </c>
      <c r="Y3521" t="str">
        <f t="shared" si="329"/>
        <v>plays</v>
      </c>
    </row>
    <row r="3522" spans="1:25" ht="48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100.75</v>
      </c>
      <c r="P3522" s="6">
        <f t="shared" si="327"/>
        <v>95.952380952380949</v>
      </c>
      <c r="Q3522" t="s">
        <v>8317</v>
      </c>
      <c r="R3522" t="s">
        <v>8318</v>
      </c>
      <c r="S3522" s="10">
        <f t="shared" si="330"/>
        <v>42227.824212962965</v>
      </c>
      <c r="T3522" s="10">
        <f t="shared" si="331"/>
        <v>42253.57430555555</v>
      </c>
      <c r="V3522" s="21"/>
      <c r="W3522" t="s">
        <v>8271</v>
      </c>
      <c r="X3522" t="str">
        <f t="shared" si="328"/>
        <v>theater</v>
      </c>
      <c r="Y3522" t="str">
        <f t="shared" si="329"/>
        <v>plays</v>
      </c>
    </row>
    <row r="3523" spans="1:25" ht="64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((E3523/D3523)*100)</f>
        <v>169.42857142857144</v>
      </c>
      <c r="P3523" s="6">
        <f t="shared" ref="P3523:P3586" si="333">IFERROR(E3523/L3523,0)</f>
        <v>45.615384615384613</v>
      </c>
      <c r="Q3523" t="s">
        <v>8317</v>
      </c>
      <c r="R3523" t="s">
        <v>8318</v>
      </c>
      <c r="S3523" s="10">
        <f t="shared" si="330"/>
        <v>41881.361342592594</v>
      </c>
      <c r="T3523" s="10">
        <f t="shared" si="331"/>
        <v>41911.361342592594</v>
      </c>
      <c r="V3523" s="21"/>
      <c r="W3523" t="s">
        <v>8271</v>
      </c>
      <c r="X3523" t="str">
        <f t="shared" ref="X3523:X3586" si="334">LEFT(W3523,FIND("/",W3523)-1)</f>
        <v>theater</v>
      </c>
      <c r="Y3523" t="str">
        <f t="shared" ref="Y3523:Y3586" si="335">RIGHT(W3523,LEN(W3523)-FIND("/",W3523))</f>
        <v>plays</v>
      </c>
    </row>
    <row r="3524" spans="1:25" ht="64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100</v>
      </c>
      <c r="P3524" s="6">
        <f t="shared" si="333"/>
        <v>41.029411764705884</v>
      </c>
      <c r="Q3524" t="s">
        <v>8317</v>
      </c>
      <c r="R3524" t="s">
        <v>8318</v>
      </c>
      <c r="S3524" s="10">
        <f t="shared" si="330"/>
        <v>42234.789884259255</v>
      </c>
      <c r="T3524" s="10">
        <f t="shared" si="331"/>
        <v>42262.420833333337</v>
      </c>
      <c r="V3524" s="21"/>
      <c r="W3524" t="s">
        <v>8271</v>
      </c>
      <c r="X3524" t="str">
        <f t="shared" si="334"/>
        <v>theater</v>
      </c>
      <c r="Y3524" t="str">
        <f t="shared" si="335"/>
        <v>plays</v>
      </c>
    </row>
    <row r="3525" spans="1:25" ht="64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113.65</v>
      </c>
      <c r="P3525" s="6">
        <f t="shared" si="333"/>
        <v>56.825000000000003</v>
      </c>
      <c r="Q3525" t="s">
        <v>8317</v>
      </c>
      <c r="R3525" t="s">
        <v>8318</v>
      </c>
      <c r="S3525" s="10">
        <f t="shared" si="330"/>
        <v>42581.397546296299</v>
      </c>
      <c r="T3525" s="10">
        <f t="shared" si="331"/>
        <v>42638.958333333328</v>
      </c>
      <c r="V3525" s="21"/>
      <c r="W3525" t="s">
        <v>8271</v>
      </c>
      <c r="X3525" t="str">
        <f t="shared" si="334"/>
        <v>theater</v>
      </c>
      <c r="Y3525" t="str">
        <f t="shared" si="335"/>
        <v>plays</v>
      </c>
    </row>
    <row r="3526" spans="1:25" ht="64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101.56</v>
      </c>
      <c r="P3526" s="6">
        <f t="shared" si="333"/>
        <v>137.24324324324326</v>
      </c>
      <c r="Q3526" t="s">
        <v>8317</v>
      </c>
      <c r="R3526" t="s">
        <v>8318</v>
      </c>
      <c r="S3526" s="10">
        <f t="shared" si="330"/>
        <v>41880.76357638889</v>
      </c>
      <c r="T3526" s="10">
        <f t="shared" si="331"/>
        <v>41895.166666666664</v>
      </c>
      <c r="V3526" s="21"/>
      <c r="W3526" t="s">
        <v>8271</v>
      </c>
      <c r="X3526" t="str">
        <f t="shared" si="334"/>
        <v>theater</v>
      </c>
      <c r="Y3526" t="str">
        <f t="shared" si="335"/>
        <v>plays</v>
      </c>
    </row>
    <row r="3527" spans="1:25" ht="64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106</v>
      </c>
      <c r="P3527" s="6">
        <f t="shared" si="333"/>
        <v>75.714285714285708</v>
      </c>
      <c r="Q3527" t="s">
        <v>8317</v>
      </c>
      <c r="R3527" t="s">
        <v>8318</v>
      </c>
      <c r="S3527" s="10">
        <f t="shared" si="330"/>
        <v>42214.6956712963</v>
      </c>
      <c r="T3527" s="10">
        <f t="shared" si="331"/>
        <v>42225.666666666672</v>
      </c>
      <c r="V3527" s="21"/>
      <c r="W3527" t="s">
        <v>8271</v>
      </c>
      <c r="X3527" t="str">
        <f t="shared" si="334"/>
        <v>theater</v>
      </c>
      <c r="Y3527" t="str">
        <f t="shared" si="335"/>
        <v>plays</v>
      </c>
    </row>
    <row r="3528" spans="1:25" ht="64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102</v>
      </c>
      <c r="P3528" s="6">
        <f t="shared" si="333"/>
        <v>99</v>
      </c>
      <c r="Q3528" t="s">
        <v>8317</v>
      </c>
      <c r="R3528" t="s">
        <v>8318</v>
      </c>
      <c r="S3528" s="10">
        <f t="shared" si="330"/>
        <v>42460.335312499999</v>
      </c>
      <c r="T3528" s="10">
        <f t="shared" si="331"/>
        <v>42488.249305555553</v>
      </c>
      <c r="V3528" s="21"/>
      <c r="W3528" t="s">
        <v>8271</v>
      </c>
      <c r="X3528" t="str">
        <f t="shared" si="334"/>
        <v>theater</v>
      </c>
      <c r="Y3528" t="str">
        <f t="shared" si="335"/>
        <v>plays</v>
      </c>
    </row>
    <row r="3529" spans="1:25" ht="64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116.91666666666667</v>
      </c>
      <c r="P3529" s="6">
        <f t="shared" si="333"/>
        <v>81.569767441860463</v>
      </c>
      <c r="Q3529" t="s">
        <v>8317</v>
      </c>
      <c r="R3529" t="s">
        <v>8318</v>
      </c>
      <c r="S3529" s="10">
        <f t="shared" si="330"/>
        <v>42167.023206018523</v>
      </c>
      <c r="T3529" s="10">
        <f t="shared" si="331"/>
        <v>42196.165972222225</v>
      </c>
      <c r="V3529" s="21"/>
      <c r="W3529" t="s">
        <v>8271</v>
      </c>
      <c r="X3529" t="str">
        <f t="shared" si="334"/>
        <v>theater</v>
      </c>
      <c r="Y3529" t="str">
        <f t="shared" si="335"/>
        <v>plays</v>
      </c>
    </row>
    <row r="3530" spans="1:25" ht="64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101.15151515151514</v>
      </c>
      <c r="P3530" s="6">
        <f t="shared" si="333"/>
        <v>45.108108108108105</v>
      </c>
      <c r="Q3530" t="s">
        <v>8317</v>
      </c>
      <c r="R3530" t="s">
        <v>8318</v>
      </c>
      <c r="S3530" s="10">
        <f t="shared" si="330"/>
        <v>42733.50136574074</v>
      </c>
      <c r="T3530" s="10">
        <f t="shared" si="331"/>
        <v>42753.50136574074</v>
      </c>
      <c r="V3530" s="21"/>
      <c r="W3530" t="s">
        <v>8271</v>
      </c>
      <c r="X3530" t="str">
        <f t="shared" si="334"/>
        <v>theater</v>
      </c>
      <c r="Y3530" t="str">
        <f t="shared" si="335"/>
        <v>plays</v>
      </c>
    </row>
    <row r="3531" spans="1:25" ht="64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132</v>
      </c>
      <c r="P3531" s="6">
        <f t="shared" si="333"/>
        <v>36.666666666666664</v>
      </c>
      <c r="Q3531" t="s">
        <v>8317</v>
      </c>
      <c r="R3531" t="s">
        <v>8318</v>
      </c>
      <c r="S3531" s="10">
        <f t="shared" si="330"/>
        <v>42177.761782407411</v>
      </c>
      <c r="T3531" s="10">
        <f t="shared" si="331"/>
        <v>42198.041666666672</v>
      </c>
      <c r="V3531" s="21"/>
      <c r="W3531" t="s">
        <v>8271</v>
      </c>
      <c r="X3531" t="str">
        <f t="shared" si="334"/>
        <v>theater</v>
      </c>
      <c r="Y3531" t="str">
        <f t="shared" si="335"/>
        <v>plays</v>
      </c>
    </row>
    <row r="3532" spans="1:25" ht="64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100</v>
      </c>
      <c r="P3532" s="6">
        <f t="shared" si="333"/>
        <v>125</v>
      </c>
      <c r="Q3532" t="s">
        <v>8317</v>
      </c>
      <c r="R3532" t="s">
        <v>8318</v>
      </c>
      <c r="S3532" s="10">
        <f t="shared" si="330"/>
        <v>42442.623344907406</v>
      </c>
      <c r="T3532" s="10">
        <f t="shared" si="331"/>
        <v>42470.833333333328</v>
      </c>
      <c r="V3532" s="21"/>
      <c r="W3532" t="s">
        <v>8271</v>
      </c>
      <c r="X3532" t="str">
        <f t="shared" si="334"/>
        <v>theater</v>
      </c>
      <c r="Y3532" t="str">
        <f t="shared" si="335"/>
        <v>plays</v>
      </c>
    </row>
    <row r="3533" spans="1:25" ht="3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128</v>
      </c>
      <c r="P3533" s="6">
        <f t="shared" si="333"/>
        <v>49.230769230769234</v>
      </c>
      <c r="Q3533" t="s">
        <v>8317</v>
      </c>
      <c r="R3533" t="s">
        <v>8318</v>
      </c>
      <c r="S3533" s="10">
        <f t="shared" si="330"/>
        <v>42521.654328703706</v>
      </c>
      <c r="T3533" s="10">
        <f t="shared" si="331"/>
        <v>42551.654328703706</v>
      </c>
      <c r="V3533" s="21"/>
      <c r="W3533" t="s">
        <v>8271</v>
      </c>
      <c r="X3533" t="str">
        <f t="shared" si="334"/>
        <v>theater</v>
      </c>
      <c r="Y3533" t="str">
        <f t="shared" si="335"/>
        <v>plays</v>
      </c>
    </row>
    <row r="3534" spans="1:25" ht="64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118.95833333333334</v>
      </c>
      <c r="P3534" s="6">
        <f t="shared" si="333"/>
        <v>42.296296296296298</v>
      </c>
      <c r="Q3534" t="s">
        <v>8317</v>
      </c>
      <c r="R3534" t="s">
        <v>8318</v>
      </c>
      <c r="S3534" s="10">
        <f t="shared" si="330"/>
        <v>41884.599849537037</v>
      </c>
      <c r="T3534" s="10">
        <f t="shared" si="331"/>
        <v>41900.165972222225</v>
      </c>
      <c r="V3534" s="21"/>
      <c r="W3534" t="s">
        <v>8271</v>
      </c>
      <c r="X3534" t="str">
        <f t="shared" si="334"/>
        <v>theater</v>
      </c>
      <c r="Y3534" t="str">
        <f t="shared" si="335"/>
        <v>plays</v>
      </c>
    </row>
    <row r="3535" spans="1:25" ht="80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126.2</v>
      </c>
      <c r="P3535" s="6">
        <f t="shared" si="333"/>
        <v>78.875</v>
      </c>
      <c r="Q3535" t="s">
        <v>8317</v>
      </c>
      <c r="R3535" t="s">
        <v>8318</v>
      </c>
      <c r="S3535" s="10">
        <f t="shared" si="330"/>
        <v>42289.761192129634</v>
      </c>
      <c r="T3535" s="10">
        <f t="shared" si="331"/>
        <v>42319.802858796291</v>
      </c>
      <c r="V3535" s="21"/>
      <c r="W3535" t="s">
        <v>8271</v>
      </c>
      <c r="X3535" t="str">
        <f t="shared" si="334"/>
        <v>theater</v>
      </c>
      <c r="Y3535" t="str">
        <f t="shared" si="335"/>
        <v>plays</v>
      </c>
    </row>
    <row r="3536" spans="1:25" ht="48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156.20000000000002</v>
      </c>
      <c r="P3536" s="6">
        <f t="shared" si="333"/>
        <v>38.284313725490193</v>
      </c>
      <c r="Q3536" t="s">
        <v>8317</v>
      </c>
      <c r="R3536" t="s">
        <v>8318</v>
      </c>
      <c r="S3536" s="10">
        <f t="shared" si="330"/>
        <v>42243.6252662037</v>
      </c>
      <c r="T3536" s="10">
        <f t="shared" si="331"/>
        <v>42278.6252662037</v>
      </c>
      <c r="V3536" s="21"/>
      <c r="W3536" t="s">
        <v>8271</v>
      </c>
      <c r="X3536" t="str">
        <f t="shared" si="334"/>
        <v>theater</v>
      </c>
      <c r="Y3536" t="str">
        <f t="shared" si="335"/>
        <v>plays</v>
      </c>
    </row>
    <row r="3537" spans="1:25" ht="64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103.15</v>
      </c>
      <c r="P3537" s="6">
        <f t="shared" si="333"/>
        <v>44.847826086956523</v>
      </c>
      <c r="Q3537" t="s">
        <v>8317</v>
      </c>
      <c r="R3537" t="s">
        <v>8318</v>
      </c>
      <c r="S3537" s="10">
        <f t="shared" si="330"/>
        <v>42248.640162037031</v>
      </c>
      <c r="T3537" s="10">
        <f t="shared" si="331"/>
        <v>42279.75</v>
      </c>
      <c r="V3537" s="21"/>
      <c r="W3537" t="s">
        <v>8271</v>
      </c>
      <c r="X3537" t="str">
        <f t="shared" si="334"/>
        <v>theater</v>
      </c>
      <c r="Y3537" t="str">
        <f t="shared" si="335"/>
        <v>plays</v>
      </c>
    </row>
    <row r="3538" spans="1:25" ht="64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153.33333333333334</v>
      </c>
      <c r="P3538" s="6">
        <f t="shared" si="333"/>
        <v>13.529411764705882</v>
      </c>
      <c r="Q3538" t="s">
        <v>8317</v>
      </c>
      <c r="R3538" t="s">
        <v>8318</v>
      </c>
      <c r="S3538" s="10">
        <f t="shared" si="330"/>
        <v>42328.727141203708</v>
      </c>
      <c r="T3538" s="10">
        <f t="shared" si="331"/>
        <v>42358.499305555553</v>
      </c>
      <c r="V3538" s="21"/>
      <c r="W3538" t="s">
        <v>8271</v>
      </c>
      <c r="X3538" t="str">
        <f t="shared" si="334"/>
        <v>theater</v>
      </c>
      <c r="Y3538" t="str">
        <f t="shared" si="335"/>
        <v>plays</v>
      </c>
    </row>
    <row r="3539" spans="1:25" ht="64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180.44444444444446</v>
      </c>
      <c r="P3539" s="6">
        <f t="shared" si="333"/>
        <v>43.5</v>
      </c>
      <c r="Q3539" t="s">
        <v>8317</v>
      </c>
      <c r="R3539" t="s">
        <v>8318</v>
      </c>
      <c r="S3539" s="10">
        <f t="shared" si="330"/>
        <v>41923.354351851849</v>
      </c>
      <c r="T3539" s="10">
        <f t="shared" si="331"/>
        <v>41960.332638888889</v>
      </c>
      <c r="V3539" s="21"/>
      <c r="W3539" t="s">
        <v>8271</v>
      </c>
      <c r="X3539" t="str">
        <f t="shared" si="334"/>
        <v>theater</v>
      </c>
      <c r="Y3539" t="str">
        <f t="shared" si="335"/>
        <v>plays</v>
      </c>
    </row>
    <row r="3540" spans="1:25" ht="64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128.44999999999999</v>
      </c>
      <c r="P3540" s="6">
        <f t="shared" si="333"/>
        <v>30.951807228915662</v>
      </c>
      <c r="Q3540" t="s">
        <v>8317</v>
      </c>
      <c r="R3540" t="s">
        <v>8318</v>
      </c>
      <c r="S3540" s="10">
        <f t="shared" si="330"/>
        <v>42571.420601851853</v>
      </c>
      <c r="T3540" s="10">
        <f t="shared" si="331"/>
        <v>42599.420601851853</v>
      </c>
      <c r="V3540" s="21"/>
      <c r="W3540" t="s">
        <v>8271</v>
      </c>
      <c r="X3540" t="str">
        <f t="shared" si="334"/>
        <v>theater</v>
      </c>
      <c r="Y3540" t="str">
        <f t="shared" si="335"/>
        <v>plays</v>
      </c>
    </row>
    <row r="3541" spans="1:25" ht="64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119.66666666666667</v>
      </c>
      <c r="P3541" s="6">
        <f t="shared" si="333"/>
        <v>55.230769230769234</v>
      </c>
      <c r="Q3541" t="s">
        <v>8317</v>
      </c>
      <c r="R3541" t="s">
        <v>8318</v>
      </c>
      <c r="S3541" s="10">
        <f t="shared" si="330"/>
        <v>42600.756041666667</v>
      </c>
      <c r="T3541" s="10">
        <f t="shared" si="331"/>
        <v>42621.756041666667</v>
      </c>
      <c r="V3541" s="21"/>
      <c r="W3541" t="s">
        <v>8271</v>
      </c>
      <c r="X3541" t="str">
        <f t="shared" si="334"/>
        <v>theater</v>
      </c>
      <c r="Y3541" t="str">
        <f t="shared" si="335"/>
        <v>plays</v>
      </c>
    </row>
    <row r="3542" spans="1:25" ht="64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123</v>
      </c>
      <c r="P3542" s="6">
        <f t="shared" si="333"/>
        <v>46.125</v>
      </c>
      <c r="Q3542" t="s">
        <v>8317</v>
      </c>
      <c r="R3542" t="s">
        <v>8318</v>
      </c>
      <c r="S3542" s="10">
        <f t="shared" si="330"/>
        <v>42517.003368055557</v>
      </c>
      <c r="T3542" s="10">
        <f t="shared" si="331"/>
        <v>42547.003368055557</v>
      </c>
      <c r="V3542" s="21"/>
      <c r="W3542" t="s">
        <v>8271</v>
      </c>
      <c r="X3542" t="str">
        <f t="shared" si="334"/>
        <v>theater</v>
      </c>
      <c r="Y3542" t="str">
        <f t="shared" si="335"/>
        <v>plays</v>
      </c>
    </row>
    <row r="3543" spans="1:25" ht="64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105</v>
      </c>
      <c r="P3543" s="6">
        <f t="shared" si="333"/>
        <v>39.375</v>
      </c>
      <c r="Q3543" t="s">
        <v>8317</v>
      </c>
      <c r="R3543" t="s">
        <v>8318</v>
      </c>
      <c r="S3543" s="10">
        <f t="shared" si="330"/>
        <v>42222.730034722219</v>
      </c>
      <c r="T3543" s="10">
        <f t="shared" si="331"/>
        <v>42247.730034722219</v>
      </c>
      <c r="V3543" s="21"/>
      <c r="W3543" t="s">
        <v>8271</v>
      </c>
      <c r="X3543" t="str">
        <f t="shared" si="334"/>
        <v>theater</v>
      </c>
      <c r="Y3543" t="str">
        <f t="shared" si="335"/>
        <v>plays</v>
      </c>
    </row>
    <row r="3544" spans="1:25" ht="64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102.23636363636363</v>
      </c>
      <c r="P3544" s="6">
        <f t="shared" si="333"/>
        <v>66.152941176470591</v>
      </c>
      <c r="Q3544" t="s">
        <v>8317</v>
      </c>
      <c r="R3544" t="s">
        <v>8318</v>
      </c>
      <c r="S3544" s="10">
        <f t="shared" ref="S3544:S3607" si="336">(((J3544/60)/60)/24)+DATE(1970,1,1)</f>
        <v>41829.599791666667</v>
      </c>
      <c r="T3544" s="10">
        <f t="shared" ref="T3544:T3607" si="337">(((I3544/60)/60)/24)+DATE(1970,1,1)</f>
        <v>41889.599791666667</v>
      </c>
      <c r="V3544" s="21"/>
      <c r="W3544" t="s">
        <v>8271</v>
      </c>
      <c r="X3544" t="str">
        <f t="shared" si="334"/>
        <v>theater</v>
      </c>
      <c r="Y3544" t="str">
        <f t="shared" si="335"/>
        <v>plays</v>
      </c>
    </row>
    <row r="3545" spans="1:25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104.66666666666666</v>
      </c>
      <c r="P3545" s="6">
        <f t="shared" si="333"/>
        <v>54.137931034482762</v>
      </c>
      <c r="Q3545" t="s">
        <v>8317</v>
      </c>
      <c r="R3545" t="s">
        <v>8318</v>
      </c>
      <c r="S3545" s="10">
        <f t="shared" si="336"/>
        <v>42150.755312499998</v>
      </c>
      <c r="T3545" s="10">
        <f t="shared" si="337"/>
        <v>42180.755312499998</v>
      </c>
      <c r="V3545" s="21"/>
      <c r="W3545" t="s">
        <v>8271</v>
      </c>
      <c r="X3545" t="str">
        <f t="shared" si="334"/>
        <v>theater</v>
      </c>
      <c r="Y3545" t="str">
        <f t="shared" si="335"/>
        <v>plays</v>
      </c>
    </row>
    <row r="3546" spans="1:25" ht="48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100</v>
      </c>
      <c r="P3546" s="6">
        <f t="shared" si="333"/>
        <v>104.16666666666667</v>
      </c>
      <c r="Q3546" t="s">
        <v>8317</v>
      </c>
      <c r="R3546" t="s">
        <v>8318</v>
      </c>
      <c r="S3546" s="10">
        <f t="shared" si="336"/>
        <v>42040.831678240742</v>
      </c>
      <c r="T3546" s="10">
        <f t="shared" si="337"/>
        <v>42070.831678240742</v>
      </c>
      <c r="V3546" s="21"/>
      <c r="W3546" t="s">
        <v>8271</v>
      </c>
      <c r="X3546" t="str">
        <f t="shared" si="334"/>
        <v>theater</v>
      </c>
      <c r="Y3546" t="str">
        <f t="shared" si="335"/>
        <v>plays</v>
      </c>
    </row>
    <row r="3547" spans="1:25" ht="80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100.4</v>
      </c>
      <c r="P3547" s="6">
        <f t="shared" si="333"/>
        <v>31.375</v>
      </c>
      <c r="Q3547" t="s">
        <v>8317</v>
      </c>
      <c r="R3547" t="s">
        <v>8318</v>
      </c>
      <c r="S3547" s="10">
        <f t="shared" si="336"/>
        <v>42075.807395833333</v>
      </c>
      <c r="T3547" s="10">
        <f t="shared" si="337"/>
        <v>42105.807395833333</v>
      </c>
      <c r="V3547" s="21"/>
      <c r="W3547" t="s">
        <v>8271</v>
      </c>
      <c r="X3547" t="str">
        <f t="shared" si="334"/>
        <v>theater</v>
      </c>
      <c r="Y3547" t="str">
        <f t="shared" si="335"/>
        <v>plays</v>
      </c>
    </row>
    <row r="3548" spans="1:25" ht="64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102.27272727272727</v>
      </c>
      <c r="P3548" s="6">
        <f t="shared" si="333"/>
        <v>59.210526315789473</v>
      </c>
      <c r="Q3548" t="s">
        <v>8317</v>
      </c>
      <c r="R3548" t="s">
        <v>8318</v>
      </c>
      <c r="S3548" s="10">
        <f t="shared" si="336"/>
        <v>42073.660694444443</v>
      </c>
      <c r="T3548" s="10">
        <f t="shared" si="337"/>
        <v>42095.165972222225</v>
      </c>
      <c r="V3548" s="21"/>
      <c r="W3548" t="s">
        <v>8271</v>
      </c>
      <c r="X3548" t="str">
        <f t="shared" si="334"/>
        <v>theater</v>
      </c>
      <c r="Y3548" t="str">
        <f t="shared" si="335"/>
        <v>plays</v>
      </c>
    </row>
    <row r="3549" spans="1:25" ht="64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114.40928571428573</v>
      </c>
      <c r="P3549" s="6">
        <f t="shared" si="333"/>
        <v>119.17633928571429</v>
      </c>
      <c r="Q3549" t="s">
        <v>8317</v>
      </c>
      <c r="R3549" t="s">
        <v>8318</v>
      </c>
      <c r="S3549" s="10">
        <f t="shared" si="336"/>
        <v>42480.078715277778</v>
      </c>
      <c r="T3549" s="10">
        <f t="shared" si="337"/>
        <v>42504.165972222225</v>
      </c>
      <c r="V3549" s="21"/>
      <c r="W3549" t="s">
        <v>8271</v>
      </c>
      <c r="X3549" t="str">
        <f t="shared" si="334"/>
        <v>theater</v>
      </c>
      <c r="Y3549" t="str">
        <f t="shared" si="335"/>
        <v>plays</v>
      </c>
    </row>
    <row r="3550" spans="1:25" ht="64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101.9047619047619</v>
      </c>
      <c r="P3550" s="6">
        <f t="shared" si="333"/>
        <v>164.61538461538461</v>
      </c>
      <c r="Q3550" t="s">
        <v>8317</v>
      </c>
      <c r="R3550" t="s">
        <v>8318</v>
      </c>
      <c r="S3550" s="10">
        <f t="shared" si="336"/>
        <v>42411.942291666666</v>
      </c>
      <c r="T3550" s="10">
        <f t="shared" si="337"/>
        <v>42434.041666666672</v>
      </c>
      <c r="V3550" s="21"/>
      <c r="W3550" t="s">
        <v>8271</v>
      </c>
      <c r="X3550" t="str">
        <f t="shared" si="334"/>
        <v>theater</v>
      </c>
      <c r="Y3550" t="str">
        <f t="shared" si="335"/>
        <v>plays</v>
      </c>
    </row>
    <row r="3551" spans="1:25" ht="64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102</v>
      </c>
      <c r="P3551" s="6">
        <f t="shared" si="333"/>
        <v>24.285714285714285</v>
      </c>
      <c r="Q3551" t="s">
        <v>8317</v>
      </c>
      <c r="R3551" t="s">
        <v>8318</v>
      </c>
      <c r="S3551" s="10">
        <f t="shared" si="336"/>
        <v>42223.394363425927</v>
      </c>
      <c r="T3551" s="10">
        <f t="shared" si="337"/>
        <v>42251.394363425927</v>
      </c>
      <c r="V3551" s="21"/>
      <c r="W3551" t="s">
        <v>8271</v>
      </c>
      <c r="X3551" t="str">
        <f t="shared" si="334"/>
        <v>theater</v>
      </c>
      <c r="Y3551" t="str">
        <f t="shared" si="335"/>
        <v>plays</v>
      </c>
    </row>
    <row r="3552" spans="1:25" ht="64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104.80000000000001</v>
      </c>
      <c r="P3552" s="6">
        <f t="shared" si="333"/>
        <v>40.9375</v>
      </c>
      <c r="Q3552" t="s">
        <v>8317</v>
      </c>
      <c r="R3552" t="s">
        <v>8318</v>
      </c>
      <c r="S3552" s="10">
        <f t="shared" si="336"/>
        <v>42462.893495370372</v>
      </c>
      <c r="T3552" s="10">
        <f t="shared" si="337"/>
        <v>42492.893495370372</v>
      </c>
      <c r="V3552" s="21"/>
      <c r="W3552" t="s">
        <v>8271</v>
      </c>
      <c r="X3552" t="str">
        <f t="shared" si="334"/>
        <v>theater</v>
      </c>
      <c r="Y3552" t="str">
        <f t="shared" si="335"/>
        <v>plays</v>
      </c>
    </row>
    <row r="3553" spans="1:25" ht="64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101.83333333333333</v>
      </c>
      <c r="P3553" s="6">
        <f t="shared" si="333"/>
        <v>61.1</v>
      </c>
      <c r="Q3553" t="s">
        <v>8317</v>
      </c>
      <c r="R3553" t="s">
        <v>8318</v>
      </c>
      <c r="S3553" s="10">
        <f t="shared" si="336"/>
        <v>41753.515856481477</v>
      </c>
      <c r="T3553" s="10">
        <f t="shared" si="337"/>
        <v>41781.921527777777</v>
      </c>
      <c r="V3553" s="21"/>
      <c r="W3553" t="s">
        <v>8271</v>
      </c>
      <c r="X3553" t="str">
        <f t="shared" si="334"/>
        <v>theater</v>
      </c>
      <c r="Y3553" t="str">
        <f t="shared" si="335"/>
        <v>plays</v>
      </c>
    </row>
    <row r="3554" spans="1:25" ht="80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100</v>
      </c>
      <c r="P3554" s="6">
        <f t="shared" si="333"/>
        <v>38.65</v>
      </c>
      <c r="Q3554" t="s">
        <v>8317</v>
      </c>
      <c r="R3554" t="s">
        <v>8318</v>
      </c>
      <c r="S3554" s="10">
        <f t="shared" si="336"/>
        <v>41788.587083333332</v>
      </c>
      <c r="T3554" s="10">
        <f t="shared" si="337"/>
        <v>41818.587083333332</v>
      </c>
      <c r="V3554" s="21"/>
      <c r="W3554" t="s">
        <v>8271</v>
      </c>
      <c r="X3554" t="str">
        <f t="shared" si="334"/>
        <v>theater</v>
      </c>
      <c r="Y3554" t="str">
        <f t="shared" si="335"/>
        <v>plays</v>
      </c>
    </row>
    <row r="3555" spans="1:25" ht="64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106.27272727272728</v>
      </c>
      <c r="P3555" s="6">
        <f t="shared" si="333"/>
        <v>56.20192307692308</v>
      </c>
      <c r="Q3555" t="s">
        <v>8317</v>
      </c>
      <c r="R3555" t="s">
        <v>8318</v>
      </c>
      <c r="S3555" s="10">
        <f t="shared" si="336"/>
        <v>42196.028703703705</v>
      </c>
      <c r="T3555" s="10">
        <f t="shared" si="337"/>
        <v>42228</v>
      </c>
      <c r="V3555" s="21"/>
      <c r="W3555" t="s">
        <v>8271</v>
      </c>
      <c r="X3555" t="str">
        <f t="shared" si="334"/>
        <v>theater</v>
      </c>
      <c r="Y3555" t="str">
        <f t="shared" si="335"/>
        <v>plays</v>
      </c>
    </row>
    <row r="3556" spans="1:25" ht="64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113.42219999999999</v>
      </c>
      <c r="P3556" s="6">
        <f t="shared" si="333"/>
        <v>107.00207547169811</v>
      </c>
      <c r="Q3556" t="s">
        <v>8317</v>
      </c>
      <c r="R3556" t="s">
        <v>8318</v>
      </c>
      <c r="S3556" s="10">
        <f t="shared" si="336"/>
        <v>42016.050451388888</v>
      </c>
      <c r="T3556" s="10">
        <f t="shared" si="337"/>
        <v>42046.708333333328</v>
      </c>
      <c r="V3556" s="21"/>
      <c r="W3556" t="s">
        <v>8271</v>
      </c>
      <c r="X3556" t="str">
        <f t="shared" si="334"/>
        <v>theater</v>
      </c>
      <c r="Y3556" t="str">
        <f t="shared" si="335"/>
        <v>plays</v>
      </c>
    </row>
    <row r="3557" spans="1:25" ht="64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100</v>
      </c>
      <c r="P3557" s="6">
        <f t="shared" si="333"/>
        <v>171.42857142857142</v>
      </c>
      <c r="Q3557" t="s">
        <v>8317</v>
      </c>
      <c r="R3557" t="s">
        <v>8318</v>
      </c>
      <c r="S3557" s="10">
        <f t="shared" si="336"/>
        <v>42661.442060185189</v>
      </c>
      <c r="T3557" s="10">
        <f t="shared" si="337"/>
        <v>42691.483726851846</v>
      </c>
      <c r="V3557" s="21"/>
      <c r="W3557" t="s">
        <v>8271</v>
      </c>
      <c r="X3557" t="str">
        <f t="shared" si="334"/>
        <v>theater</v>
      </c>
      <c r="Y3557" t="str">
        <f t="shared" si="335"/>
        <v>plays</v>
      </c>
    </row>
    <row r="3558" spans="1:25" ht="64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100.45454545454547</v>
      </c>
      <c r="P3558" s="6">
        <f t="shared" si="333"/>
        <v>110.5</v>
      </c>
      <c r="Q3558" t="s">
        <v>8317</v>
      </c>
      <c r="R3558" t="s">
        <v>8318</v>
      </c>
      <c r="S3558" s="10">
        <f t="shared" si="336"/>
        <v>41808.649583333332</v>
      </c>
      <c r="T3558" s="10">
        <f t="shared" si="337"/>
        <v>41868.649583333332</v>
      </c>
      <c r="V3558" s="21"/>
      <c r="W3558" t="s">
        <v>8271</v>
      </c>
      <c r="X3558" t="str">
        <f t="shared" si="334"/>
        <v>theater</v>
      </c>
      <c r="Y3558" t="str">
        <f t="shared" si="335"/>
        <v>plays</v>
      </c>
    </row>
    <row r="3559" spans="1:25" ht="64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100.03599999999999</v>
      </c>
      <c r="P3559" s="6">
        <f t="shared" si="333"/>
        <v>179.27598566308242</v>
      </c>
      <c r="Q3559" t="s">
        <v>8317</v>
      </c>
      <c r="R3559" t="s">
        <v>8318</v>
      </c>
      <c r="S3559" s="10">
        <f t="shared" si="336"/>
        <v>41730.276747685188</v>
      </c>
      <c r="T3559" s="10">
        <f t="shared" si="337"/>
        <v>41764.276747685188</v>
      </c>
      <c r="V3559" s="21"/>
      <c r="W3559" t="s">
        <v>8271</v>
      </c>
      <c r="X3559" t="str">
        <f t="shared" si="334"/>
        <v>theater</v>
      </c>
      <c r="Y3559" t="str">
        <f t="shared" si="335"/>
        <v>plays</v>
      </c>
    </row>
    <row r="3560" spans="1:25" ht="64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144</v>
      </c>
      <c r="P3560" s="6">
        <f t="shared" si="333"/>
        <v>22.90909090909091</v>
      </c>
      <c r="Q3560" t="s">
        <v>8317</v>
      </c>
      <c r="R3560" t="s">
        <v>8318</v>
      </c>
      <c r="S3560" s="10">
        <f t="shared" si="336"/>
        <v>42139.816840277781</v>
      </c>
      <c r="T3560" s="10">
        <f t="shared" si="337"/>
        <v>42181.875</v>
      </c>
      <c r="V3560" s="21"/>
      <c r="W3560" t="s">
        <v>8271</v>
      </c>
      <c r="X3560" t="str">
        <f t="shared" si="334"/>
        <v>theater</v>
      </c>
      <c r="Y3560" t="str">
        <f t="shared" si="335"/>
        <v>plays</v>
      </c>
    </row>
    <row r="3561" spans="1:25" ht="64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103.49999999999999</v>
      </c>
      <c r="P3561" s="6">
        <f t="shared" si="333"/>
        <v>43.125</v>
      </c>
      <c r="Q3561" t="s">
        <v>8317</v>
      </c>
      <c r="R3561" t="s">
        <v>8318</v>
      </c>
      <c r="S3561" s="10">
        <f t="shared" si="336"/>
        <v>42194.096157407403</v>
      </c>
      <c r="T3561" s="10">
        <f t="shared" si="337"/>
        <v>42216.373611111107</v>
      </c>
      <c r="V3561" s="21"/>
      <c r="W3561" t="s">
        <v>8271</v>
      </c>
      <c r="X3561" t="str">
        <f t="shared" si="334"/>
        <v>theater</v>
      </c>
      <c r="Y3561" t="str">
        <f t="shared" si="335"/>
        <v>plays</v>
      </c>
    </row>
    <row r="3562" spans="1:25" ht="64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108.43750000000001</v>
      </c>
      <c r="P3562" s="6">
        <f t="shared" si="333"/>
        <v>46.891891891891895</v>
      </c>
      <c r="Q3562" t="s">
        <v>8317</v>
      </c>
      <c r="R3562" t="s">
        <v>8318</v>
      </c>
      <c r="S3562" s="10">
        <f t="shared" si="336"/>
        <v>42115.889652777783</v>
      </c>
      <c r="T3562" s="10">
        <f t="shared" si="337"/>
        <v>42151.114583333328</v>
      </c>
      <c r="V3562" s="21"/>
      <c r="W3562" t="s">
        <v>8271</v>
      </c>
      <c r="X3562" t="str">
        <f t="shared" si="334"/>
        <v>theater</v>
      </c>
      <c r="Y3562" t="str">
        <f t="shared" si="335"/>
        <v>plays</v>
      </c>
    </row>
    <row r="3563" spans="1:25" ht="128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102.4</v>
      </c>
      <c r="P3563" s="6">
        <f t="shared" si="333"/>
        <v>47.407407407407405</v>
      </c>
      <c r="Q3563" t="s">
        <v>8317</v>
      </c>
      <c r="R3563" t="s">
        <v>8318</v>
      </c>
      <c r="S3563" s="10">
        <f t="shared" si="336"/>
        <v>42203.680300925931</v>
      </c>
      <c r="T3563" s="10">
        <f t="shared" si="337"/>
        <v>42221.774999999994</v>
      </c>
      <c r="V3563" s="21"/>
      <c r="W3563" t="s">
        <v>8271</v>
      </c>
      <c r="X3563" t="str">
        <f t="shared" si="334"/>
        <v>theater</v>
      </c>
      <c r="Y3563" t="str">
        <f t="shared" si="335"/>
        <v>plays</v>
      </c>
    </row>
    <row r="3564" spans="1:25" ht="64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148.88888888888889</v>
      </c>
      <c r="P3564" s="6">
        <f t="shared" si="333"/>
        <v>15.129032258064516</v>
      </c>
      <c r="Q3564" t="s">
        <v>8317</v>
      </c>
      <c r="R3564" t="s">
        <v>8318</v>
      </c>
      <c r="S3564" s="10">
        <f t="shared" si="336"/>
        <v>42433.761886574073</v>
      </c>
      <c r="T3564" s="10">
        <f t="shared" si="337"/>
        <v>42442.916666666672</v>
      </c>
      <c r="V3564" s="21"/>
      <c r="W3564" t="s">
        <v>8271</v>
      </c>
      <c r="X3564" t="str">
        <f t="shared" si="334"/>
        <v>theater</v>
      </c>
      <c r="Y3564" t="str">
        <f t="shared" si="335"/>
        <v>plays</v>
      </c>
    </row>
    <row r="3565" spans="1:25" ht="64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105.49000000000002</v>
      </c>
      <c r="P3565" s="6">
        <f t="shared" si="333"/>
        <v>21.098000000000003</v>
      </c>
      <c r="Q3565" t="s">
        <v>8317</v>
      </c>
      <c r="R3565" t="s">
        <v>8318</v>
      </c>
      <c r="S3565" s="10">
        <f t="shared" si="336"/>
        <v>42555.671944444446</v>
      </c>
      <c r="T3565" s="10">
        <f t="shared" si="337"/>
        <v>42583.791666666672</v>
      </c>
      <c r="V3565" s="21"/>
      <c r="W3565" t="s">
        <v>8271</v>
      </c>
      <c r="X3565" t="str">
        <f t="shared" si="334"/>
        <v>theater</v>
      </c>
      <c r="Y3565" t="str">
        <f t="shared" si="335"/>
        <v>plays</v>
      </c>
    </row>
    <row r="3566" spans="1:25" ht="48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100.49999999999999</v>
      </c>
      <c r="P3566" s="6">
        <f t="shared" si="333"/>
        <v>59.117647058823529</v>
      </c>
      <c r="Q3566" t="s">
        <v>8317</v>
      </c>
      <c r="R3566" t="s">
        <v>8318</v>
      </c>
      <c r="S3566" s="10">
        <f t="shared" si="336"/>
        <v>42236.623252314821</v>
      </c>
      <c r="T3566" s="10">
        <f t="shared" si="337"/>
        <v>42282.666666666672</v>
      </c>
      <c r="V3566" s="21"/>
      <c r="W3566" t="s">
        <v>8271</v>
      </c>
      <c r="X3566" t="str">
        <f t="shared" si="334"/>
        <v>theater</v>
      </c>
      <c r="Y3566" t="str">
        <f t="shared" si="335"/>
        <v>plays</v>
      </c>
    </row>
    <row r="3567" spans="1:25" ht="64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130.55555555555557</v>
      </c>
      <c r="P3567" s="6">
        <f t="shared" si="333"/>
        <v>97.916666666666671</v>
      </c>
      <c r="Q3567" t="s">
        <v>8317</v>
      </c>
      <c r="R3567" t="s">
        <v>8318</v>
      </c>
      <c r="S3567" s="10">
        <f t="shared" si="336"/>
        <v>41974.743148148147</v>
      </c>
      <c r="T3567" s="10">
        <f t="shared" si="337"/>
        <v>42004.743148148147</v>
      </c>
      <c r="V3567" s="21"/>
      <c r="W3567" t="s">
        <v>8271</v>
      </c>
      <c r="X3567" t="str">
        <f t="shared" si="334"/>
        <v>theater</v>
      </c>
      <c r="Y3567" t="str">
        <f t="shared" si="335"/>
        <v>plays</v>
      </c>
    </row>
    <row r="3568" spans="1:25" ht="64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104.75000000000001</v>
      </c>
      <c r="P3568" s="6">
        <f t="shared" si="333"/>
        <v>55.131578947368418</v>
      </c>
      <c r="Q3568" t="s">
        <v>8317</v>
      </c>
      <c r="R3568" t="s">
        <v>8318</v>
      </c>
      <c r="S3568" s="10">
        <f t="shared" si="336"/>
        <v>41997.507905092592</v>
      </c>
      <c r="T3568" s="10">
        <f t="shared" si="337"/>
        <v>42027.507905092592</v>
      </c>
      <c r="V3568" s="21"/>
      <c r="W3568" t="s">
        <v>8271</v>
      </c>
      <c r="X3568" t="str">
        <f t="shared" si="334"/>
        <v>theater</v>
      </c>
      <c r="Y3568" t="str">
        <f t="shared" si="335"/>
        <v>plays</v>
      </c>
    </row>
    <row r="3569" spans="1:25" ht="64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108.80000000000001</v>
      </c>
      <c r="P3569" s="6">
        <f t="shared" si="333"/>
        <v>26.536585365853657</v>
      </c>
      <c r="Q3569" t="s">
        <v>8317</v>
      </c>
      <c r="R3569" t="s">
        <v>8318</v>
      </c>
      <c r="S3569" s="10">
        <f t="shared" si="336"/>
        <v>42135.810694444444</v>
      </c>
      <c r="T3569" s="10">
        <f t="shared" si="337"/>
        <v>42165.810694444444</v>
      </c>
      <c r="V3569" s="21"/>
      <c r="W3569" t="s">
        <v>8271</v>
      </c>
      <c r="X3569" t="str">
        <f t="shared" si="334"/>
        <v>theater</v>
      </c>
      <c r="Y3569" t="str">
        <f t="shared" si="335"/>
        <v>plays</v>
      </c>
    </row>
    <row r="3570" spans="1:25" ht="64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111.00000000000001</v>
      </c>
      <c r="P3570" s="6">
        <f t="shared" si="333"/>
        <v>58.421052631578945</v>
      </c>
      <c r="Q3570" t="s">
        <v>8317</v>
      </c>
      <c r="R3570" t="s">
        <v>8318</v>
      </c>
      <c r="S3570" s="10">
        <f t="shared" si="336"/>
        <v>41869.740671296298</v>
      </c>
      <c r="T3570" s="10">
        <f t="shared" si="337"/>
        <v>41899.740671296298</v>
      </c>
      <c r="V3570" s="21"/>
      <c r="W3570" t="s">
        <v>8271</v>
      </c>
      <c r="X3570" t="str">
        <f t="shared" si="334"/>
        <v>theater</v>
      </c>
      <c r="Y3570" t="str">
        <f t="shared" si="335"/>
        <v>plays</v>
      </c>
    </row>
    <row r="3571" spans="1:25" ht="64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100.47999999999999</v>
      </c>
      <c r="P3571" s="6">
        <f t="shared" si="333"/>
        <v>122.53658536585365</v>
      </c>
      <c r="Q3571" t="s">
        <v>8317</v>
      </c>
      <c r="R3571" t="s">
        <v>8318</v>
      </c>
      <c r="S3571" s="10">
        <f t="shared" si="336"/>
        <v>41982.688611111109</v>
      </c>
      <c r="T3571" s="10">
        <f t="shared" si="337"/>
        <v>42012.688611111109</v>
      </c>
      <c r="V3571" s="21"/>
      <c r="W3571" t="s">
        <v>8271</v>
      </c>
      <c r="X3571" t="str">
        <f t="shared" si="334"/>
        <v>theater</v>
      </c>
      <c r="Y3571" t="str">
        <f t="shared" si="335"/>
        <v>plays</v>
      </c>
    </row>
    <row r="3572" spans="1:25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114.35</v>
      </c>
      <c r="P3572" s="6">
        <f t="shared" si="333"/>
        <v>87.961538461538467</v>
      </c>
      <c r="Q3572" t="s">
        <v>8317</v>
      </c>
      <c r="R3572" t="s">
        <v>8318</v>
      </c>
      <c r="S3572" s="10">
        <f t="shared" si="336"/>
        <v>41976.331979166673</v>
      </c>
      <c r="T3572" s="10">
        <f t="shared" si="337"/>
        <v>42004.291666666672</v>
      </c>
      <c r="V3572" s="21"/>
      <c r="W3572" t="s">
        <v>8271</v>
      </c>
      <c r="X3572" t="str">
        <f t="shared" si="334"/>
        <v>theater</v>
      </c>
      <c r="Y3572" t="str">
        <f t="shared" si="335"/>
        <v>plays</v>
      </c>
    </row>
    <row r="3573" spans="1:25" ht="64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122.06666666666666</v>
      </c>
      <c r="P3573" s="6">
        <f t="shared" si="333"/>
        <v>73.239999999999995</v>
      </c>
      <c r="Q3573" t="s">
        <v>8317</v>
      </c>
      <c r="R3573" t="s">
        <v>8318</v>
      </c>
      <c r="S3573" s="10">
        <f t="shared" si="336"/>
        <v>41912.858946759261</v>
      </c>
      <c r="T3573" s="10">
        <f t="shared" si="337"/>
        <v>41942.858946759261</v>
      </c>
      <c r="V3573" s="21"/>
      <c r="W3573" t="s">
        <v>8271</v>
      </c>
      <c r="X3573" t="str">
        <f t="shared" si="334"/>
        <v>theater</v>
      </c>
      <c r="Y3573" t="str">
        <f t="shared" si="335"/>
        <v>plays</v>
      </c>
    </row>
    <row r="3574" spans="1:25" ht="48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100</v>
      </c>
      <c r="P3574" s="6">
        <f t="shared" si="333"/>
        <v>55.555555555555557</v>
      </c>
      <c r="Q3574" t="s">
        <v>8317</v>
      </c>
      <c r="R3574" t="s">
        <v>8318</v>
      </c>
      <c r="S3574" s="10">
        <f t="shared" si="336"/>
        <v>42146.570393518516</v>
      </c>
      <c r="T3574" s="10">
        <f t="shared" si="337"/>
        <v>42176.570393518516</v>
      </c>
      <c r="V3574" s="21"/>
      <c r="W3574" t="s">
        <v>8271</v>
      </c>
      <c r="X3574" t="str">
        <f t="shared" si="334"/>
        <v>theater</v>
      </c>
      <c r="Y3574" t="str">
        <f t="shared" si="335"/>
        <v>plays</v>
      </c>
    </row>
    <row r="3575" spans="1:25" ht="48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102.8</v>
      </c>
      <c r="P3575" s="6">
        <f t="shared" si="333"/>
        <v>39.53846153846154</v>
      </c>
      <c r="Q3575" t="s">
        <v>8317</v>
      </c>
      <c r="R3575" t="s">
        <v>8318</v>
      </c>
      <c r="S3575" s="10">
        <f t="shared" si="336"/>
        <v>41921.375532407408</v>
      </c>
      <c r="T3575" s="10">
        <f t="shared" si="337"/>
        <v>41951.417199074072</v>
      </c>
      <c r="V3575" s="21"/>
      <c r="W3575" t="s">
        <v>8271</v>
      </c>
      <c r="X3575" t="str">
        <f t="shared" si="334"/>
        <v>theater</v>
      </c>
      <c r="Y3575" t="str">
        <f t="shared" si="335"/>
        <v>plays</v>
      </c>
    </row>
    <row r="3576" spans="1:25" ht="64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106.12068965517241</v>
      </c>
      <c r="P3576" s="6">
        <f t="shared" si="333"/>
        <v>136.77777777777777</v>
      </c>
      <c r="Q3576" t="s">
        <v>8317</v>
      </c>
      <c r="R3576" t="s">
        <v>8318</v>
      </c>
      <c r="S3576" s="10">
        <f t="shared" si="336"/>
        <v>41926.942685185182</v>
      </c>
      <c r="T3576" s="10">
        <f t="shared" si="337"/>
        <v>41956.984351851846</v>
      </c>
      <c r="V3576" s="21"/>
      <c r="W3576" t="s">
        <v>8271</v>
      </c>
      <c r="X3576" t="str">
        <f t="shared" si="334"/>
        <v>theater</v>
      </c>
      <c r="Y3576" t="str">
        <f t="shared" si="335"/>
        <v>plays</v>
      </c>
    </row>
    <row r="3577" spans="1:25" ht="64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101.33000000000001</v>
      </c>
      <c r="P3577" s="6">
        <f t="shared" si="333"/>
        <v>99.343137254901961</v>
      </c>
      <c r="Q3577" t="s">
        <v>8317</v>
      </c>
      <c r="R3577" t="s">
        <v>8318</v>
      </c>
      <c r="S3577" s="10">
        <f t="shared" si="336"/>
        <v>42561.783877314811</v>
      </c>
      <c r="T3577" s="10">
        <f t="shared" si="337"/>
        <v>42593.165972222225</v>
      </c>
      <c r="V3577" s="21"/>
      <c r="W3577" t="s">
        <v>8271</v>
      </c>
      <c r="X3577" t="str">
        <f t="shared" si="334"/>
        <v>theater</v>
      </c>
      <c r="Y3577" t="str">
        <f t="shared" si="335"/>
        <v>plays</v>
      </c>
    </row>
    <row r="3578" spans="1:25" ht="64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100</v>
      </c>
      <c r="P3578" s="6">
        <f t="shared" si="333"/>
        <v>20</v>
      </c>
      <c r="Q3578" t="s">
        <v>8317</v>
      </c>
      <c r="R3578" t="s">
        <v>8318</v>
      </c>
      <c r="S3578" s="10">
        <f t="shared" si="336"/>
        <v>42649.54923611111</v>
      </c>
      <c r="T3578" s="10">
        <f t="shared" si="337"/>
        <v>42709.590902777782</v>
      </c>
      <c r="V3578" s="21"/>
      <c r="W3578" t="s">
        <v>8271</v>
      </c>
      <c r="X3578" t="str">
        <f t="shared" si="334"/>
        <v>theater</v>
      </c>
      <c r="Y3578" t="str">
        <f t="shared" si="335"/>
        <v>plays</v>
      </c>
    </row>
    <row r="3579" spans="1:25" ht="64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130</v>
      </c>
      <c r="P3579" s="6">
        <f t="shared" si="333"/>
        <v>28.888888888888889</v>
      </c>
      <c r="Q3579" t="s">
        <v>8317</v>
      </c>
      <c r="R3579" t="s">
        <v>8318</v>
      </c>
      <c r="S3579" s="10">
        <f t="shared" si="336"/>
        <v>42093.786840277782</v>
      </c>
      <c r="T3579" s="10">
        <f t="shared" si="337"/>
        <v>42120.26944444445</v>
      </c>
      <c r="V3579" s="21"/>
      <c r="W3579" t="s">
        <v>8271</v>
      </c>
      <c r="X3579" t="str">
        <f t="shared" si="334"/>
        <v>theater</v>
      </c>
      <c r="Y3579" t="str">
        <f t="shared" si="335"/>
        <v>plays</v>
      </c>
    </row>
    <row r="3580" spans="1:25" ht="64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100.01333333333334</v>
      </c>
      <c r="P3580" s="6">
        <f t="shared" si="333"/>
        <v>40.545945945945945</v>
      </c>
      <c r="Q3580" t="s">
        <v>8317</v>
      </c>
      <c r="R3580" t="s">
        <v>8318</v>
      </c>
      <c r="S3580" s="10">
        <f t="shared" si="336"/>
        <v>42460.733530092592</v>
      </c>
      <c r="T3580" s="10">
        <f t="shared" si="337"/>
        <v>42490.733530092592</v>
      </c>
      <c r="V3580" s="21"/>
      <c r="W3580" t="s">
        <v>8271</v>
      </c>
      <c r="X3580" t="str">
        <f t="shared" si="334"/>
        <v>theater</v>
      </c>
      <c r="Y3580" t="str">
        <f t="shared" si="335"/>
        <v>plays</v>
      </c>
    </row>
    <row r="3581" spans="1:25" ht="80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100</v>
      </c>
      <c r="P3581" s="6">
        <f t="shared" si="333"/>
        <v>35.714285714285715</v>
      </c>
      <c r="Q3581" t="s">
        <v>8317</v>
      </c>
      <c r="R3581" t="s">
        <v>8318</v>
      </c>
      <c r="S3581" s="10">
        <f t="shared" si="336"/>
        <v>42430.762222222227</v>
      </c>
      <c r="T3581" s="10">
        <f t="shared" si="337"/>
        <v>42460.720555555556</v>
      </c>
      <c r="V3581" s="21"/>
      <c r="W3581" t="s">
        <v>8271</v>
      </c>
      <c r="X3581" t="str">
        <f t="shared" si="334"/>
        <v>theater</v>
      </c>
      <c r="Y3581" t="str">
        <f t="shared" si="335"/>
        <v>plays</v>
      </c>
    </row>
    <row r="3582" spans="1:25" ht="64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113.88888888888889</v>
      </c>
      <c r="P3582" s="6">
        <f t="shared" si="333"/>
        <v>37.962962962962962</v>
      </c>
      <c r="Q3582" t="s">
        <v>8317</v>
      </c>
      <c r="R3582" t="s">
        <v>8318</v>
      </c>
      <c r="S3582" s="10">
        <f t="shared" si="336"/>
        <v>42026.176180555558</v>
      </c>
      <c r="T3582" s="10">
        <f t="shared" si="337"/>
        <v>42064.207638888889</v>
      </c>
      <c r="V3582" s="21"/>
      <c r="W3582" t="s">
        <v>8271</v>
      </c>
      <c r="X3582" t="str">
        <f t="shared" si="334"/>
        <v>theater</v>
      </c>
      <c r="Y3582" t="str">
        <f t="shared" si="335"/>
        <v>plays</v>
      </c>
    </row>
    <row r="3583" spans="1:25" ht="64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100</v>
      </c>
      <c r="P3583" s="6">
        <f t="shared" si="333"/>
        <v>33.333333333333336</v>
      </c>
      <c r="Q3583" t="s">
        <v>8317</v>
      </c>
      <c r="R3583" t="s">
        <v>8318</v>
      </c>
      <c r="S3583" s="10">
        <f t="shared" si="336"/>
        <v>41836.471180555556</v>
      </c>
      <c r="T3583" s="10">
        <f t="shared" si="337"/>
        <v>41850.471180555556</v>
      </c>
      <c r="V3583" s="21"/>
      <c r="W3583" t="s">
        <v>8271</v>
      </c>
      <c r="X3583" t="str">
        <f t="shared" si="334"/>
        <v>theater</v>
      </c>
      <c r="Y3583" t="str">
        <f t="shared" si="335"/>
        <v>plays</v>
      </c>
    </row>
    <row r="3584" spans="1:25" ht="64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287</v>
      </c>
      <c r="P3584" s="6">
        <f t="shared" si="333"/>
        <v>58.571428571428569</v>
      </c>
      <c r="Q3584" t="s">
        <v>8317</v>
      </c>
      <c r="R3584" t="s">
        <v>8318</v>
      </c>
      <c r="S3584" s="10">
        <f t="shared" si="336"/>
        <v>42451.095856481479</v>
      </c>
      <c r="T3584" s="10">
        <f t="shared" si="337"/>
        <v>42465.095856481479</v>
      </c>
      <c r="V3584" s="21"/>
      <c r="W3584" t="s">
        <v>8271</v>
      </c>
      <c r="X3584" t="str">
        <f t="shared" si="334"/>
        <v>theater</v>
      </c>
      <c r="Y3584" t="str">
        <f t="shared" si="335"/>
        <v>plays</v>
      </c>
    </row>
    <row r="3585" spans="1:25" ht="64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108.5</v>
      </c>
      <c r="P3585" s="6">
        <f t="shared" si="333"/>
        <v>135.625</v>
      </c>
      <c r="Q3585" t="s">
        <v>8317</v>
      </c>
      <c r="R3585" t="s">
        <v>8318</v>
      </c>
      <c r="S3585" s="10">
        <f t="shared" si="336"/>
        <v>42418.425983796296</v>
      </c>
      <c r="T3585" s="10">
        <f t="shared" si="337"/>
        <v>42478.384317129632</v>
      </c>
      <c r="V3585" s="21"/>
      <c r="W3585" t="s">
        <v>8271</v>
      </c>
      <c r="X3585" t="str">
        <f t="shared" si="334"/>
        <v>theater</v>
      </c>
      <c r="Y3585" t="str">
        <f t="shared" si="335"/>
        <v>plays</v>
      </c>
    </row>
    <row r="3586" spans="1:25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115.5</v>
      </c>
      <c r="P3586" s="6">
        <f t="shared" si="333"/>
        <v>30.9375</v>
      </c>
      <c r="Q3586" t="s">
        <v>8317</v>
      </c>
      <c r="R3586" t="s">
        <v>8318</v>
      </c>
      <c r="S3586" s="10">
        <f t="shared" si="336"/>
        <v>42168.316481481481</v>
      </c>
      <c r="T3586" s="10">
        <f t="shared" si="337"/>
        <v>42198.316481481481</v>
      </c>
      <c r="V3586" s="21"/>
      <c r="W3586" t="s">
        <v>8271</v>
      </c>
      <c r="X3586" t="str">
        <f t="shared" si="334"/>
        <v>theater</v>
      </c>
      <c r="Y3586" t="str">
        <f t="shared" si="335"/>
        <v>plays</v>
      </c>
    </row>
    <row r="3587" spans="1:25" ht="64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((E3587/D3587)*100)</f>
        <v>119.11764705882352</v>
      </c>
      <c r="P3587" s="6">
        <f t="shared" ref="P3587:P3650" si="339">IFERROR(E3587/L3587,0)</f>
        <v>176.08695652173913</v>
      </c>
      <c r="Q3587" t="s">
        <v>8317</v>
      </c>
      <c r="R3587" t="s">
        <v>8318</v>
      </c>
      <c r="S3587" s="10">
        <f t="shared" si="336"/>
        <v>41964.716319444444</v>
      </c>
      <c r="T3587" s="10">
        <f t="shared" si="337"/>
        <v>41994.716319444444</v>
      </c>
      <c r="V3587" s="21"/>
      <c r="W3587" t="s">
        <v>8271</v>
      </c>
      <c r="X3587" t="str">
        <f t="shared" ref="X3587:X3650" si="340">LEFT(W3587,FIND("/",W3587)-1)</f>
        <v>theater</v>
      </c>
      <c r="Y3587" t="str">
        <f t="shared" ref="Y3587:Y3650" si="341">RIGHT(W3587,LEN(W3587)-FIND("/",W3587))</f>
        <v>plays</v>
      </c>
    </row>
    <row r="3588" spans="1:25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109.42666666666668</v>
      </c>
      <c r="P3588" s="6">
        <f t="shared" si="339"/>
        <v>151.9814814814815</v>
      </c>
      <c r="Q3588" t="s">
        <v>8317</v>
      </c>
      <c r="R3588" t="s">
        <v>8318</v>
      </c>
      <c r="S3588" s="10">
        <f t="shared" si="336"/>
        <v>42576.697569444441</v>
      </c>
      <c r="T3588" s="10">
        <f t="shared" si="337"/>
        <v>42636.697569444441</v>
      </c>
      <c r="V3588" s="21"/>
      <c r="W3588" t="s">
        <v>8271</v>
      </c>
      <c r="X3588" t="str">
        <f t="shared" si="340"/>
        <v>theater</v>
      </c>
      <c r="Y3588" t="str">
        <f t="shared" si="341"/>
        <v>plays</v>
      </c>
    </row>
    <row r="3589" spans="1:25" ht="64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126.6</v>
      </c>
      <c r="P3589" s="6">
        <f t="shared" si="339"/>
        <v>22.607142857142858</v>
      </c>
      <c r="Q3589" t="s">
        <v>8317</v>
      </c>
      <c r="R3589" t="s">
        <v>8318</v>
      </c>
      <c r="S3589" s="10">
        <f t="shared" si="336"/>
        <v>42503.539976851855</v>
      </c>
      <c r="T3589" s="10">
        <f t="shared" si="337"/>
        <v>42548.791666666672</v>
      </c>
      <c r="V3589" s="21"/>
      <c r="W3589" t="s">
        <v>8271</v>
      </c>
      <c r="X3589" t="str">
        <f t="shared" si="340"/>
        <v>theater</v>
      </c>
      <c r="Y3589" t="str">
        <f t="shared" si="341"/>
        <v>plays</v>
      </c>
    </row>
    <row r="3590" spans="1:25" ht="64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100.49999999999999</v>
      </c>
      <c r="P3590" s="6">
        <f t="shared" si="339"/>
        <v>18.272727272727273</v>
      </c>
      <c r="Q3590" t="s">
        <v>8317</v>
      </c>
      <c r="R3590" t="s">
        <v>8318</v>
      </c>
      <c r="S3590" s="10">
        <f t="shared" si="336"/>
        <v>42101.828819444447</v>
      </c>
      <c r="T3590" s="10">
        <f t="shared" si="337"/>
        <v>42123.958333333328</v>
      </c>
      <c r="V3590" s="21"/>
      <c r="W3590" t="s">
        <v>8271</v>
      </c>
      <c r="X3590" t="str">
        <f t="shared" si="340"/>
        <v>theater</v>
      </c>
      <c r="Y3590" t="str">
        <f t="shared" si="341"/>
        <v>plays</v>
      </c>
    </row>
    <row r="3591" spans="1:25" ht="64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127.49999999999999</v>
      </c>
      <c r="P3591" s="6">
        <f t="shared" si="339"/>
        <v>82.258064516129039</v>
      </c>
      <c r="Q3591" t="s">
        <v>8317</v>
      </c>
      <c r="R3591" t="s">
        <v>8318</v>
      </c>
      <c r="S3591" s="10">
        <f t="shared" si="336"/>
        <v>42125.647534722222</v>
      </c>
      <c r="T3591" s="10">
        <f t="shared" si="337"/>
        <v>42150.647534722222</v>
      </c>
      <c r="V3591" s="21"/>
      <c r="W3591" t="s">
        <v>8271</v>
      </c>
      <c r="X3591" t="str">
        <f t="shared" si="340"/>
        <v>theater</v>
      </c>
      <c r="Y3591" t="str">
        <f t="shared" si="341"/>
        <v>plays</v>
      </c>
    </row>
    <row r="3592" spans="1:25" ht="64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100.05999999999999</v>
      </c>
      <c r="P3592" s="6">
        <f t="shared" si="339"/>
        <v>68.534246575342465</v>
      </c>
      <c r="Q3592" t="s">
        <v>8317</v>
      </c>
      <c r="R3592" t="s">
        <v>8318</v>
      </c>
      <c r="S3592" s="10">
        <f t="shared" si="336"/>
        <v>41902.333726851852</v>
      </c>
      <c r="T3592" s="10">
        <f t="shared" si="337"/>
        <v>41932.333726851852</v>
      </c>
      <c r="V3592" s="21"/>
      <c r="W3592" t="s">
        <v>8271</v>
      </c>
      <c r="X3592" t="str">
        <f t="shared" si="340"/>
        <v>theater</v>
      </c>
      <c r="Y3592" t="str">
        <f t="shared" si="341"/>
        <v>plays</v>
      </c>
    </row>
    <row r="3593" spans="1:25" ht="64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175</v>
      </c>
      <c r="P3593" s="6">
        <f t="shared" si="339"/>
        <v>68.055555555555557</v>
      </c>
      <c r="Q3593" t="s">
        <v>8317</v>
      </c>
      <c r="R3593" t="s">
        <v>8318</v>
      </c>
      <c r="S3593" s="10">
        <f t="shared" si="336"/>
        <v>42003.948425925926</v>
      </c>
      <c r="T3593" s="10">
        <f t="shared" si="337"/>
        <v>42028.207638888889</v>
      </c>
      <c r="V3593" s="21"/>
      <c r="W3593" t="s">
        <v>8271</v>
      </c>
      <c r="X3593" t="str">
        <f t="shared" si="340"/>
        <v>theater</v>
      </c>
      <c r="Y3593" t="str">
        <f t="shared" si="341"/>
        <v>plays</v>
      </c>
    </row>
    <row r="3594" spans="1:25" ht="64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127.25</v>
      </c>
      <c r="P3594" s="6">
        <f t="shared" si="339"/>
        <v>72.714285714285708</v>
      </c>
      <c r="Q3594" t="s">
        <v>8317</v>
      </c>
      <c r="R3594" t="s">
        <v>8318</v>
      </c>
      <c r="S3594" s="10">
        <f t="shared" si="336"/>
        <v>41988.829942129625</v>
      </c>
      <c r="T3594" s="10">
        <f t="shared" si="337"/>
        <v>42046.207638888889</v>
      </c>
      <c r="V3594" s="21"/>
      <c r="W3594" t="s">
        <v>8271</v>
      </c>
      <c r="X3594" t="str">
        <f t="shared" si="340"/>
        <v>theater</v>
      </c>
      <c r="Y3594" t="str">
        <f t="shared" si="341"/>
        <v>plays</v>
      </c>
    </row>
    <row r="3595" spans="1:25" ht="64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110.63333333333334</v>
      </c>
      <c r="P3595" s="6">
        <f t="shared" si="339"/>
        <v>77.186046511627907</v>
      </c>
      <c r="Q3595" t="s">
        <v>8317</v>
      </c>
      <c r="R3595" t="s">
        <v>8318</v>
      </c>
      <c r="S3595" s="10">
        <f t="shared" si="336"/>
        <v>41974.898599537039</v>
      </c>
      <c r="T3595" s="10">
        <f t="shared" si="337"/>
        <v>42009.851388888885</v>
      </c>
      <c r="V3595" s="21"/>
      <c r="W3595" t="s">
        <v>8271</v>
      </c>
      <c r="X3595" t="str">
        <f t="shared" si="340"/>
        <v>theater</v>
      </c>
      <c r="Y3595" t="str">
        <f t="shared" si="341"/>
        <v>plays</v>
      </c>
    </row>
    <row r="3596" spans="1:25" ht="80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125.93749999999999</v>
      </c>
      <c r="P3596" s="6">
        <f t="shared" si="339"/>
        <v>55.972222222222221</v>
      </c>
      <c r="Q3596" t="s">
        <v>8317</v>
      </c>
      <c r="R3596" t="s">
        <v>8318</v>
      </c>
      <c r="S3596" s="10">
        <f t="shared" si="336"/>
        <v>42592.066921296297</v>
      </c>
      <c r="T3596" s="10">
        <f t="shared" si="337"/>
        <v>42617.066921296297</v>
      </c>
      <c r="V3596" s="21"/>
      <c r="W3596" t="s">
        <v>8271</v>
      </c>
      <c r="X3596" t="str">
        <f t="shared" si="340"/>
        <v>theater</v>
      </c>
      <c r="Y3596" t="str">
        <f t="shared" si="341"/>
        <v>plays</v>
      </c>
    </row>
    <row r="3597" spans="1:25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118.5</v>
      </c>
      <c r="P3597" s="6">
        <f t="shared" si="339"/>
        <v>49.693548387096776</v>
      </c>
      <c r="Q3597" t="s">
        <v>8317</v>
      </c>
      <c r="R3597" t="s">
        <v>8318</v>
      </c>
      <c r="S3597" s="10">
        <f t="shared" si="336"/>
        <v>42050.008368055554</v>
      </c>
      <c r="T3597" s="10">
        <f t="shared" si="337"/>
        <v>42076.290972222225</v>
      </c>
      <c r="V3597" s="21"/>
      <c r="W3597" t="s">
        <v>8271</v>
      </c>
      <c r="X3597" t="str">
        <f t="shared" si="340"/>
        <v>theater</v>
      </c>
      <c r="Y3597" t="str">
        <f t="shared" si="341"/>
        <v>plays</v>
      </c>
    </row>
    <row r="3598" spans="1:25" ht="64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107.72727272727273</v>
      </c>
      <c r="P3598" s="6">
        <f t="shared" si="339"/>
        <v>79</v>
      </c>
      <c r="Q3598" t="s">
        <v>8317</v>
      </c>
      <c r="R3598" t="s">
        <v>8318</v>
      </c>
      <c r="S3598" s="10">
        <f t="shared" si="336"/>
        <v>41856.715069444443</v>
      </c>
      <c r="T3598" s="10">
        <f t="shared" si="337"/>
        <v>41877.715069444443</v>
      </c>
      <c r="V3598" s="21"/>
      <c r="W3598" t="s">
        <v>8271</v>
      </c>
      <c r="X3598" t="str">
        <f t="shared" si="340"/>
        <v>theater</v>
      </c>
      <c r="Y3598" t="str">
        <f t="shared" si="341"/>
        <v>plays</v>
      </c>
    </row>
    <row r="3599" spans="1:25" ht="48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102.60000000000001</v>
      </c>
      <c r="P3599" s="6">
        <f t="shared" si="339"/>
        <v>77.727272727272734</v>
      </c>
      <c r="Q3599" t="s">
        <v>8317</v>
      </c>
      <c r="R3599" t="s">
        <v>8318</v>
      </c>
      <c r="S3599" s="10">
        <f t="shared" si="336"/>
        <v>42417.585532407407</v>
      </c>
      <c r="T3599" s="10">
        <f t="shared" si="337"/>
        <v>42432.249305555553</v>
      </c>
      <c r="V3599" s="21"/>
      <c r="W3599" t="s">
        <v>8271</v>
      </c>
      <c r="X3599" t="str">
        <f t="shared" si="340"/>
        <v>theater</v>
      </c>
      <c r="Y3599" t="str">
        <f t="shared" si="341"/>
        <v>plays</v>
      </c>
    </row>
    <row r="3600" spans="1:25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110.1</v>
      </c>
      <c r="P3600" s="6">
        <f t="shared" si="339"/>
        <v>40.777777777777779</v>
      </c>
      <c r="Q3600" t="s">
        <v>8317</v>
      </c>
      <c r="R3600" t="s">
        <v>8318</v>
      </c>
      <c r="S3600" s="10">
        <f t="shared" si="336"/>
        <v>41866.79886574074</v>
      </c>
      <c r="T3600" s="10">
        <f t="shared" si="337"/>
        <v>41885.207638888889</v>
      </c>
      <c r="V3600" s="21"/>
      <c r="W3600" t="s">
        <v>8271</v>
      </c>
      <c r="X3600" t="str">
        <f t="shared" si="340"/>
        <v>theater</v>
      </c>
      <c r="Y3600" t="str">
        <f t="shared" si="341"/>
        <v>plays</v>
      </c>
    </row>
    <row r="3601" spans="1:25" ht="64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202</v>
      </c>
      <c r="P3601" s="6">
        <f t="shared" si="339"/>
        <v>59.411764705882355</v>
      </c>
      <c r="Q3601" t="s">
        <v>8317</v>
      </c>
      <c r="R3601" t="s">
        <v>8318</v>
      </c>
      <c r="S3601" s="10">
        <f t="shared" si="336"/>
        <v>42220.79487268519</v>
      </c>
      <c r="T3601" s="10">
        <f t="shared" si="337"/>
        <v>42246</v>
      </c>
      <c r="V3601" s="21"/>
      <c r="W3601" t="s">
        <v>8271</v>
      </c>
      <c r="X3601" t="str">
        <f t="shared" si="340"/>
        <v>theater</v>
      </c>
      <c r="Y3601" t="str">
        <f t="shared" si="341"/>
        <v>plays</v>
      </c>
    </row>
    <row r="3602" spans="1:25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130</v>
      </c>
      <c r="P3602" s="6">
        <f t="shared" si="339"/>
        <v>3.25</v>
      </c>
      <c r="Q3602" t="s">
        <v>8317</v>
      </c>
      <c r="R3602" t="s">
        <v>8318</v>
      </c>
      <c r="S3602" s="10">
        <f t="shared" si="336"/>
        <v>42628.849120370374</v>
      </c>
      <c r="T3602" s="10">
        <f t="shared" si="337"/>
        <v>42656.849120370374</v>
      </c>
      <c r="V3602" s="21"/>
      <c r="W3602" t="s">
        <v>8271</v>
      </c>
      <c r="X3602" t="str">
        <f t="shared" si="340"/>
        <v>theater</v>
      </c>
      <c r="Y3602" t="str">
        <f t="shared" si="341"/>
        <v>plays</v>
      </c>
    </row>
    <row r="3603" spans="1:25" ht="64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104.35000000000001</v>
      </c>
      <c r="P3603" s="6">
        <f t="shared" si="339"/>
        <v>39.377358490566039</v>
      </c>
      <c r="Q3603" t="s">
        <v>8317</v>
      </c>
      <c r="R3603" t="s">
        <v>8318</v>
      </c>
      <c r="S3603" s="10">
        <f t="shared" si="336"/>
        <v>41990.99863425926</v>
      </c>
      <c r="T3603" s="10">
        <f t="shared" si="337"/>
        <v>42020.99863425926</v>
      </c>
      <c r="V3603" s="21"/>
      <c r="W3603" t="s">
        <v>8271</v>
      </c>
      <c r="X3603" t="str">
        <f t="shared" si="340"/>
        <v>theater</v>
      </c>
      <c r="Y3603" t="str">
        <f t="shared" si="341"/>
        <v>plays</v>
      </c>
    </row>
    <row r="3604" spans="1:25" ht="80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100.05</v>
      </c>
      <c r="P3604" s="6">
        <f t="shared" si="339"/>
        <v>81.673469387755105</v>
      </c>
      <c r="Q3604" t="s">
        <v>8317</v>
      </c>
      <c r="R3604" t="s">
        <v>8318</v>
      </c>
      <c r="S3604" s="10">
        <f t="shared" si="336"/>
        <v>42447.894432870366</v>
      </c>
      <c r="T3604" s="10">
        <f t="shared" si="337"/>
        <v>42507.894432870366</v>
      </c>
      <c r="V3604" s="21"/>
      <c r="W3604" t="s">
        <v>8271</v>
      </c>
      <c r="X3604" t="str">
        <f t="shared" si="340"/>
        <v>theater</v>
      </c>
      <c r="Y3604" t="str">
        <f t="shared" si="341"/>
        <v>plays</v>
      </c>
    </row>
    <row r="3605" spans="1:25" ht="64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170.66666666666669</v>
      </c>
      <c r="P3605" s="6">
        <f t="shared" si="339"/>
        <v>44.912280701754383</v>
      </c>
      <c r="Q3605" t="s">
        <v>8317</v>
      </c>
      <c r="R3605" t="s">
        <v>8318</v>
      </c>
      <c r="S3605" s="10">
        <f t="shared" si="336"/>
        <v>42283.864351851851</v>
      </c>
      <c r="T3605" s="10">
        <f t="shared" si="337"/>
        <v>42313.906018518523</v>
      </c>
      <c r="V3605" s="21"/>
      <c r="W3605" t="s">
        <v>8271</v>
      </c>
      <c r="X3605" t="str">
        <f t="shared" si="340"/>
        <v>theater</v>
      </c>
      <c r="Y3605" t="str">
        <f t="shared" si="341"/>
        <v>plays</v>
      </c>
    </row>
    <row r="3606" spans="1:25" ht="80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112.83333333333334</v>
      </c>
      <c r="P3606" s="6">
        <f t="shared" si="339"/>
        <v>49.05797101449275</v>
      </c>
      <c r="Q3606" t="s">
        <v>8317</v>
      </c>
      <c r="R3606" t="s">
        <v>8318</v>
      </c>
      <c r="S3606" s="10">
        <f t="shared" si="336"/>
        <v>42483.015694444446</v>
      </c>
      <c r="T3606" s="10">
        <f t="shared" si="337"/>
        <v>42489.290972222225</v>
      </c>
      <c r="V3606" s="21"/>
      <c r="W3606" t="s">
        <v>8271</v>
      </c>
      <c r="X3606" t="str">
        <f t="shared" si="340"/>
        <v>theater</v>
      </c>
      <c r="Y3606" t="str">
        <f t="shared" si="341"/>
        <v>plays</v>
      </c>
    </row>
    <row r="3607" spans="1:25" ht="80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184</v>
      </c>
      <c r="P3607" s="6">
        <f t="shared" si="339"/>
        <v>30.666666666666668</v>
      </c>
      <c r="Q3607" t="s">
        <v>8317</v>
      </c>
      <c r="R3607" t="s">
        <v>8318</v>
      </c>
      <c r="S3607" s="10">
        <f t="shared" si="336"/>
        <v>42383.793124999997</v>
      </c>
      <c r="T3607" s="10">
        <f t="shared" si="337"/>
        <v>42413.793124999997</v>
      </c>
      <c r="V3607" s="21"/>
      <c r="W3607" t="s">
        <v>8271</v>
      </c>
      <c r="X3607" t="str">
        <f t="shared" si="340"/>
        <v>theater</v>
      </c>
      <c r="Y3607" t="str">
        <f t="shared" si="341"/>
        <v>plays</v>
      </c>
    </row>
    <row r="3608" spans="1:25" ht="64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130.26666666666665</v>
      </c>
      <c r="P3608" s="6">
        <f t="shared" si="339"/>
        <v>61.0625</v>
      </c>
      <c r="Q3608" t="s">
        <v>8317</v>
      </c>
      <c r="R3608" t="s">
        <v>8318</v>
      </c>
      <c r="S3608" s="10">
        <f t="shared" ref="S3608:S3671" si="342">(((J3608/60)/60)/24)+DATE(1970,1,1)</f>
        <v>42566.604826388888</v>
      </c>
      <c r="T3608" s="10">
        <f t="shared" ref="T3608:T3671" si="343">(((I3608/60)/60)/24)+DATE(1970,1,1)</f>
        <v>42596.604826388888</v>
      </c>
      <c r="V3608" s="21"/>
      <c r="W3608" t="s">
        <v>8271</v>
      </c>
      <c r="X3608" t="str">
        <f t="shared" si="340"/>
        <v>theater</v>
      </c>
      <c r="Y3608" t="str">
        <f t="shared" si="341"/>
        <v>plays</v>
      </c>
    </row>
    <row r="3609" spans="1:25" ht="48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105.45454545454544</v>
      </c>
      <c r="P3609" s="6">
        <f t="shared" si="339"/>
        <v>29</v>
      </c>
      <c r="Q3609" t="s">
        <v>8317</v>
      </c>
      <c r="R3609" t="s">
        <v>8318</v>
      </c>
      <c r="S3609" s="10">
        <f t="shared" si="342"/>
        <v>42338.963912037041</v>
      </c>
      <c r="T3609" s="10">
        <f t="shared" si="343"/>
        <v>42353</v>
      </c>
      <c r="V3609" s="21"/>
      <c r="W3609" t="s">
        <v>8271</v>
      </c>
      <c r="X3609" t="str">
        <f t="shared" si="340"/>
        <v>theater</v>
      </c>
      <c r="Y3609" t="str">
        <f t="shared" si="341"/>
        <v>plays</v>
      </c>
    </row>
    <row r="3610" spans="1:25" ht="64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100</v>
      </c>
      <c r="P3610" s="6">
        <f t="shared" si="339"/>
        <v>29.62962962962963</v>
      </c>
      <c r="Q3610" t="s">
        <v>8317</v>
      </c>
      <c r="R3610" t="s">
        <v>8318</v>
      </c>
      <c r="S3610" s="10">
        <f t="shared" si="342"/>
        <v>42506.709375000006</v>
      </c>
      <c r="T3610" s="10">
        <f t="shared" si="343"/>
        <v>42538.583333333328</v>
      </c>
      <c r="V3610" s="21"/>
      <c r="W3610" t="s">
        <v>8271</v>
      </c>
      <c r="X3610" t="str">
        <f t="shared" si="340"/>
        <v>theater</v>
      </c>
      <c r="Y3610" t="str">
        <f t="shared" si="341"/>
        <v>plays</v>
      </c>
    </row>
    <row r="3611" spans="1:25" ht="64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153.31632653061226</v>
      </c>
      <c r="P3611" s="6">
        <f t="shared" si="339"/>
        <v>143.0952380952381</v>
      </c>
      <c r="Q3611" t="s">
        <v>8317</v>
      </c>
      <c r="R3611" t="s">
        <v>8318</v>
      </c>
      <c r="S3611" s="10">
        <f t="shared" si="342"/>
        <v>42429.991724537031</v>
      </c>
      <c r="T3611" s="10">
        <f t="shared" si="343"/>
        <v>42459.950057870374</v>
      </c>
      <c r="V3611" s="21"/>
      <c r="W3611" t="s">
        <v>8271</v>
      </c>
      <c r="X3611" t="str">
        <f t="shared" si="340"/>
        <v>theater</v>
      </c>
      <c r="Y3611" t="str">
        <f t="shared" si="341"/>
        <v>plays</v>
      </c>
    </row>
    <row r="3612" spans="1:25" ht="64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162.30000000000001</v>
      </c>
      <c r="P3612" s="6">
        <f t="shared" si="339"/>
        <v>52.354838709677416</v>
      </c>
      <c r="Q3612" t="s">
        <v>8317</v>
      </c>
      <c r="R3612" t="s">
        <v>8318</v>
      </c>
      <c r="S3612" s="10">
        <f t="shared" si="342"/>
        <v>42203.432129629626</v>
      </c>
      <c r="T3612" s="10">
        <f t="shared" si="343"/>
        <v>42233.432129629626</v>
      </c>
      <c r="V3612" s="21"/>
      <c r="W3612" t="s">
        <v>8271</v>
      </c>
      <c r="X3612" t="str">
        <f t="shared" si="340"/>
        <v>theater</v>
      </c>
      <c r="Y3612" t="str">
        <f t="shared" si="341"/>
        <v>plays</v>
      </c>
    </row>
    <row r="3613" spans="1:25" ht="64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136</v>
      </c>
      <c r="P3613" s="6">
        <f t="shared" si="339"/>
        <v>66.666666666666671</v>
      </c>
      <c r="Q3613" t="s">
        <v>8317</v>
      </c>
      <c r="R3613" t="s">
        <v>8318</v>
      </c>
      <c r="S3613" s="10">
        <f t="shared" si="342"/>
        <v>42072.370381944449</v>
      </c>
      <c r="T3613" s="10">
        <f t="shared" si="343"/>
        <v>42102.370381944449</v>
      </c>
      <c r="V3613" s="21"/>
      <c r="W3613" t="s">
        <v>8271</v>
      </c>
      <c r="X3613" t="str">
        <f t="shared" si="340"/>
        <v>theater</v>
      </c>
      <c r="Y3613" t="str">
        <f t="shared" si="341"/>
        <v>plays</v>
      </c>
    </row>
    <row r="3614" spans="1:25" ht="64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144.4</v>
      </c>
      <c r="P3614" s="6">
        <f t="shared" si="339"/>
        <v>126.66666666666667</v>
      </c>
      <c r="Q3614" t="s">
        <v>8317</v>
      </c>
      <c r="R3614" t="s">
        <v>8318</v>
      </c>
      <c r="S3614" s="10">
        <f t="shared" si="342"/>
        <v>41789.726979166669</v>
      </c>
      <c r="T3614" s="10">
        <f t="shared" si="343"/>
        <v>41799.726979166669</v>
      </c>
      <c r="V3614" s="21"/>
      <c r="W3614" t="s">
        <v>8271</v>
      </c>
      <c r="X3614" t="str">
        <f t="shared" si="340"/>
        <v>theater</v>
      </c>
      <c r="Y3614" t="str">
        <f t="shared" si="341"/>
        <v>plays</v>
      </c>
    </row>
    <row r="3615" spans="1:25" ht="48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100</v>
      </c>
      <c r="P3615" s="6">
        <f t="shared" si="339"/>
        <v>62.5</v>
      </c>
      <c r="Q3615" t="s">
        <v>8317</v>
      </c>
      <c r="R3615" t="s">
        <v>8318</v>
      </c>
      <c r="S3615" s="10">
        <f t="shared" si="342"/>
        <v>41788.58997685185</v>
      </c>
      <c r="T3615" s="10">
        <f t="shared" si="343"/>
        <v>41818.58997685185</v>
      </c>
      <c r="V3615" s="21"/>
      <c r="W3615" t="s">
        <v>8271</v>
      </c>
      <c r="X3615" t="str">
        <f t="shared" si="340"/>
        <v>theater</v>
      </c>
      <c r="Y3615" t="str">
        <f t="shared" si="341"/>
        <v>plays</v>
      </c>
    </row>
    <row r="3616" spans="1:25" ht="64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100.8</v>
      </c>
      <c r="P3616" s="6">
        <f t="shared" si="339"/>
        <v>35.492957746478872</v>
      </c>
      <c r="Q3616" t="s">
        <v>8317</v>
      </c>
      <c r="R3616" t="s">
        <v>8318</v>
      </c>
      <c r="S3616" s="10">
        <f t="shared" si="342"/>
        <v>42144.041851851856</v>
      </c>
      <c r="T3616" s="10">
        <f t="shared" si="343"/>
        <v>42174.041851851856</v>
      </c>
      <c r="V3616" s="21"/>
      <c r="W3616" t="s">
        <v>8271</v>
      </c>
      <c r="X3616" t="str">
        <f t="shared" si="340"/>
        <v>theater</v>
      </c>
      <c r="Y3616" t="str">
        <f t="shared" si="341"/>
        <v>plays</v>
      </c>
    </row>
    <row r="3617" spans="1:25" ht="64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106.80000000000001</v>
      </c>
      <c r="P3617" s="6">
        <f t="shared" si="339"/>
        <v>37.083333333333336</v>
      </c>
      <c r="Q3617" t="s">
        <v>8317</v>
      </c>
      <c r="R3617" t="s">
        <v>8318</v>
      </c>
      <c r="S3617" s="10">
        <f t="shared" si="342"/>
        <v>42318.593703703707</v>
      </c>
      <c r="T3617" s="10">
        <f t="shared" si="343"/>
        <v>42348.593703703707</v>
      </c>
      <c r="V3617" s="21"/>
      <c r="W3617" t="s">
        <v>8271</v>
      </c>
      <c r="X3617" t="str">
        <f t="shared" si="340"/>
        <v>theater</v>
      </c>
      <c r="Y3617" t="str">
        <f t="shared" si="341"/>
        <v>plays</v>
      </c>
    </row>
    <row r="3618" spans="1:25" ht="64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124.8</v>
      </c>
      <c r="P3618" s="6">
        <f t="shared" si="339"/>
        <v>69.333333333333329</v>
      </c>
      <c r="Q3618" t="s">
        <v>8317</v>
      </c>
      <c r="R3618" t="s">
        <v>8318</v>
      </c>
      <c r="S3618" s="10">
        <f t="shared" si="342"/>
        <v>42052.949814814812</v>
      </c>
      <c r="T3618" s="10">
        <f t="shared" si="343"/>
        <v>42082.908148148148</v>
      </c>
      <c r="V3618" s="21"/>
      <c r="W3618" t="s">
        <v>8271</v>
      </c>
      <c r="X3618" t="str">
        <f t="shared" si="340"/>
        <v>theater</v>
      </c>
      <c r="Y3618" t="str">
        <f t="shared" si="341"/>
        <v>plays</v>
      </c>
    </row>
    <row r="3619" spans="1:25" ht="64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118.91891891891892</v>
      </c>
      <c r="P3619" s="6">
        <f t="shared" si="339"/>
        <v>17.254901960784313</v>
      </c>
      <c r="Q3619" t="s">
        <v>8317</v>
      </c>
      <c r="R3619" t="s">
        <v>8318</v>
      </c>
      <c r="S3619" s="10">
        <f t="shared" si="342"/>
        <v>42779.610289351855</v>
      </c>
      <c r="T3619" s="10">
        <f t="shared" si="343"/>
        <v>42794</v>
      </c>
      <c r="V3619" s="21"/>
      <c r="W3619" t="s">
        <v>8271</v>
      </c>
      <c r="X3619" t="str">
        <f t="shared" si="340"/>
        <v>theater</v>
      </c>
      <c r="Y3619" t="str">
        <f t="shared" si="341"/>
        <v>plays</v>
      </c>
    </row>
    <row r="3620" spans="1:25" ht="64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101</v>
      </c>
      <c r="P3620" s="6">
        <f t="shared" si="339"/>
        <v>36.071428571428569</v>
      </c>
      <c r="Q3620" t="s">
        <v>8317</v>
      </c>
      <c r="R3620" t="s">
        <v>8318</v>
      </c>
      <c r="S3620" s="10">
        <f t="shared" si="342"/>
        <v>42128.627893518518</v>
      </c>
      <c r="T3620" s="10">
        <f t="shared" si="343"/>
        <v>42158.627893518518</v>
      </c>
      <c r="V3620" s="21"/>
      <c r="W3620" t="s">
        <v>8271</v>
      </c>
      <c r="X3620" t="str">
        <f t="shared" si="340"/>
        <v>theater</v>
      </c>
      <c r="Y3620" t="str">
        <f t="shared" si="341"/>
        <v>plays</v>
      </c>
    </row>
    <row r="3621" spans="1:25" ht="64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112.99999999999999</v>
      </c>
      <c r="P3621" s="6">
        <f t="shared" si="339"/>
        <v>66.470588235294116</v>
      </c>
      <c r="Q3621" t="s">
        <v>8317</v>
      </c>
      <c r="R3621" t="s">
        <v>8318</v>
      </c>
      <c r="S3621" s="10">
        <f t="shared" si="342"/>
        <v>42661.132245370376</v>
      </c>
      <c r="T3621" s="10">
        <f t="shared" si="343"/>
        <v>42693.916666666672</v>
      </c>
      <c r="V3621" s="21"/>
      <c r="W3621" t="s">
        <v>8271</v>
      </c>
      <c r="X3621" t="str">
        <f t="shared" si="340"/>
        <v>theater</v>
      </c>
      <c r="Y3621" t="str">
        <f t="shared" si="341"/>
        <v>plays</v>
      </c>
    </row>
    <row r="3622" spans="1:25" ht="64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105.19047619047619</v>
      </c>
      <c r="P3622" s="6">
        <f t="shared" si="339"/>
        <v>56.065989847715734</v>
      </c>
      <c r="Q3622" t="s">
        <v>8317</v>
      </c>
      <c r="R3622" t="s">
        <v>8318</v>
      </c>
      <c r="S3622" s="10">
        <f t="shared" si="342"/>
        <v>42037.938206018516</v>
      </c>
      <c r="T3622" s="10">
        <f t="shared" si="343"/>
        <v>42068.166666666672</v>
      </c>
      <c r="V3622" s="21"/>
      <c r="W3622" t="s">
        <v>8271</v>
      </c>
      <c r="X3622" t="str">
        <f t="shared" si="340"/>
        <v>theater</v>
      </c>
      <c r="Y3622" t="str">
        <f t="shared" si="341"/>
        <v>plays</v>
      </c>
    </row>
    <row r="3623" spans="1:25" ht="64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109.73333333333332</v>
      </c>
      <c r="P3623" s="6">
        <f t="shared" si="339"/>
        <v>47.028571428571432</v>
      </c>
      <c r="Q3623" t="s">
        <v>8317</v>
      </c>
      <c r="R3623" t="s">
        <v>8318</v>
      </c>
      <c r="S3623" s="10">
        <f t="shared" si="342"/>
        <v>42619.935694444444</v>
      </c>
      <c r="T3623" s="10">
        <f t="shared" si="343"/>
        <v>42643.875</v>
      </c>
      <c r="V3623" s="21"/>
      <c r="W3623" t="s">
        <v>8271</v>
      </c>
      <c r="X3623" t="str">
        <f t="shared" si="340"/>
        <v>theater</v>
      </c>
      <c r="Y3623" t="str">
        <f t="shared" si="341"/>
        <v>plays</v>
      </c>
    </row>
    <row r="3624" spans="1:25" ht="48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100.099</v>
      </c>
      <c r="P3624" s="6">
        <f t="shared" si="339"/>
        <v>47.666190476190479</v>
      </c>
      <c r="Q3624" t="s">
        <v>8317</v>
      </c>
      <c r="R3624" t="s">
        <v>8318</v>
      </c>
      <c r="S3624" s="10">
        <f t="shared" si="342"/>
        <v>41877.221886574072</v>
      </c>
      <c r="T3624" s="10">
        <f t="shared" si="343"/>
        <v>41910.140972222223</v>
      </c>
      <c r="V3624" s="21"/>
      <c r="W3624" t="s">
        <v>8271</v>
      </c>
      <c r="X3624" t="str">
        <f t="shared" si="340"/>
        <v>theater</v>
      </c>
      <c r="Y3624" t="str">
        <f t="shared" si="341"/>
        <v>plays</v>
      </c>
    </row>
    <row r="3625" spans="1:25" ht="48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120</v>
      </c>
      <c r="P3625" s="6">
        <f t="shared" si="339"/>
        <v>88.235294117647058</v>
      </c>
      <c r="Q3625" t="s">
        <v>8317</v>
      </c>
      <c r="R3625" t="s">
        <v>8318</v>
      </c>
      <c r="S3625" s="10">
        <f t="shared" si="342"/>
        <v>41828.736921296295</v>
      </c>
      <c r="T3625" s="10">
        <f t="shared" si="343"/>
        <v>41846.291666666664</v>
      </c>
      <c r="V3625" s="21"/>
      <c r="W3625" t="s">
        <v>8271</v>
      </c>
      <c r="X3625" t="str">
        <f t="shared" si="340"/>
        <v>theater</v>
      </c>
      <c r="Y3625" t="str">
        <f t="shared" si="341"/>
        <v>plays</v>
      </c>
    </row>
    <row r="3626" spans="1:25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104.93333333333332</v>
      </c>
      <c r="P3626" s="6">
        <f t="shared" si="339"/>
        <v>80.717948717948715</v>
      </c>
      <c r="Q3626" t="s">
        <v>8317</v>
      </c>
      <c r="R3626" t="s">
        <v>8318</v>
      </c>
      <c r="S3626" s="10">
        <f t="shared" si="342"/>
        <v>42545.774189814809</v>
      </c>
      <c r="T3626" s="10">
        <f t="shared" si="343"/>
        <v>42605.774189814809</v>
      </c>
      <c r="V3626" s="21"/>
      <c r="W3626" t="s">
        <v>8271</v>
      </c>
      <c r="X3626" t="str">
        <f t="shared" si="340"/>
        <v>theater</v>
      </c>
      <c r="Y3626" t="str">
        <f t="shared" si="341"/>
        <v>plays</v>
      </c>
    </row>
    <row r="3627" spans="1:25" ht="64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102.66666666666666</v>
      </c>
      <c r="P3627" s="6">
        <f t="shared" si="339"/>
        <v>39.487179487179489</v>
      </c>
      <c r="Q3627" t="s">
        <v>8317</v>
      </c>
      <c r="R3627" t="s">
        <v>8318</v>
      </c>
      <c r="S3627" s="10">
        <f t="shared" si="342"/>
        <v>42157.652511574073</v>
      </c>
      <c r="T3627" s="10">
        <f t="shared" si="343"/>
        <v>42187.652511574073</v>
      </c>
      <c r="V3627" s="21"/>
      <c r="W3627" t="s">
        <v>8271</v>
      </c>
      <c r="X3627" t="str">
        <f t="shared" si="340"/>
        <v>theater</v>
      </c>
      <c r="Y3627" t="str">
        <f t="shared" si="341"/>
        <v>plays</v>
      </c>
    </row>
    <row r="3628" spans="1:25" ht="64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101.82500000000002</v>
      </c>
      <c r="P3628" s="6">
        <f t="shared" si="339"/>
        <v>84.854166666666671</v>
      </c>
      <c r="Q3628" t="s">
        <v>8317</v>
      </c>
      <c r="R3628" t="s">
        <v>8318</v>
      </c>
      <c r="S3628" s="10">
        <f t="shared" si="342"/>
        <v>41846.667326388888</v>
      </c>
      <c r="T3628" s="10">
        <f t="shared" si="343"/>
        <v>41867.667326388888</v>
      </c>
      <c r="V3628" s="21"/>
      <c r="W3628" t="s">
        <v>8271</v>
      </c>
      <c r="X3628" t="str">
        <f t="shared" si="340"/>
        <v>theater</v>
      </c>
      <c r="Y3628" t="str">
        <f t="shared" si="341"/>
        <v>plays</v>
      </c>
    </row>
    <row r="3629" spans="1:25" ht="64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100</v>
      </c>
      <c r="P3629" s="6">
        <f t="shared" si="339"/>
        <v>68.965517241379317</v>
      </c>
      <c r="Q3629" t="s">
        <v>8317</v>
      </c>
      <c r="R3629" t="s">
        <v>8318</v>
      </c>
      <c r="S3629" s="10">
        <f t="shared" si="342"/>
        <v>42460.741747685184</v>
      </c>
      <c r="T3629" s="10">
        <f t="shared" si="343"/>
        <v>42511.165972222225</v>
      </c>
      <c r="V3629" s="21"/>
      <c r="W3629" t="s">
        <v>8271</v>
      </c>
      <c r="X3629" t="str">
        <f t="shared" si="340"/>
        <v>theater</v>
      </c>
      <c r="Y3629" t="str">
        <f t="shared" si="341"/>
        <v>plays</v>
      </c>
    </row>
    <row r="3630" spans="1:25" ht="64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s="6">
        <f t="shared" si="339"/>
        <v>0</v>
      </c>
      <c r="Q3630" t="s">
        <v>8317</v>
      </c>
      <c r="R3630" t="s">
        <v>8359</v>
      </c>
      <c r="S3630" s="10">
        <f t="shared" si="342"/>
        <v>42291.833287037036</v>
      </c>
      <c r="T3630" s="10">
        <f t="shared" si="343"/>
        <v>42351.874953703707</v>
      </c>
      <c r="V3630" s="21"/>
      <c r="W3630" t="s">
        <v>8305</v>
      </c>
      <c r="X3630" t="str">
        <f t="shared" si="340"/>
        <v>theater</v>
      </c>
      <c r="Y3630" t="str">
        <f t="shared" si="341"/>
        <v>musical</v>
      </c>
    </row>
    <row r="3631" spans="1:25" ht="80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1.9999999999999998E-4</v>
      </c>
      <c r="P3631" s="6">
        <f t="shared" si="339"/>
        <v>1</v>
      </c>
      <c r="Q3631" t="s">
        <v>8317</v>
      </c>
      <c r="R3631" t="s">
        <v>8359</v>
      </c>
      <c r="S3631" s="10">
        <f t="shared" si="342"/>
        <v>42437.094490740739</v>
      </c>
      <c r="T3631" s="10">
        <f t="shared" si="343"/>
        <v>42495.708333333328</v>
      </c>
      <c r="V3631" s="21"/>
      <c r="W3631" t="s">
        <v>8305</v>
      </c>
      <c r="X3631" t="str">
        <f t="shared" si="340"/>
        <v>theater</v>
      </c>
      <c r="Y3631" t="str">
        <f t="shared" si="341"/>
        <v>musical</v>
      </c>
    </row>
    <row r="3632" spans="1:25" ht="64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3.3333333333333333E-2</v>
      </c>
      <c r="P3632" s="6">
        <f t="shared" si="339"/>
        <v>1</v>
      </c>
      <c r="Q3632" t="s">
        <v>8317</v>
      </c>
      <c r="R3632" t="s">
        <v>8359</v>
      </c>
      <c r="S3632" s="10">
        <f t="shared" si="342"/>
        <v>41942.84710648148</v>
      </c>
      <c r="T3632" s="10">
        <f t="shared" si="343"/>
        <v>41972.888773148152</v>
      </c>
      <c r="V3632" s="21"/>
      <c r="W3632" t="s">
        <v>8305</v>
      </c>
      <c r="X3632" t="str">
        <f t="shared" si="340"/>
        <v>theater</v>
      </c>
      <c r="Y3632" t="str">
        <f t="shared" si="341"/>
        <v>musical</v>
      </c>
    </row>
    <row r="3633" spans="1:25" ht="80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51.023391812865491</v>
      </c>
      <c r="P3633" s="6">
        <f t="shared" si="339"/>
        <v>147.88135593220338</v>
      </c>
      <c r="Q3633" t="s">
        <v>8317</v>
      </c>
      <c r="R3633" t="s">
        <v>8359</v>
      </c>
      <c r="S3633" s="10">
        <f t="shared" si="342"/>
        <v>41880.753437499996</v>
      </c>
      <c r="T3633" s="10">
        <f t="shared" si="343"/>
        <v>41905.165972222225</v>
      </c>
      <c r="V3633" s="21"/>
      <c r="W3633" t="s">
        <v>8305</v>
      </c>
      <c r="X3633" t="str">
        <f t="shared" si="340"/>
        <v>theater</v>
      </c>
      <c r="Y3633" t="str">
        <f t="shared" si="341"/>
        <v>musical</v>
      </c>
    </row>
    <row r="3634" spans="1:25" ht="64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20</v>
      </c>
      <c r="P3634" s="6">
        <f t="shared" si="339"/>
        <v>100</v>
      </c>
      <c r="Q3634" t="s">
        <v>8317</v>
      </c>
      <c r="R3634" t="s">
        <v>8359</v>
      </c>
      <c r="S3634" s="10">
        <f t="shared" si="342"/>
        <v>41946.936909722222</v>
      </c>
      <c r="T3634" s="10">
        <f t="shared" si="343"/>
        <v>41966.936909722222</v>
      </c>
      <c r="V3634" s="21"/>
      <c r="W3634" t="s">
        <v>8305</v>
      </c>
      <c r="X3634" t="str">
        <f t="shared" si="340"/>
        <v>theater</v>
      </c>
      <c r="Y3634" t="str">
        <f t="shared" si="341"/>
        <v>musical</v>
      </c>
    </row>
    <row r="3635" spans="1:25" ht="64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35.24</v>
      </c>
      <c r="P3635" s="6">
        <f t="shared" si="339"/>
        <v>56.838709677419352</v>
      </c>
      <c r="Q3635" t="s">
        <v>8317</v>
      </c>
      <c r="R3635" t="s">
        <v>8359</v>
      </c>
      <c r="S3635" s="10">
        <f t="shared" si="342"/>
        <v>42649.623460648145</v>
      </c>
      <c r="T3635" s="10">
        <f t="shared" si="343"/>
        <v>42693.041666666672</v>
      </c>
      <c r="V3635" s="21"/>
      <c r="W3635" t="s">
        <v>8305</v>
      </c>
      <c r="X3635" t="str">
        <f t="shared" si="340"/>
        <v>theater</v>
      </c>
      <c r="Y3635" t="str">
        <f t="shared" si="341"/>
        <v>musical</v>
      </c>
    </row>
    <row r="3636" spans="1:25" ht="64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4.246666666666667</v>
      </c>
      <c r="P3636" s="6">
        <f t="shared" si="339"/>
        <v>176.94444444444446</v>
      </c>
      <c r="Q3636" t="s">
        <v>8317</v>
      </c>
      <c r="R3636" t="s">
        <v>8359</v>
      </c>
      <c r="S3636" s="10">
        <f t="shared" si="342"/>
        <v>42701.166365740741</v>
      </c>
      <c r="T3636" s="10">
        <f t="shared" si="343"/>
        <v>42749.165972222225</v>
      </c>
      <c r="V3636" s="21"/>
      <c r="W3636" t="s">
        <v>8305</v>
      </c>
      <c r="X3636" t="str">
        <f t="shared" si="340"/>
        <v>theater</v>
      </c>
      <c r="Y3636" t="str">
        <f t="shared" si="341"/>
        <v>musical</v>
      </c>
    </row>
    <row r="3637" spans="1:25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36.457142857142856</v>
      </c>
      <c r="P3637" s="6">
        <f t="shared" si="339"/>
        <v>127.6</v>
      </c>
      <c r="Q3637" t="s">
        <v>8317</v>
      </c>
      <c r="R3637" t="s">
        <v>8359</v>
      </c>
      <c r="S3637" s="10">
        <f t="shared" si="342"/>
        <v>42450.88282407407</v>
      </c>
      <c r="T3637" s="10">
        <f t="shared" si="343"/>
        <v>42480.88282407407</v>
      </c>
      <c r="V3637" s="21"/>
      <c r="W3637" t="s">
        <v>8305</v>
      </c>
      <c r="X3637" t="str">
        <f t="shared" si="340"/>
        <v>theater</v>
      </c>
      <c r="Y3637" t="str">
        <f t="shared" si="341"/>
        <v>musical</v>
      </c>
    </row>
    <row r="3638" spans="1:25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s="6">
        <f t="shared" si="339"/>
        <v>0</v>
      </c>
      <c r="Q3638" t="s">
        <v>8317</v>
      </c>
      <c r="R3638" t="s">
        <v>8359</v>
      </c>
      <c r="S3638" s="10">
        <f t="shared" si="342"/>
        <v>42226.694780092599</v>
      </c>
      <c r="T3638" s="10">
        <f t="shared" si="343"/>
        <v>42261.694780092599</v>
      </c>
      <c r="V3638" s="21"/>
      <c r="W3638" t="s">
        <v>8305</v>
      </c>
      <c r="X3638" t="str">
        <f t="shared" si="340"/>
        <v>theater</v>
      </c>
      <c r="Y3638" t="str">
        <f t="shared" si="341"/>
        <v>musical</v>
      </c>
    </row>
    <row r="3639" spans="1:25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30.866666666666664</v>
      </c>
      <c r="P3639" s="6">
        <f t="shared" si="339"/>
        <v>66.142857142857139</v>
      </c>
      <c r="Q3639" t="s">
        <v>8317</v>
      </c>
      <c r="R3639" t="s">
        <v>8359</v>
      </c>
      <c r="S3639" s="10">
        <f t="shared" si="342"/>
        <v>41975.700636574074</v>
      </c>
      <c r="T3639" s="10">
        <f t="shared" si="343"/>
        <v>42005.700636574074</v>
      </c>
      <c r="V3639" s="21"/>
      <c r="W3639" t="s">
        <v>8305</v>
      </c>
      <c r="X3639" t="str">
        <f t="shared" si="340"/>
        <v>theater</v>
      </c>
      <c r="Y3639" t="str">
        <f t="shared" si="341"/>
        <v>musical</v>
      </c>
    </row>
    <row r="3640" spans="1:25" ht="48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6.5454545454545459</v>
      </c>
      <c r="P3640" s="6">
        <f t="shared" si="339"/>
        <v>108</v>
      </c>
      <c r="Q3640" t="s">
        <v>8317</v>
      </c>
      <c r="R3640" t="s">
        <v>8359</v>
      </c>
      <c r="S3640" s="10">
        <f t="shared" si="342"/>
        <v>42053.672824074078</v>
      </c>
      <c r="T3640" s="10">
        <f t="shared" si="343"/>
        <v>42113.631157407406</v>
      </c>
      <c r="V3640" s="21"/>
      <c r="W3640" t="s">
        <v>8305</v>
      </c>
      <c r="X3640" t="str">
        <f t="shared" si="340"/>
        <v>theater</v>
      </c>
      <c r="Y3640" t="str">
        <f t="shared" si="341"/>
        <v>musical</v>
      </c>
    </row>
    <row r="3641" spans="1:25" ht="64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4.0000000000000001E-3</v>
      </c>
      <c r="P3641" s="6">
        <f t="shared" si="339"/>
        <v>1</v>
      </c>
      <c r="Q3641" t="s">
        <v>8317</v>
      </c>
      <c r="R3641" t="s">
        <v>8359</v>
      </c>
      <c r="S3641" s="10">
        <f t="shared" si="342"/>
        <v>42590.677152777775</v>
      </c>
      <c r="T3641" s="10">
        <f t="shared" si="343"/>
        <v>42650.632638888885</v>
      </c>
      <c r="V3641" s="21"/>
      <c r="W3641" t="s">
        <v>8305</v>
      </c>
      <c r="X3641" t="str">
        <f t="shared" si="340"/>
        <v>theater</v>
      </c>
      <c r="Y3641" t="str">
        <f t="shared" si="341"/>
        <v>musical</v>
      </c>
    </row>
    <row r="3642" spans="1:25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</v>
      </c>
      <c r="P3642" s="6">
        <f t="shared" si="339"/>
        <v>18.333333333333332</v>
      </c>
      <c r="Q3642" t="s">
        <v>8317</v>
      </c>
      <c r="R3642" t="s">
        <v>8359</v>
      </c>
      <c r="S3642" s="10">
        <f t="shared" si="342"/>
        <v>42104.781597222223</v>
      </c>
      <c r="T3642" s="10">
        <f t="shared" si="343"/>
        <v>42134.781597222223</v>
      </c>
      <c r="V3642" s="21"/>
      <c r="W3642" t="s">
        <v>8305</v>
      </c>
      <c r="X3642" t="str">
        <f t="shared" si="340"/>
        <v>theater</v>
      </c>
      <c r="Y3642" t="str">
        <f t="shared" si="341"/>
        <v>musical</v>
      </c>
    </row>
    <row r="3643" spans="1:25" ht="64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s="6">
        <f t="shared" si="339"/>
        <v>0</v>
      </c>
      <c r="Q3643" t="s">
        <v>8317</v>
      </c>
      <c r="R3643" t="s">
        <v>8359</v>
      </c>
      <c r="S3643" s="10">
        <f t="shared" si="342"/>
        <v>41899.627071759263</v>
      </c>
      <c r="T3643" s="10">
        <f t="shared" si="343"/>
        <v>41917.208333333336</v>
      </c>
      <c r="V3643" s="21"/>
      <c r="W3643" t="s">
        <v>8305</v>
      </c>
      <c r="X3643" t="str">
        <f t="shared" si="340"/>
        <v>theater</v>
      </c>
      <c r="Y3643" t="str">
        <f t="shared" si="341"/>
        <v>musical</v>
      </c>
    </row>
    <row r="3644" spans="1:25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2.1428571428571428</v>
      </c>
      <c r="P3644" s="6">
        <f t="shared" si="339"/>
        <v>7.5</v>
      </c>
      <c r="Q3644" t="s">
        <v>8317</v>
      </c>
      <c r="R3644" t="s">
        <v>8359</v>
      </c>
      <c r="S3644" s="10">
        <f t="shared" si="342"/>
        <v>42297.816284722227</v>
      </c>
      <c r="T3644" s="10">
        <f t="shared" si="343"/>
        <v>42338.708333333328</v>
      </c>
      <c r="V3644" s="21"/>
      <c r="W3644" t="s">
        <v>8305</v>
      </c>
      <c r="X3644" t="str">
        <f t="shared" si="340"/>
        <v>theater</v>
      </c>
      <c r="Y3644" t="str">
        <f t="shared" si="341"/>
        <v>musical</v>
      </c>
    </row>
    <row r="3645" spans="1:25" ht="64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s="6">
        <f t="shared" si="339"/>
        <v>0</v>
      </c>
      <c r="Q3645" t="s">
        <v>8317</v>
      </c>
      <c r="R3645" t="s">
        <v>8359</v>
      </c>
      <c r="S3645" s="10">
        <f t="shared" si="342"/>
        <v>42285.143969907411</v>
      </c>
      <c r="T3645" s="10">
        <f t="shared" si="343"/>
        <v>42325.185636574075</v>
      </c>
      <c r="V3645" s="21"/>
      <c r="W3645" t="s">
        <v>8305</v>
      </c>
      <c r="X3645" t="str">
        <f t="shared" si="340"/>
        <v>theater</v>
      </c>
      <c r="Y3645" t="str">
        <f t="shared" si="341"/>
        <v>musical</v>
      </c>
    </row>
    <row r="3646" spans="1:25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16.420000000000002</v>
      </c>
      <c r="P3646" s="6">
        <f t="shared" si="339"/>
        <v>68.416666666666671</v>
      </c>
      <c r="Q3646" t="s">
        <v>8317</v>
      </c>
      <c r="R3646" t="s">
        <v>8359</v>
      </c>
      <c r="S3646" s="10">
        <f t="shared" si="342"/>
        <v>42409.241747685184</v>
      </c>
      <c r="T3646" s="10">
        <f t="shared" si="343"/>
        <v>42437.207638888889</v>
      </c>
      <c r="V3646" s="21"/>
      <c r="W3646" t="s">
        <v>8305</v>
      </c>
      <c r="X3646" t="str">
        <f t="shared" si="340"/>
        <v>theater</v>
      </c>
      <c r="Y3646" t="str">
        <f t="shared" si="341"/>
        <v>musical</v>
      </c>
    </row>
    <row r="3647" spans="1:25" ht="64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0.1</v>
      </c>
      <c r="P3647" s="6">
        <f t="shared" si="339"/>
        <v>1</v>
      </c>
      <c r="Q3647" t="s">
        <v>8317</v>
      </c>
      <c r="R3647" t="s">
        <v>8359</v>
      </c>
      <c r="S3647" s="10">
        <f t="shared" si="342"/>
        <v>42665.970347222217</v>
      </c>
      <c r="T3647" s="10">
        <f t="shared" si="343"/>
        <v>42696.012013888889</v>
      </c>
      <c r="V3647" s="21"/>
      <c r="W3647" t="s">
        <v>8305</v>
      </c>
      <c r="X3647" t="str">
        <f t="shared" si="340"/>
        <v>theater</v>
      </c>
      <c r="Y3647" t="str">
        <f t="shared" si="341"/>
        <v>musical</v>
      </c>
    </row>
    <row r="3648" spans="1:25" ht="64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4.8099999999999996</v>
      </c>
      <c r="P3648" s="6">
        <f t="shared" si="339"/>
        <v>60.125</v>
      </c>
      <c r="Q3648" t="s">
        <v>8317</v>
      </c>
      <c r="R3648" t="s">
        <v>8359</v>
      </c>
      <c r="S3648" s="10">
        <f t="shared" si="342"/>
        <v>42140.421319444446</v>
      </c>
      <c r="T3648" s="10">
        <f t="shared" si="343"/>
        <v>42171.979166666672</v>
      </c>
      <c r="V3648" s="21"/>
      <c r="W3648" t="s">
        <v>8305</v>
      </c>
      <c r="X3648" t="str">
        <f t="shared" si="340"/>
        <v>theater</v>
      </c>
      <c r="Y3648" t="str">
        <f t="shared" si="341"/>
        <v>musical</v>
      </c>
    </row>
    <row r="3649" spans="1:25" ht="64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6</v>
      </c>
      <c r="P3649" s="6">
        <f t="shared" si="339"/>
        <v>15</v>
      </c>
      <c r="Q3649" t="s">
        <v>8317</v>
      </c>
      <c r="R3649" t="s">
        <v>8359</v>
      </c>
      <c r="S3649" s="10">
        <f t="shared" si="342"/>
        <v>42598.749155092592</v>
      </c>
      <c r="T3649" s="10">
        <f t="shared" si="343"/>
        <v>42643.749155092592</v>
      </c>
      <c r="V3649" s="21"/>
      <c r="W3649" t="s">
        <v>8305</v>
      </c>
      <c r="X3649" t="str">
        <f t="shared" si="340"/>
        <v>theater</v>
      </c>
      <c r="Y3649" t="str">
        <f t="shared" si="341"/>
        <v>musical</v>
      </c>
    </row>
    <row r="3650" spans="1:25" ht="48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100.38249999999999</v>
      </c>
      <c r="P3650" s="6">
        <f t="shared" si="339"/>
        <v>550.04109589041093</v>
      </c>
      <c r="Q3650" t="s">
        <v>8317</v>
      </c>
      <c r="R3650" t="s">
        <v>8318</v>
      </c>
      <c r="S3650" s="10">
        <f t="shared" si="342"/>
        <v>41887.292187500003</v>
      </c>
      <c r="T3650" s="10">
        <f t="shared" si="343"/>
        <v>41917.292187500003</v>
      </c>
      <c r="V3650" s="21"/>
      <c r="W3650" t="s">
        <v>8271</v>
      </c>
      <c r="X3650" t="str">
        <f t="shared" si="340"/>
        <v>theater</v>
      </c>
      <c r="Y3650" t="str">
        <f t="shared" si="341"/>
        <v>plays</v>
      </c>
    </row>
    <row r="3651" spans="1:25" ht="64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((E3651/D3651)*100)</f>
        <v>104</v>
      </c>
      <c r="P3651" s="6">
        <f t="shared" ref="P3651:P3714" si="345">IFERROR(E3651/L3651,0)</f>
        <v>97.5</v>
      </c>
      <c r="Q3651" t="s">
        <v>8317</v>
      </c>
      <c r="R3651" t="s">
        <v>8318</v>
      </c>
      <c r="S3651" s="10">
        <f t="shared" si="342"/>
        <v>41780.712893518517</v>
      </c>
      <c r="T3651" s="10">
        <f t="shared" si="343"/>
        <v>41806.712893518517</v>
      </c>
      <c r="V3651" s="21"/>
      <c r="W3651" t="s">
        <v>8271</v>
      </c>
      <c r="X3651" t="str">
        <f t="shared" ref="X3651:X3714" si="346">LEFT(W3651,FIND("/",W3651)-1)</f>
        <v>theater</v>
      </c>
      <c r="Y3651" t="str">
        <f t="shared" ref="Y3651:Y3714" si="347">RIGHT(W3651,LEN(W3651)-FIND("/",W3651))</f>
        <v>plays</v>
      </c>
    </row>
    <row r="3652" spans="1:25" ht="64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100</v>
      </c>
      <c r="P3652" s="6">
        <f t="shared" si="345"/>
        <v>29.411764705882351</v>
      </c>
      <c r="Q3652" t="s">
        <v>8317</v>
      </c>
      <c r="R3652" t="s">
        <v>8318</v>
      </c>
      <c r="S3652" s="10">
        <f t="shared" si="342"/>
        <v>42381.478981481487</v>
      </c>
      <c r="T3652" s="10">
        <f t="shared" si="343"/>
        <v>42402.478981481487</v>
      </c>
      <c r="V3652" s="21"/>
      <c r="W3652" t="s">
        <v>8271</v>
      </c>
      <c r="X3652" t="str">
        <f t="shared" si="346"/>
        <v>theater</v>
      </c>
      <c r="Y3652" t="str">
        <f t="shared" si="347"/>
        <v>plays</v>
      </c>
    </row>
    <row r="3653" spans="1:25" ht="48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104</v>
      </c>
      <c r="P3653" s="6">
        <f t="shared" si="345"/>
        <v>57.777777777777779</v>
      </c>
      <c r="Q3653" t="s">
        <v>8317</v>
      </c>
      <c r="R3653" t="s">
        <v>8318</v>
      </c>
      <c r="S3653" s="10">
        <f t="shared" si="342"/>
        <v>41828.646319444444</v>
      </c>
      <c r="T3653" s="10">
        <f t="shared" si="343"/>
        <v>41861.665972222225</v>
      </c>
      <c r="V3653" s="21"/>
      <c r="W3653" t="s">
        <v>8271</v>
      </c>
      <c r="X3653" t="str">
        <f t="shared" si="346"/>
        <v>theater</v>
      </c>
      <c r="Y3653" t="str">
        <f t="shared" si="347"/>
        <v>plays</v>
      </c>
    </row>
    <row r="3654" spans="1:25" ht="64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250.66666666666669</v>
      </c>
      <c r="P3654" s="6">
        <f t="shared" si="345"/>
        <v>44.235294117647058</v>
      </c>
      <c r="Q3654" t="s">
        <v>8317</v>
      </c>
      <c r="R3654" t="s">
        <v>8318</v>
      </c>
      <c r="S3654" s="10">
        <f t="shared" si="342"/>
        <v>42596.644699074073</v>
      </c>
      <c r="T3654" s="10">
        <f t="shared" si="343"/>
        <v>42607.165972222225</v>
      </c>
      <c r="V3654" s="21"/>
      <c r="W3654" t="s">
        <v>8271</v>
      </c>
      <c r="X3654" t="str">
        <f t="shared" si="346"/>
        <v>theater</v>
      </c>
      <c r="Y3654" t="str">
        <f t="shared" si="347"/>
        <v>plays</v>
      </c>
    </row>
    <row r="3655" spans="1:25" ht="64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100.49999999999999</v>
      </c>
      <c r="P3655" s="6">
        <f t="shared" si="345"/>
        <v>60.909090909090907</v>
      </c>
      <c r="Q3655" t="s">
        <v>8317</v>
      </c>
      <c r="R3655" t="s">
        <v>8318</v>
      </c>
      <c r="S3655" s="10">
        <f t="shared" si="342"/>
        <v>42191.363506944443</v>
      </c>
      <c r="T3655" s="10">
        <f t="shared" si="343"/>
        <v>42221.363506944443</v>
      </c>
      <c r="V3655" s="21"/>
      <c r="W3655" t="s">
        <v>8271</v>
      </c>
      <c r="X3655" t="str">
        <f t="shared" si="346"/>
        <v>theater</v>
      </c>
      <c r="Y3655" t="str">
        <f t="shared" si="347"/>
        <v>plays</v>
      </c>
    </row>
    <row r="3656" spans="1:25" ht="64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174.4</v>
      </c>
      <c r="P3656" s="6">
        <f t="shared" si="345"/>
        <v>68.84210526315789</v>
      </c>
      <c r="Q3656" t="s">
        <v>8317</v>
      </c>
      <c r="R3656" t="s">
        <v>8318</v>
      </c>
      <c r="S3656" s="10">
        <f t="shared" si="342"/>
        <v>42440.416504629626</v>
      </c>
      <c r="T3656" s="10">
        <f t="shared" si="343"/>
        <v>42463.708333333328</v>
      </c>
      <c r="V3656" s="21"/>
      <c r="W3656" t="s">
        <v>8271</v>
      </c>
      <c r="X3656" t="str">
        <f t="shared" si="346"/>
        <v>theater</v>
      </c>
      <c r="Y3656" t="str">
        <f t="shared" si="347"/>
        <v>plays</v>
      </c>
    </row>
    <row r="3657" spans="1:25" ht="64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116.26</v>
      </c>
      <c r="P3657" s="6">
        <f t="shared" si="345"/>
        <v>73.582278481012665</v>
      </c>
      <c r="Q3657" t="s">
        <v>8317</v>
      </c>
      <c r="R3657" t="s">
        <v>8318</v>
      </c>
      <c r="S3657" s="10">
        <f t="shared" si="342"/>
        <v>42173.803217592591</v>
      </c>
      <c r="T3657" s="10">
        <f t="shared" si="343"/>
        <v>42203.290972222225</v>
      </c>
      <c r="V3657" s="21"/>
      <c r="W3657" t="s">
        <v>8271</v>
      </c>
      <c r="X3657" t="str">
        <f t="shared" si="346"/>
        <v>theater</v>
      </c>
      <c r="Y3657" t="str">
        <f t="shared" si="347"/>
        <v>plays</v>
      </c>
    </row>
    <row r="3658" spans="1:25" ht="64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105.82000000000001</v>
      </c>
      <c r="P3658" s="6">
        <f t="shared" si="345"/>
        <v>115.02173913043478</v>
      </c>
      <c r="Q3658" t="s">
        <v>8317</v>
      </c>
      <c r="R3658" t="s">
        <v>8318</v>
      </c>
      <c r="S3658" s="10">
        <f t="shared" si="342"/>
        <v>42737.910138888896</v>
      </c>
      <c r="T3658" s="10">
        <f t="shared" si="343"/>
        <v>42767.957638888889</v>
      </c>
      <c r="V3658" s="21"/>
      <c r="W3658" t="s">
        <v>8271</v>
      </c>
      <c r="X3658" t="str">
        <f t="shared" si="346"/>
        <v>theater</v>
      </c>
      <c r="Y3658" t="str">
        <f t="shared" si="347"/>
        <v>plays</v>
      </c>
    </row>
    <row r="3659" spans="1:25" ht="64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110.75</v>
      </c>
      <c r="P3659" s="6">
        <f t="shared" si="345"/>
        <v>110.75</v>
      </c>
      <c r="Q3659" t="s">
        <v>8317</v>
      </c>
      <c r="R3659" t="s">
        <v>8318</v>
      </c>
      <c r="S3659" s="10">
        <f t="shared" si="342"/>
        <v>42499.629849537043</v>
      </c>
      <c r="T3659" s="10">
        <f t="shared" si="343"/>
        <v>42522.904166666667</v>
      </c>
      <c r="V3659" s="21"/>
      <c r="W3659" t="s">
        <v>8271</v>
      </c>
      <c r="X3659" t="str">
        <f t="shared" si="346"/>
        <v>theater</v>
      </c>
      <c r="Y3659" t="str">
        <f t="shared" si="347"/>
        <v>plays</v>
      </c>
    </row>
    <row r="3660" spans="1:25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100.66666666666666</v>
      </c>
      <c r="P3660" s="6">
        <f t="shared" si="345"/>
        <v>75.5</v>
      </c>
      <c r="Q3660" t="s">
        <v>8317</v>
      </c>
      <c r="R3660" t="s">
        <v>8318</v>
      </c>
      <c r="S3660" s="10">
        <f t="shared" si="342"/>
        <v>41775.858564814815</v>
      </c>
      <c r="T3660" s="10">
        <f t="shared" si="343"/>
        <v>41822.165972222225</v>
      </c>
      <c r="V3660" s="21"/>
      <c r="W3660" t="s">
        <v>8271</v>
      </c>
      <c r="X3660" t="str">
        <f t="shared" si="346"/>
        <v>theater</v>
      </c>
      <c r="Y3660" t="str">
        <f t="shared" si="347"/>
        <v>plays</v>
      </c>
    </row>
    <row r="3661" spans="1:25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102.03333333333333</v>
      </c>
      <c r="P3661" s="6">
        <f t="shared" si="345"/>
        <v>235.46153846153845</v>
      </c>
      <c r="Q3661" t="s">
        <v>8317</v>
      </c>
      <c r="R3661" t="s">
        <v>8318</v>
      </c>
      <c r="S3661" s="10">
        <f t="shared" si="342"/>
        <v>42055.277199074073</v>
      </c>
      <c r="T3661" s="10">
        <f t="shared" si="343"/>
        <v>42082.610416666663</v>
      </c>
      <c r="V3661" s="21"/>
      <c r="W3661" t="s">
        <v>8271</v>
      </c>
      <c r="X3661" t="str">
        <f t="shared" si="346"/>
        <v>theater</v>
      </c>
      <c r="Y3661" t="str">
        <f t="shared" si="347"/>
        <v>plays</v>
      </c>
    </row>
    <row r="3662" spans="1:25" ht="64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100</v>
      </c>
      <c r="P3662" s="6">
        <f t="shared" si="345"/>
        <v>11.363636363636363</v>
      </c>
      <c r="Q3662" t="s">
        <v>8317</v>
      </c>
      <c r="R3662" t="s">
        <v>8318</v>
      </c>
      <c r="S3662" s="10">
        <f t="shared" si="342"/>
        <v>41971.881076388891</v>
      </c>
      <c r="T3662" s="10">
        <f t="shared" si="343"/>
        <v>41996.881076388891</v>
      </c>
      <c r="V3662" s="21"/>
      <c r="W3662" t="s">
        <v>8271</v>
      </c>
      <c r="X3662" t="str">
        <f t="shared" si="346"/>
        <v>theater</v>
      </c>
      <c r="Y3662" t="str">
        <f t="shared" si="347"/>
        <v>plays</v>
      </c>
    </row>
    <row r="3663" spans="1:25" ht="64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111.00000000000001</v>
      </c>
      <c r="P3663" s="6">
        <f t="shared" si="345"/>
        <v>92.5</v>
      </c>
      <c r="Q3663" t="s">
        <v>8317</v>
      </c>
      <c r="R3663" t="s">
        <v>8318</v>
      </c>
      <c r="S3663" s="10">
        <f t="shared" si="342"/>
        <v>42447.896666666667</v>
      </c>
      <c r="T3663" s="10">
        <f t="shared" si="343"/>
        <v>42470.166666666672</v>
      </c>
      <c r="V3663" s="21"/>
      <c r="W3663" t="s">
        <v>8271</v>
      </c>
      <c r="X3663" t="str">
        <f t="shared" si="346"/>
        <v>theater</v>
      </c>
      <c r="Y3663" t="str">
        <f t="shared" si="347"/>
        <v>plays</v>
      </c>
    </row>
    <row r="3664" spans="1:25" ht="64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101.42500000000001</v>
      </c>
      <c r="P3664" s="6">
        <f t="shared" si="345"/>
        <v>202.85</v>
      </c>
      <c r="Q3664" t="s">
        <v>8317</v>
      </c>
      <c r="R3664" t="s">
        <v>8318</v>
      </c>
      <c r="S3664" s="10">
        <f t="shared" si="342"/>
        <v>42064.220069444447</v>
      </c>
      <c r="T3664" s="10">
        <f t="shared" si="343"/>
        <v>42094.178402777776</v>
      </c>
      <c r="V3664" s="21"/>
      <c r="W3664" t="s">
        <v>8271</v>
      </c>
      <c r="X3664" t="str">
        <f t="shared" si="346"/>
        <v>theater</v>
      </c>
      <c r="Y3664" t="str">
        <f t="shared" si="347"/>
        <v>plays</v>
      </c>
    </row>
    <row r="3665" spans="1:25" ht="64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104</v>
      </c>
      <c r="P3665" s="6">
        <f t="shared" si="345"/>
        <v>26</v>
      </c>
      <c r="Q3665" t="s">
        <v>8317</v>
      </c>
      <c r="R3665" t="s">
        <v>8318</v>
      </c>
      <c r="S3665" s="10">
        <f t="shared" si="342"/>
        <v>42665.451736111107</v>
      </c>
      <c r="T3665" s="10">
        <f t="shared" si="343"/>
        <v>42725.493402777778</v>
      </c>
      <c r="V3665" s="21"/>
      <c r="W3665" t="s">
        <v>8271</v>
      </c>
      <c r="X3665" t="str">
        <f t="shared" si="346"/>
        <v>theater</v>
      </c>
      <c r="Y3665" t="str">
        <f t="shared" si="347"/>
        <v>plays</v>
      </c>
    </row>
    <row r="3666" spans="1:25" ht="64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109.375</v>
      </c>
      <c r="P3666" s="6">
        <f t="shared" si="345"/>
        <v>46.05263157894737</v>
      </c>
      <c r="Q3666" t="s">
        <v>8317</v>
      </c>
      <c r="R3666" t="s">
        <v>8318</v>
      </c>
      <c r="S3666" s="10">
        <f t="shared" si="342"/>
        <v>42523.248715277776</v>
      </c>
      <c r="T3666" s="10">
        <f t="shared" si="343"/>
        <v>42537.248715277776</v>
      </c>
      <c r="V3666" s="21"/>
      <c r="W3666" t="s">
        <v>8271</v>
      </c>
      <c r="X3666" t="str">
        <f t="shared" si="346"/>
        <v>theater</v>
      </c>
      <c r="Y3666" t="str">
        <f t="shared" si="347"/>
        <v>plays</v>
      </c>
    </row>
    <row r="3667" spans="1:25" ht="64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115.16129032258064</v>
      </c>
      <c r="P3667" s="6">
        <f t="shared" si="345"/>
        <v>51</v>
      </c>
      <c r="Q3667" t="s">
        <v>8317</v>
      </c>
      <c r="R3667" t="s">
        <v>8318</v>
      </c>
      <c r="S3667" s="10">
        <f t="shared" si="342"/>
        <v>42294.808124999996</v>
      </c>
      <c r="T3667" s="10">
        <f t="shared" si="343"/>
        <v>42305.829166666663</v>
      </c>
      <c r="V3667" s="21"/>
      <c r="W3667" t="s">
        <v>8271</v>
      </c>
      <c r="X3667" t="str">
        <f t="shared" si="346"/>
        <v>theater</v>
      </c>
      <c r="Y3667" t="str">
        <f t="shared" si="347"/>
        <v>plays</v>
      </c>
    </row>
    <row r="3668" spans="1:25" ht="3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100</v>
      </c>
      <c r="P3668" s="6">
        <f t="shared" si="345"/>
        <v>31.578947368421051</v>
      </c>
      <c r="Q3668" t="s">
        <v>8317</v>
      </c>
      <c r="R3668" t="s">
        <v>8318</v>
      </c>
      <c r="S3668" s="10">
        <f t="shared" si="342"/>
        <v>41822.90488425926</v>
      </c>
      <c r="T3668" s="10">
        <f t="shared" si="343"/>
        <v>41844.291666666664</v>
      </c>
      <c r="V3668" s="21"/>
      <c r="W3668" t="s">
        <v>8271</v>
      </c>
      <c r="X3668" t="str">
        <f t="shared" si="346"/>
        <v>theater</v>
      </c>
      <c r="Y3668" t="str">
        <f t="shared" si="347"/>
        <v>plays</v>
      </c>
    </row>
    <row r="3669" spans="1:25" ht="64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103.17033333333335</v>
      </c>
      <c r="P3669" s="6">
        <f t="shared" si="345"/>
        <v>53.363965517241382</v>
      </c>
      <c r="Q3669" t="s">
        <v>8317</v>
      </c>
      <c r="R3669" t="s">
        <v>8318</v>
      </c>
      <c r="S3669" s="10">
        <f t="shared" si="342"/>
        <v>42173.970127314817</v>
      </c>
      <c r="T3669" s="10">
        <f t="shared" si="343"/>
        <v>42203.970127314817</v>
      </c>
      <c r="V3669" s="21"/>
      <c r="W3669" t="s">
        <v>8271</v>
      </c>
      <c r="X3669" t="str">
        <f t="shared" si="346"/>
        <v>theater</v>
      </c>
      <c r="Y3669" t="str">
        <f t="shared" si="347"/>
        <v>plays</v>
      </c>
    </row>
    <row r="3670" spans="1:25" ht="64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103.49999999999999</v>
      </c>
      <c r="P3670" s="6">
        <f t="shared" si="345"/>
        <v>36.964285714285715</v>
      </c>
      <c r="Q3670" t="s">
        <v>8317</v>
      </c>
      <c r="R3670" t="s">
        <v>8318</v>
      </c>
      <c r="S3670" s="10">
        <f t="shared" si="342"/>
        <v>42185.556157407409</v>
      </c>
      <c r="T3670" s="10">
        <f t="shared" si="343"/>
        <v>42208.772916666669</v>
      </c>
      <c r="V3670" s="21"/>
      <c r="W3670" t="s">
        <v>8271</v>
      </c>
      <c r="X3670" t="str">
        <f t="shared" si="346"/>
        <v>theater</v>
      </c>
      <c r="Y3670" t="str">
        <f t="shared" si="347"/>
        <v>plays</v>
      </c>
    </row>
    <row r="3671" spans="1:25" ht="64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138.19999999999999</v>
      </c>
      <c r="P3671" s="6">
        <f t="shared" si="345"/>
        <v>81.294117647058826</v>
      </c>
      <c r="Q3671" t="s">
        <v>8317</v>
      </c>
      <c r="R3671" t="s">
        <v>8318</v>
      </c>
      <c r="S3671" s="10">
        <f t="shared" si="342"/>
        <v>42136.675196759257</v>
      </c>
      <c r="T3671" s="10">
        <f t="shared" si="343"/>
        <v>42166.675196759257</v>
      </c>
      <c r="V3671" s="21"/>
      <c r="W3671" t="s">
        <v>8271</v>
      </c>
      <c r="X3671" t="str">
        <f t="shared" si="346"/>
        <v>theater</v>
      </c>
      <c r="Y3671" t="str">
        <f t="shared" si="347"/>
        <v>plays</v>
      </c>
    </row>
    <row r="3672" spans="1:25" ht="64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109.54545454545455</v>
      </c>
      <c r="P3672" s="6">
        <f t="shared" si="345"/>
        <v>20.083333333333332</v>
      </c>
      <c r="Q3672" t="s">
        <v>8317</v>
      </c>
      <c r="R3672" t="s">
        <v>8318</v>
      </c>
      <c r="S3672" s="10">
        <f t="shared" ref="S3672:S3735" si="348">(((J3672/60)/60)/24)+DATE(1970,1,1)</f>
        <v>42142.514016203699</v>
      </c>
      <c r="T3672" s="10">
        <f t="shared" ref="T3672:T3735" si="349">(((I3672/60)/60)/24)+DATE(1970,1,1)</f>
        <v>42155.958333333328</v>
      </c>
      <c r="V3672" s="21"/>
      <c r="W3672" t="s">
        <v>8271</v>
      </c>
      <c r="X3672" t="str">
        <f t="shared" si="346"/>
        <v>theater</v>
      </c>
      <c r="Y3672" t="str">
        <f t="shared" si="347"/>
        <v>plays</v>
      </c>
    </row>
    <row r="3673" spans="1:25" ht="64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100.85714285714286</v>
      </c>
      <c r="P3673" s="6">
        <f t="shared" si="345"/>
        <v>88.25</v>
      </c>
      <c r="Q3673" t="s">
        <v>8317</v>
      </c>
      <c r="R3673" t="s">
        <v>8318</v>
      </c>
      <c r="S3673" s="10">
        <f t="shared" si="348"/>
        <v>41820.62809027778</v>
      </c>
      <c r="T3673" s="10">
        <f t="shared" si="349"/>
        <v>41841.165972222225</v>
      </c>
      <c r="V3673" s="21"/>
      <c r="W3673" t="s">
        <v>8271</v>
      </c>
      <c r="X3673" t="str">
        <f t="shared" si="346"/>
        <v>theater</v>
      </c>
      <c r="Y3673" t="str">
        <f t="shared" si="347"/>
        <v>plays</v>
      </c>
    </row>
    <row r="3674" spans="1:25" ht="64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101.53333333333335</v>
      </c>
      <c r="P3674" s="6">
        <f t="shared" si="345"/>
        <v>53.438596491228068</v>
      </c>
      <c r="Q3674" t="s">
        <v>8317</v>
      </c>
      <c r="R3674" t="s">
        <v>8318</v>
      </c>
      <c r="S3674" s="10">
        <f t="shared" si="348"/>
        <v>41878.946574074071</v>
      </c>
      <c r="T3674" s="10">
        <f t="shared" si="349"/>
        <v>41908.946574074071</v>
      </c>
      <c r="V3674" s="21"/>
      <c r="W3674" t="s">
        <v>8271</v>
      </c>
      <c r="X3674" t="str">
        <f t="shared" si="346"/>
        <v>theater</v>
      </c>
      <c r="Y3674" t="str">
        <f t="shared" si="347"/>
        <v>plays</v>
      </c>
    </row>
    <row r="3675" spans="1:25" ht="64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113.625</v>
      </c>
      <c r="P3675" s="6">
        <f t="shared" si="345"/>
        <v>39.868421052631582</v>
      </c>
      <c r="Q3675" t="s">
        <v>8317</v>
      </c>
      <c r="R3675" t="s">
        <v>8318</v>
      </c>
      <c r="S3675" s="10">
        <f t="shared" si="348"/>
        <v>41914.295104166667</v>
      </c>
      <c r="T3675" s="10">
        <f t="shared" si="349"/>
        <v>41948.536111111112</v>
      </c>
      <c r="V3675" s="21"/>
      <c r="W3675" t="s">
        <v>8271</v>
      </c>
      <c r="X3675" t="str">
        <f t="shared" si="346"/>
        <v>theater</v>
      </c>
      <c r="Y3675" t="str">
        <f t="shared" si="347"/>
        <v>plays</v>
      </c>
    </row>
    <row r="3676" spans="1:25" ht="64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100</v>
      </c>
      <c r="P3676" s="6">
        <f t="shared" si="345"/>
        <v>145.16129032258064</v>
      </c>
      <c r="Q3676" t="s">
        <v>8317</v>
      </c>
      <c r="R3676" t="s">
        <v>8318</v>
      </c>
      <c r="S3676" s="10">
        <f t="shared" si="348"/>
        <v>42556.873020833329</v>
      </c>
      <c r="T3676" s="10">
        <f t="shared" si="349"/>
        <v>42616.873020833329</v>
      </c>
      <c r="V3676" s="21"/>
      <c r="W3676" t="s">
        <v>8271</v>
      </c>
      <c r="X3676" t="str">
        <f t="shared" si="346"/>
        <v>theater</v>
      </c>
      <c r="Y3676" t="str">
        <f t="shared" si="347"/>
        <v>plays</v>
      </c>
    </row>
    <row r="3677" spans="1:25" ht="64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140</v>
      </c>
      <c r="P3677" s="6">
        <f t="shared" si="345"/>
        <v>23.333333333333332</v>
      </c>
      <c r="Q3677" t="s">
        <v>8317</v>
      </c>
      <c r="R3677" t="s">
        <v>8318</v>
      </c>
      <c r="S3677" s="10">
        <f t="shared" si="348"/>
        <v>42493.597013888888</v>
      </c>
      <c r="T3677" s="10">
        <f t="shared" si="349"/>
        <v>42505.958333333328</v>
      </c>
      <c r="V3677" s="21"/>
      <c r="W3677" t="s">
        <v>8271</v>
      </c>
      <c r="X3677" t="str">
        <f t="shared" si="346"/>
        <v>theater</v>
      </c>
      <c r="Y3677" t="str">
        <f t="shared" si="347"/>
        <v>plays</v>
      </c>
    </row>
    <row r="3678" spans="1:25" ht="64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128.75</v>
      </c>
      <c r="P3678" s="6">
        <f t="shared" si="345"/>
        <v>64.375</v>
      </c>
      <c r="Q3678" t="s">
        <v>8317</v>
      </c>
      <c r="R3678" t="s">
        <v>8318</v>
      </c>
      <c r="S3678" s="10">
        <f t="shared" si="348"/>
        <v>41876.815787037034</v>
      </c>
      <c r="T3678" s="10">
        <f t="shared" si="349"/>
        <v>41894.815787037034</v>
      </c>
      <c r="V3678" s="21"/>
      <c r="W3678" t="s">
        <v>8271</v>
      </c>
      <c r="X3678" t="str">
        <f t="shared" si="346"/>
        <v>theater</v>
      </c>
      <c r="Y3678" t="str">
        <f t="shared" si="347"/>
        <v>plays</v>
      </c>
    </row>
    <row r="3679" spans="1:25" ht="48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102.90416666666667</v>
      </c>
      <c r="P3679" s="6">
        <f t="shared" si="345"/>
        <v>62.052763819095475</v>
      </c>
      <c r="Q3679" t="s">
        <v>8317</v>
      </c>
      <c r="R3679" t="s">
        <v>8318</v>
      </c>
      <c r="S3679" s="10">
        <f t="shared" si="348"/>
        <v>41802.574282407404</v>
      </c>
      <c r="T3679" s="10">
        <f t="shared" si="349"/>
        <v>41823.165972222225</v>
      </c>
      <c r="V3679" s="21"/>
      <c r="W3679" t="s">
        <v>8271</v>
      </c>
      <c r="X3679" t="str">
        <f t="shared" si="346"/>
        <v>theater</v>
      </c>
      <c r="Y3679" t="str">
        <f t="shared" si="347"/>
        <v>plays</v>
      </c>
    </row>
    <row r="3680" spans="1:25" ht="48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102.49999999999999</v>
      </c>
      <c r="P3680" s="6">
        <f t="shared" si="345"/>
        <v>66.129032258064512</v>
      </c>
      <c r="Q3680" t="s">
        <v>8317</v>
      </c>
      <c r="R3680" t="s">
        <v>8318</v>
      </c>
      <c r="S3680" s="10">
        <f t="shared" si="348"/>
        <v>42120.531226851846</v>
      </c>
      <c r="T3680" s="10">
        <f t="shared" si="349"/>
        <v>42155.531226851846</v>
      </c>
      <c r="V3680" s="21"/>
      <c r="W3680" t="s">
        <v>8271</v>
      </c>
      <c r="X3680" t="str">
        <f t="shared" si="346"/>
        <v>theater</v>
      </c>
      <c r="Y3680" t="str">
        <f t="shared" si="347"/>
        <v>plays</v>
      </c>
    </row>
    <row r="3681" spans="1:25" ht="64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110.1</v>
      </c>
      <c r="P3681" s="6">
        <f t="shared" si="345"/>
        <v>73.400000000000006</v>
      </c>
      <c r="Q3681" t="s">
        <v>8317</v>
      </c>
      <c r="R3681" t="s">
        <v>8318</v>
      </c>
      <c r="S3681" s="10">
        <f t="shared" si="348"/>
        <v>41786.761354166665</v>
      </c>
      <c r="T3681" s="10">
        <f t="shared" si="349"/>
        <v>41821.207638888889</v>
      </c>
      <c r="V3681" s="21"/>
      <c r="W3681" t="s">
        <v>8271</v>
      </c>
      <c r="X3681" t="str">
        <f t="shared" si="346"/>
        <v>theater</v>
      </c>
      <c r="Y3681" t="str">
        <f t="shared" si="347"/>
        <v>plays</v>
      </c>
    </row>
    <row r="3682" spans="1:25" ht="48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112.76666666666667</v>
      </c>
      <c r="P3682" s="6">
        <f t="shared" si="345"/>
        <v>99.5</v>
      </c>
      <c r="Q3682" t="s">
        <v>8317</v>
      </c>
      <c r="R3682" t="s">
        <v>8318</v>
      </c>
      <c r="S3682" s="10">
        <f t="shared" si="348"/>
        <v>42627.454097222217</v>
      </c>
      <c r="T3682" s="10">
        <f t="shared" si="349"/>
        <v>42648.454097222217</v>
      </c>
      <c r="V3682" s="21"/>
      <c r="W3682" t="s">
        <v>8271</v>
      </c>
      <c r="X3682" t="str">
        <f t="shared" si="346"/>
        <v>theater</v>
      </c>
      <c r="Y3682" t="str">
        <f t="shared" si="347"/>
        <v>plays</v>
      </c>
    </row>
    <row r="3683" spans="1:25" ht="8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111.9</v>
      </c>
      <c r="P3683" s="6">
        <f t="shared" si="345"/>
        <v>62.166666666666664</v>
      </c>
      <c r="Q3683" t="s">
        <v>8317</v>
      </c>
      <c r="R3683" t="s">
        <v>8318</v>
      </c>
      <c r="S3683" s="10">
        <f t="shared" si="348"/>
        <v>42374.651504629626</v>
      </c>
      <c r="T3683" s="10">
        <f t="shared" si="349"/>
        <v>42384.651504629626</v>
      </c>
      <c r="V3683" s="21"/>
      <c r="W3683" t="s">
        <v>8271</v>
      </c>
      <c r="X3683" t="str">
        <f t="shared" si="346"/>
        <v>theater</v>
      </c>
      <c r="Y3683" t="str">
        <f t="shared" si="347"/>
        <v>plays</v>
      </c>
    </row>
    <row r="3684" spans="1:25" ht="64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139.19999999999999</v>
      </c>
      <c r="P3684" s="6">
        <f t="shared" si="345"/>
        <v>62.328358208955223</v>
      </c>
      <c r="Q3684" t="s">
        <v>8317</v>
      </c>
      <c r="R3684" t="s">
        <v>8318</v>
      </c>
      <c r="S3684" s="10">
        <f t="shared" si="348"/>
        <v>41772.685393518521</v>
      </c>
      <c r="T3684" s="10">
        <f t="shared" si="349"/>
        <v>41806.290972222225</v>
      </c>
      <c r="V3684" s="21"/>
      <c r="W3684" t="s">
        <v>8271</v>
      </c>
      <c r="X3684" t="str">
        <f t="shared" si="346"/>
        <v>theater</v>
      </c>
      <c r="Y3684" t="str">
        <f t="shared" si="347"/>
        <v>plays</v>
      </c>
    </row>
    <row r="3685" spans="1:25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110.85714285714286</v>
      </c>
      <c r="P3685" s="6">
        <f t="shared" si="345"/>
        <v>58.787878787878789</v>
      </c>
      <c r="Q3685" t="s">
        <v>8317</v>
      </c>
      <c r="R3685" t="s">
        <v>8318</v>
      </c>
      <c r="S3685" s="10">
        <f t="shared" si="348"/>
        <v>42633.116851851853</v>
      </c>
      <c r="T3685" s="10">
        <f t="shared" si="349"/>
        <v>42663.116851851853</v>
      </c>
      <c r="V3685" s="21"/>
      <c r="W3685" t="s">
        <v>8271</v>
      </c>
      <c r="X3685" t="str">
        <f t="shared" si="346"/>
        <v>theater</v>
      </c>
      <c r="Y3685" t="str">
        <f t="shared" si="347"/>
        <v>plays</v>
      </c>
    </row>
    <row r="3686" spans="1:25" ht="64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139.06666666666666</v>
      </c>
      <c r="P3686" s="6">
        <f t="shared" si="345"/>
        <v>45.347826086956523</v>
      </c>
      <c r="Q3686" t="s">
        <v>8317</v>
      </c>
      <c r="R3686" t="s">
        <v>8318</v>
      </c>
      <c r="S3686" s="10">
        <f t="shared" si="348"/>
        <v>42219.180393518516</v>
      </c>
      <c r="T3686" s="10">
        <f t="shared" si="349"/>
        <v>42249.180393518516</v>
      </c>
      <c r="V3686" s="21"/>
      <c r="W3686" t="s">
        <v>8271</v>
      </c>
      <c r="X3686" t="str">
        <f t="shared" si="346"/>
        <v>theater</v>
      </c>
      <c r="Y3686" t="str">
        <f t="shared" si="347"/>
        <v>plays</v>
      </c>
    </row>
    <row r="3687" spans="1:25" ht="64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105.69999999999999</v>
      </c>
      <c r="P3687" s="6">
        <f t="shared" si="345"/>
        <v>41.944444444444443</v>
      </c>
      <c r="Q3687" t="s">
        <v>8317</v>
      </c>
      <c r="R3687" t="s">
        <v>8318</v>
      </c>
      <c r="S3687" s="10">
        <f t="shared" si="348"/>
        <v>41753.593275462961</v>
      </c>
      <c r="T3687" s="10">
        <f t="shared" si="349"/>
        <v>41778.875</v>
      </c>
      <c r="V3687" s="21"/>
      <c r="W3687" t="s">
        <v>8271</v>
      </c>
      <c r="X3687" t="str">
        <f t="shared" si="346"/>
        <v>theater</v>
      </c>
      <c r="Y3687" t="str">
        <f t="shared" si="347"/>
        <v>plays</v>
      </c>
    </row>
    <row r="3688" spans="1:25" ht="64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101.42857142857142</v>
      </c>
      <c r="P3688" s="6">
        <f t="shared" si="345"/>
        <v>59.166666666666664</v>
      </c>
      <c r="Q3688" t="s">
        <v>8317</v>
      </c>
      <c r="R3688" t="s">
        <v>8318</v>
      </c>
      <c r="S3688" s="10">
        <f t="shared" si="348"/>
        <v>42230.662731481483</v>
      </c>
      <c r="T3688" s="10">
        <f t="shared" si="349"/>
        <v>42245.165972222225</v>
      </c>
      <c r="V3688" s="21"/>
      <c r="W3688" t="s">
        <v>8271</v>
      </c>
      <c r="X3688" t="str">
        <f t="shared" si="346"/>
        <v>theater</v>
      </c>
      <c r="Y3688" t="str">
        <f t="shared" si="347"/>
        <v>plays</v>
      </c>
    </row>
    <row r="3689" spans="1:25" ht="80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100.245</v>
      </c>
      <c r="P3689" s="6">
        <f t="shared" si="345"/>
        <v>200.49</v>
      </c>
      <c r="Q3689" t="s">
        <v>8317</v>
      </c>
      <c r="R3689" t="s">
        <v>8318</v>
      </c>
      <c r="S3689" s="10">
        <f t="shared" si="348"/>
        <v>41787.218229166669</v>
      </c>
      <c r="T3689" s="10">
        <f t="shared" si="349"/>
        <v>41817.218229166669</v>
      </c>
      <c r="V3689" s="21"/>
      <c r="W3689" t="s">
        <v>8271</v>
      </c>
      <c r="X3689" t="str">
        <f t="shared" si="346"/>
        <v>theater</v>
      </c>
      <c r="Y3689" t="str">
        <f t="shared" si="347"/>
        <v>plays</v>
      </c>
    </row>
    <row r="3690" spans="1:25" ht="64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109.16666666666666</v>
      </c>
      <c r="P3690" s="6">
        <f t="shared" si="345"/>
        <v>83.974358974358978</v>
      </c>
      <c r="Q3690" t="s">
        <v>8317</v>
      </c>
      <c r="R3690" t="s">
        <v>8318</v>
      </c>
      <c r="S3690" s="10">
        <f t="shared" si="348"/>
        <v>41829.787083333329</v>
      </c>
      <c r="T3690" s="10">
        <f t="shared" si="349"/>
        <v>41859.787083333329</v>
      </c>
      <c r="V3690" s="21"/>
      <c r="W3690" t="s">
        <v>8271</v>
      </c>
      <c r="X3690" t="str">
        <f t="shared" si="346"/>
        <v>theater</v>
      </c>
      <c r="Y3690" t="str">
        <f t="shared" si="347"/>
        <v>plays</v>
      </c>
    </row>
    <row r="3691" spans="1:25" ht="64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118.33333333333333</v>
      </c>
      <c r="P3691" s="6">
        <f t="shared" si="345"/>
        <v>57.258064516129032</v>
      </c>
      <c r="Q3691" t="s">
        <v>8317</v>
      </c>
      <c r="R3691" t="s">
        <v>8318</v>
      </c>
      <c r="S3691" s="10">
        <f t="shared" si="348"/>
        <v>42147.826840277776</v>
      </c>
      <c r="T3691" s="10">
        <f t="shared" si="349"/>
        <v>42176.934027777781</v>
      </c>
      <c r="V3691" s="21"/>
      <c r="W3691" t="s">
        <v>8271</v>
      </c>
      <c r="X3691" t="str">
        <f t="shared" si="346"/>
        <v>theater</v>
      </c>
      <c r="Y3691" t="str">
        <f t="shared" si="347"/>
        <v>plays</v>
      </c>
    </row>
    <row r="3692" spans="1:25" ht="64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120</v>
      </c>
      <c r="P3692" s="6">
        <f t="shared" si="345"/>
        <v>58.064516129032256</v>
      </c>
      <c r="Q3692" t="s">
        <v>8317</v>
      </c>
      <c r="R3692" t="s">
        <v>8318</v>
      </c>
      <c r="S3692" s="10">
        <f t="shared" si="348"/>
        <v>41940.598182870373</v>
      </c>
      <c r="T3692" s="10">
        <f t="shared" si="349"/>
        <v>41970.639849537038</v>
      </c>
      <c r="V3692" s="21"/>
      <c r="W3692" t="s">
        <v>8271</v>
      </c>
      <c r="X3692" t="str">
        <f t="shared" si="346"/>
        <v>theater</v>
      </c>
      <c r="Y3692" t="str">
        <f t="shared" si="347"/>
        <v>plays</v>
      </c>
    </row>
    <row r="3693" spans="1:25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127.96000000000001</v>
      </c>
      <c r="P3693" s="6">
        <f t="shared" si="345"/>
        <v>186.80291970802921</v>
      </c>
      <c r="Q3693" t="s">
        <v>8317</v>
      </c>
      <c r="R3693" t="s">
        <v>8318</v>
      </c>
      <c r="S3693" s="10">
        <f t="shared" si="348"/>
        <v>42020.700567129628</v>
      </c>
      <c r="T3693" s="10">
        <f t="shared" si="349"/>
        <v>42065.207638888889</v>
      </c>
      <c r="V3693" s="21"/>
      <c r="W3693" t="s">
        <v>8271</v>
      </c>
      <c r="X3693" t="str">
        <f t="shared" si="346"/>
        <v>theater</v>
      </c>
      <c r="Y3693" t="str">
        <f t="shared" si="347"/>
        <v>plays</v>
      </c>
    </row>
    <row r="3694" spans="1:25" ht="48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126</v>
      </c>
      <c r="P3694" s="6">
        <f t="shared" si="345"/>
        <v>74.117647058823536</v>
      </c>
      <c r="Q3694" t="s">
        <v>8317</v>
      </c>
      <c r="R3694" t="s">
        <v>8318</v>
      </c>
      <c r="S3694" s="10">
        <f t="shared" si="348"/>
        <v>41891.96503472222</v>
      </c>
      <c r="T3694" s="10">
        <f t="shared" si="349"/>
        <v>41901</v>
      </c>
      <c r="V3694" s="21"/>
      <c r="W3694" t="s">
        <v>8271</v>
      </c>
      <c r="X3694" t="str">
        <f t="shared" si="346"/>
        <v>theater</v>
      </c>
      <c r="Y3694" t="str">
        <f t="shared" si="347"/>
        <v>plays</v>
      </c>
    </row>
    <row r="3695" spans="1:25" ht="64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129.12912912912913</v>
      </c>
      <c r="P3695" s="6">
        <f t="shared" si="345"/>
        <v>30.714285714285715</v>
      </c>
      <c r="Q3695" t="s">
        <v>8317</v>
      </c>
      <c r="R3695" t="s">
        <v>8318</v>
      </c>
      <c r="S3695" s="10">
        <f t="shared" si="348"/>
        <v>42309.191307870366</v>
      </c>
      <c r="T3695" s="10">
        <f t="shared" si="349"/>
        <v>42338.9375</v>
      </c>
      <c r="V3695" s="21"/>
      <c r="W3695" t="s">
        <v>8271</v>
      </c>
      <c r="X3695" t="str">
        <f t="shared" si="346"/>
        <v>theater</v>
      </c>
      <c r="Y3695" t="str">
        <f t="shared" si="347"/>
        <v>plays</v>
      </c>
    </row>
    <row r="3696" spans="1:25" ht="64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107.42857142857143</v>
      </c>
      <c r="P3696" s="6">
        <f t="shared" si="345"/>
        <v>62.666666666666664</v>
      </c>
      <c r="Q3696" t="s">
        <v>8317</v>
      </c>
      <c r="R3696" t="s">
        <v>8318</v>
      </c>
      <c r="S3696" s="10">
        <f t="shared" si="348"/>
        <v>42490.133877314816</v>
      </c>
      <c r="T3696" s="10">
        <f t="shared" si="349"/>
        <v>42527.083333333328</v>
      </c>
      <c r="V3696" s="21"/>
      <c r="W3696" t="s">
        <v>8271</v>
      </c>
      <c r="X3696" t="str">
        <f t="shared" si="346"/>
        <v>theater</v>
      </c>
      <c r="Y3696" t="str">
        <f t="shared" si="347"/>
        <v>plays</v>
      </c>
    </row>
    <row r="3697" spans="1:25" ht="8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100.125</v>
      </c>
      <c r="P3697" s="6">
        <f t="shared" si="345"/>
        <v>121.36363636363636</v>
      </c>
      <c r="Q3697" t="s">
        <v>8317</v>
      </c>
      <c r="R3697" t="s">
        <v>8318</v>
      </c>
      <c r="S3697" s="10">
        <f t="shared" si="348"/>
        <v>41995.870486111111</v>
      </c>
      <c r="T3697" s="10">
        <f t="shared" si="349"/>
        <v>42015.870486111111</v>
      </c>
      <c r="V3697" s="21"/>
      <c r="W3697" t="s">
        <v>8271</v>
      </c>
      <c r="X3697" t="str">
        <f t="shared" si="346"/>
        <v>theater</v>
      </c>
      <c r="Y3697" t="str">
        <f t="shared" si="347"/>
        <v>plays</v>
      </c>
    </row>
    <row r="3698" spans="1:25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155</v>
      </c>
      <c r="P3698" s="6">
        <f t="shared" si="345"/>
        <v>39.743589743589745</v>
      </c>
      <c r="Q3698" t="s">
        <v>8317</v>
      </c>
      <c r="R3698" t="s">
        <v>8318</v>
      </c>
      <c r="S3698" s="10">
        <f t="shared" si="348"/>
        <v>41988.617083333331</v>
      </c>
      <c r="T3698" s="10">
        <f t="shared" si="349"/>
        <v>42048.617083333331</v>
      </c>
      <c r="V3698" s="21"/>
      <c r="W3698" t="s">
        <v>8271</v>
      </c>
      <c r="X3698" t="str">
        <f t="shared" si="346"/>
        <v>theater</v>
      </c>
      <c r="Y3698" t="str">
        <f t="shared" si="347"/>
        <v>plays</v>
      </c>
    </row>
    <row r="3699" spans="1:25" ht="64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108</v>
      </c>
      <c r="P3699" s="6">
        <f t="shared" si="345"/>
        <v>72</v>
      </c>
      <c r="Q3699" t="s">
        <v>8317</v>
      </c>
      <c r="R3699" t="s">
        <v>8318</v>
      </c>
      <c r="S3699" s="10">
        <f t="shared" si="348"/>
        <v>42479.465833333335</v>
      </c>
      <c r="T3699" s="10">
        <f t="shared" si="349"/>
        <v>42500.465833333335</v>
      </c>
      <c r="V3699" s="21"/>
      <c r="W3699" t="s">
        <v>8271</v>
      </c>
      <c r="X3699" t="str">
        <f t="shared" si="346"/>
        <v>theater</v>
      </c>
      <c r="Y3699" t="str">
        <f t="shared" si="347"/>
        <v>plays</v>
      </c>
    </row>
    <row r="3700" spans="1:25" ht="48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110.52</v>
      </c>
      <c r="P3700" s="6">
        <f t="shared" si="345"/>
        <v>40.632352941176471</v>
      </c>
      <c r="Q3700" t="s">
        <v>8317</v>
      </c>
      <c r="R3700" t="s">
        <v>8318</v>
      </c>
      <c r="S3700" s="10">
        <f t="shared" si="348"/>
        <v>42401.806562500002</v>
      </c>
      <c r="T3700" s="10">
        <f t="shared" si="349"/>
        <v>42431.806562500002</v>
      </c>
      <c r="V3700" s="21"/>
      <c r="W3700" t="s">
        <v>8271</v>
      </c>
      <c r="X3700" t="str">
        <f t="shared" si="346"/>
        <v>theater</v>
      </c>
      <c r="Y3700" t="str">
        <f t="shared" si="347"/>
        <v>plays</v>
      </c>
    </row>
    <row r="3701" spans="1:25" ht="64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100.8</v>
      </c>
      <c r="P3701" s="6">
        <f t="shared" si="345"/>
        <v>63</v>
      </c>
      <c r="Q3701" t="s">
        <v>8317</v>
      </c>
      <c r="R3701" t="s">
        <v>8318</v>
      </c>
      <c r="S3701" s="10">
        <f t="shared" si="348"/>
        <v>41897.602037037039</v>
      </c>
      <c r="T3701" s="10">
        <f t="shared" si="349"/>
        <v>41927.602037037039</v>
      </c>
      <c r="V3701" s="21"/>
      <c r="W3701" t="s">
        <v>8271</v>
      </c>
      <c r="X3701" t="str">
        <f t="shared" si="346"/>
        <v>theater</v>
      </c>
      <c r="Y3701" t="str">
        <f t="shared" si="347"/>
        <v>plays</v>
      </c>
    </row>
    <row r="3702" spans="1:25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121.2</v>
      </c>
      <c r="P3702" s="6">
        <f t="shared" si="345"/>
        <v>33.666666666666664</v>
      </c>
      <c r="Q3702" t="s">
        <v>8317</v>
      </c>
      <c r="R3702" t="s">
        <v>8318</v>
      </c>
      <c r="S3702" s="10">
        <f t="shared" si="348"/>
        <v>41882.585648148146</v>
      </c>
      <c r="T3702" s="10">
        <f t="shared" si="349"/>
        <v>41912.666666666664</v>
      </c>
      <c r="V3702" s="21"/>
      <c r="W3702" t="s">
        <v>8271</v>
      </c>
      <c r="X3702" t="str">
        <f t="shared" si="346"/>
        <v>theater</v>
      </c>
      <c r="Y3702" t="str">
        <f t="shared" si="347"/>
        <v>plays</v>
      </c>
    </row>
    <row r="3703" spans="1:25" ht="64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100.33333333333334</v>
      </c>
      <c r="P3703" s="6">
        <f t="shared" si="345"/>
        <v>38.589743589743591</v>
      </c>
      <c r="Q3703" t="s">
        <v>8317</v>
      </c>
      <c r="R3703" t="s">
        <v>8318</v>
      </c>
      <c r="S3703" s="10">
        <f t="shared" si="348"/>
        <v>42129.541585648149</v>
      </c>
      <c r="T3703" s="10">
        <f t="shared" si="349"/>
        <v>42159.541585648149</v>
      </c>
      <c r="V3703" s="21"/>
      <c r="W3703" t="s">
        <v>8271</v>
      </c>
      <c r="X3703" t="str">
        <f t="shared" si="346"/>
        <v>theater</v>
      </c>
      <c r="Y3703" t="str">
        <f t="shared" si="347"/>
        <v>plays</v>
      </c>
    </row>
    <row r="3704" spans="1:25" ht="64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109.16666666666666</v>
      </c>
      <c r="P3704" s="6">
        <f t="shared" si="345"/>
        <v>155.95238095238096</v>
      </c>
      <c r="Q3704" t="s">
        <v>8317</v>
      </c>
      <c r="R3704" t="s">
        <v>8318</v>
      </c>
      <c r="S3704" s="10">
        <f t="shared" si="348"/>
        <v>42524.53800925926</v>
      </c>
      <c r="T3704" s="10">
        <f t="shared" si="349"/>
        <v>42561.957638888889</v>
      </c>
      <c r="V3704" s="21"/>
      <c r="W3704" t="s">
        <v>8271</v>
      </c>
      <c r="X3704" t="str">
        <f t="shared" si="346"/>
        <v>theater</v>
      </c>
      <c r="Y3704" t="str">
        <f t="shared" si="347"/>
        <v>plays</v>
      </c>
    </row>
    <row r="3705" spans="1:25" ht="64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123.42857142857142</v>
      </c>
      <c r="P3705" s="6">
        <f t="shared" si="345"/>
        <v>43.2</v>
      </c>
      <c r="Q3705" t="s">
        <v>8317</v>
      </c>
      <c r="R3705" t="s">
        <v>8318</v>
      </c>
      <c r="S3705" s="10">
        <f t="shared" si="348"/>
        <v>42556.504490740743</v>
      </c>
      <c r="T3705" s="10">
        <f t="shared" si="349"/>
        <v>42595.290972222225</v>
      </c>
      <c r="V3705" s="21"/>
      <c r="W3705" t="s">
        <v>8271</v>
      </c>
      <c r="X3705" t="str">
        <f t="shared" si="346"/>
        <v>theater</v>
      </c>
      <c r="Y3705" t="str">
        <f t="shared" si="347"/>
        <v>plays</v>
      </c>
    </row>
    <row r="3706" spans="1:25" ht="64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136.33666666666667</v>
      </c>
      <c r="P3706" s="6">
        <f t="shared" si="345"/>
        <v>15.148518518518518</v>
      </c>
      <c r="Q3706" t="s">
        <v>8317</v>
      </c>
      <c r="R3706" t="s">
        <v>8318</v>
      </c>
      <c r="S3706" s="10">
        <f t="shared" si="348"/>
        <v>42461.689745370371</v>
      </c>
      <c r="T3706" s="10">
        <f t="shared" si="349"/>
        <v>42521.689745370371</v>
      </c>
      <c r="V3706" s="21"/>
      <c r="W3706" t="s">
        <v>8271</v>
      </c>
      <c r="X3706" t="str">
        <f t="shared" si="346"/>
        <v>theater</v>
      </c>
      <c r="Y3706" t="str">
        <f t="shared" si="347"/>
        <v>plays</v>
      </c>
    </row>
    <row r="3707" spans="1:25" ht="64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103.46657233816768</v>
      </c>
      <c r="P3707" s="6">
        <f t="shared" si="345"/>
        <v>83.571428571428569</v>
      </c>
      <c r="Q3707" t="s">
        <v>8317</v>
      </c>
      <c r="R3707" t="s">
        <v>8318</v>
      </c>
      <c r="S3707" s="10">
        <f t="shared" si="348"/>
        <v>41792.542986111112</v>
      </c>
      <c r="T3707" s="10">
        <f t="shared" si="349"/>
        <v>41813.75</v>
      </c>
      <c r="V3707" s="21"/>
      <c r="W3707" t="s">
        <v>8271</v>
      </c>
      <c r="X3707" t="str">
        <f t="shared" si="346"/>
        <v>theater</v>
      </c>
      <c r="Y3707" t="str">
        <f t="shared" si="347"/>
        <v>plays</v>
      </c>
    </row>
    <row r="3708" spans="1:25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121.33333333333334</v>
      </c>
      <c r="P3708" s="6">
        <f t="shared" si="345"/>
        <v>140</v>
      </c>
      <c r="Q3708" t="s">
        <v>8317</v>
      </c>
      <c r="R3708" t="s">
        <v>8318</v>
      </c>
      <c r="S3708" s="10">
        <f t="shared" si="348"/>
        <v>41879.913761574076</v>
      </c>
      <c r="T3708" s="10">
        <f t="shared" si="349"/>
        <v>41894.913761574076</v>
      </c>
      <c r="V3708" s="21"/>
      <c r="W3708" t="s">
        <v>8271</v>
      </c>
      <c r="X3708" t="str">
        <f t="shared" si="346"/>
        <v>theater</v>
      </c>
      <c r="Y3708" t="str">
        <f t="shared" si="347"/>
        <v>plays</v>
      </c>
    </row>
    <row r="3709" spans="1:25" ht="48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186</v>
      </c>
      <c r="P3709" s="6">
        <f t="shared" si="345"/>
        <v>80.869565217391298</v>
      </c>
      <c r="Q3709" t="s">
        <v>8317</v>
      </c>
      <c r="R3709" t="s">
        <v>8318</v>
      </c>
      <c r="S3709" s="10">
        <f t="shared" si="348"/>
        <v>42552.048356481479</v>
      </c>
      <c r="T3709" s="10">
        <f t="shared" si="349"/>
        <v>42573.226388888885</v>
      </c>
      <c r="V3709" s="21"/>
      <c r="W3709" t="s">
        <v>8271</v>
      </c>
      <c r="X3709" t="str">
        <f t="shared" si="346"/>
        <v>theater</v>
      </c>
      <c r="Y3709" t="str">
        <f t="shared" si="347"/>
        <v>plays</v>
      </c>
    </row>
    <row r="3710" spans="1:25" ht="64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300</v>
      </c>
      <c r="P3710" s="6">
        <f t="shared" si="345"/>
        <v>53.846153846153847</v>
      </c>
      <c r="Q3710" t="s">
        <v>8317</v>
      </c>
      <c r="R3710" t="s">
        <v>8318</v>
      </c>
      <c r="S3710" s="10">
        <f t="shared" si="348"/>
        <v>41810.142199074071</v>
      </c>
      <c r="T3710" s="10">
        <f t="shared" si="349"/>
        <v>41824.142199074071</v>
      </c>
      <c r="V3710" s="21"/>
      <c r="W3710" t="s">
        <v>8271</v>
      </c>
      <c r="X3710" t="str">
        <f t="shared" si="346"/>
        <v>theater</v>
      </c>
      <c r="Y3710" t="str">
        <f t="shared" si="347"/>
        <v>plays</v>
      </c>
    </row>
    <row r="3711" spans="1:25" ht="64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108.25</v>
      </c>
      <c r="P3711" s="6">
        <f t="shared" si="345"/>
        <v>30.928571428571427</v>
      </c>
      <c r="Q3711" t="s">
        <v>8317</v>
      </c>
      <c r="R3711" t="s">
        <v>8318</v>
      </c>
      <c r="S3711" s="10">
        <f t="shared" si="348"/>
        <v>41785.707708333335</v>
      </c>
      <c r="T3711" s="10">
        <f t="shared" si="349"/>
        <v>41815.707708333335</v>
      </c>
      <c r="V3711" s="21"/>
      <c r="W3711" t="s">
        <v>8271</v>
      </c>
      <c r="X3711" t="str">
        <f t="shared" si="346"/>
        <v>theater</v>
      </c>
      <c r="Y3711" t="str">
        <f t="shared" si="347"/>
        <v>plays</v>
      </c>
    </row>
    <row r="3712" spans="1:25" ht="48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141.15384615384616</v>
      </c>
      <c r="P3712" s="6">
        <f t="shared" si="345"/>
        <v>67.962962962962962</v>
      </c>
      <c r="Q3712" t="s">
        <v>8317</v>
      </c>
      <c r="R3712" t="s">
        <v>8318</v>
      </c>
      <c r="S3712" s="10">
        <f t="shared" si="348"/>
        <v>42072.576249999998</v>
      </c>
      <c r="T3712" s="10">
        <f t="shared" si="349"/>
        <v>42097.576249999998</v>
      </c>
      <c r="V3712" s="21"/>
      <c r="W3712" t="s">
        <v>8271</v>
      </c>
      <c r="X3712" t="str">
        <f t="shared" si="346"/>
        <v>theater</v>
      </c>
      <c r="Y3712" t="str">
        <f t="shared" si="347"/>
        <v>plays</v>
      </c>
    </row>
    <row r="3713" spans="1:25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113.99999999999999</v>
      </c>
      <c r="P3713" s="6">
        <f t="shared" si="345"/>
        <v>27.142857142857142</v>
      </c>
      <c r="Q3713" t="s">
        <v>8317</v>
      </c>
      <c r="R3713" t="s">
        <v>8318</v>
      </c>
      <c r="S3713" s="10">
        <f t="shared" si="348"/>
        <v>41779.724224537036</v>
      </c>
      <c r="T3713" s="10">
        <f t="shared" si="349"/>
        <v>41805.666666666664</v>
      </c>
      <c r="V3713" s="21"/>
      <c r="W3713" t="s">
        <v>8271</v>
      </c>
      <c r="X3713" t="str">
        <f t="shared" si="346"/>
        <v>theater</v>
      </c>
      <c r="Y3713" t="str">
        <f t="shared" si="347"/>
        <v>plays</v>
      </c>
    </row>
    <row r="3714" spans="1:25" ht="64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153.73333333333335</v>
      </c>
      <c r="P3714" s="6">
        <f t="shared" si="345"/>
        <v>110.86538461538461</v>
      </c>
      <c r="Q3714" t="s">
        <v>8317</v>
      </c>
      <c r="R3714" t="s">
        <v>8318</v>
      </c>
      <c r="S3714" s="10">
        <f t="shared" si="348"/>
        <v>42134.172071759262</v>
      </c>
      <c r="T3714" s="10">
        <f t="shared" si="349"/>
        <v>42155.290972222225</v>
      </c>
      <c r="V3714" s="21"/>
      <c r="W3714" t="s">
        <v>8271</v>
      </c>
      <c r="X3714" t="str">
        <f t="shared" si="346"/>
        <v>theater</v>
      </c>
      <c r="Y3714" t="str">
        <f t="shared" si="347"/>
        <v>plays</v>
      </c>
    </row>
    <row r="3715" spans="1:25" ht="64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((E3715/D3715)*100)</f>
        <v>101.49999999999999</v>
      </c>
      <c r="P3715" s="6">
        <f t="shared" ref="P3715:P3778" si="351">IFERROR(E3715/L3715,0)</f>
        <v>106.84210526315789</v>
      </c>
      <c r="Q3715" t="s">
        <v>8317</v>
      </c>
      <c r="R3715" t="s">
        <v>8318</v>
      </c>
      <c r="S3715" s="10">
        <f t="shared" si="348"/>
        <v>42505.738032407404</v>
      </c>
      <c r="T3715" s="10">
        <f t="shared" si="349"/>
        <v>42525.738032407404</v>
      </c>
      <c r="V3715" s="21"/>
      <c r="W3715" t="s">
        <v>8271</v>
      </c>
      <c r="X3715" t="str">
        <f t="shared" ref="X3715:X3778" si="352">LEFT(W3715,FIND("/",W3715)-1)</f>
        <v>theater</v>
      </c>
      <c r="Y3715" t="str">
        <f t="shared" ref="Y3715:Y3778" si="353">RIGHT(W3715,LEN(W3715)-FIND("/",W3715))</f>
        <v>plays</v>
      </c>
    </row>
    <row r="3716" spans="1:25" ht="64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102.35000000000001</v>
      </c>
      <c r="P3716" s="6">
        <f t="shared" si="351"/>
        <v>105.51546391752578</v>
      </c>
      <c r="Q3716" t="s">
        <v>8317</v>
      </c>
      <c r="R3716" t="s">
        <v>8318</v>
      </c>
      <c r="S3716" s="10">
        <f t="shared" si="348"/>
        <v>42118.556331018524</v>
      </c>
      <c r="T3716" s="10">
        <f t="shared" si="349"/>
        <v>42150.165972222225</v>
      </c>
      <c r="V3716" s="21"/>
      <c r="W3716" t="s">
        <v>8271</v>
      </c>
      <c r="X3716" t="str">
        <f t="shared" si="352"/>
        <v>theater</v>
      </c>
      <c r="Y3716" t="str">
        <f t="shared" si="353"/>
        <v>plays</v>
      </c>
    </row>
    <row r="3717" spans="1:25" ht="64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102.57142857142858</v>
      </c>
      <c r="P3717" s="6">
        <f t="shared" si="351"/>
        <v>132.96296296296296</v>
      </c>
      <c r="Q3717" t="s">
        <v>8317</v>
      </c>
      <c r="R3717" t="s">
        <v>8318</v>
      </c>
      <c r="S3717" s="10">
        <f t="shared" si="348"/>
        <v>42036.995590277773</v>
      </c>
      <c r="T3717" s="10">
        <f t="shared" si="349"/>
        <v>42094.536111111112</v>
      </c>
      <c r="V3717" s="21"/>
      <c r="W3717" t="s">
        <v>8271</v>
      </c>
      <c r="X3717" t="str">
        <f t="shared" si="352"/>
        <v>theater</v>
      </c>
      <c r="Y3717" t="str">
        <f t="shared" si="353"/>
        <v>plays</v>
      </c>
    </row>
    <row r="3718" spans="1:25" ht="64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155.75</v>
      </c>
      <c r="P3718" s="6">
        <f t="shared" si="351"/>
        <v>51.916666666666664</v>
      </c>
      <c r="Q3718" t="s">
        <v>8317</v>
      </c>
      <c r="R3718" t="s">
        <v>8318</v>
      </c>
      <c r="S3718" s="10">
        <f t="shared" si="348"/>
        <v>42360.887835648144</v>
      </c>
      <c r="T3718" s="10">
        <f t="shared" si="349"/>
        <v>42390.887835648144</v>
      </c>
      <c r="V3718" s="21"/>
      <c r="W3718" t="s">
        <v>8271</v>
      </c>
      <c r="X3718" t="str">
        <f t="shared" si="352"/>
        <v>theater</v>
      </c>
      <c r="Y3718" t="str">
        <f t="shared" si="353"/>
        <v>plays</v>
      </c>
    </row>
    <row r="3719" spans="1:25" ht="64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100.75</v>
      </c>
      <c r="P3719" s="6">
        <f t="shared" si="351"/>
        <v>310</v>
      </c>
      <c r="Q3719" t="s">
        <v>8317</v>
      </c>
      <c r="R3719" t="s">
        <v>8318</v>
      </c>
      <c r="S3719" s="10">
        <f t="shared" si="348"/>
        <v>42102.866307870368</v>
      </c>
      <c r="T3719" s="10">
        <f t="shared" si="349"/>
        <v>42133.866307870368</v>
      </c>
      <c r="V3719" s="21"/>
      <c r="W3719" t="s">
        <v>8271</v>
      </c>
      <c r="X3719" t="str">
        <f t="shared" si="352"/>
        <v>theater</v>
      </c>
      <c r="Y3719" t="str">
        <f t="shared" si="353"/>
        <v>plays</v>
      </c>
    </row>
    <row r="3720" spans="1:25" ht="64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239.4</v>
      </c>
      <c r="P3720" s="6">
        <f t="shared" si="351"/>
        <v>26.021739130434781</v>
      </c>
      <c r="Q3720" t="s">
        <v>8317</v>
      </c>
      <c r="R3720" t="s">
        <v>8318</v>
      </c>
      <c r="S3720" s="10">
        <f t="shared" si="348"/>
        <v>42032.716145833328</v>
      </c>
      <c r="T3720" s="10">
        <f t="shared" si="349"/>
        <v>42062.716145833328</v>
      </c>
      <c r="V3720" s="21"/>
      <c r="W3720" t="s">
        <v>8271</v>
      </c>
      <c r="X3720" t="str">
        <f t="shared" si="352"/>
        <v>theater</v>
      </c>
      <c r="Y3720" t="str">
        <f t="shared" si="353"/>
        <v>plays</v>
      </c>
    </row>
    <row r="3721" spans="1:25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210</v>
      </c>
      <c r="P3721" s="6">
        <f t="shared" si="351"/>
        <v>105</v>
      </c>
      <c r="Q3721" t="s">
        <v>8317</v>
      </c>
      <c r="R3721" t="s">
        <v>8318</v>
      </c>
      <c r="S3721" s="10">
        <f t="shared" si="348"/>
        <v>42147.729930555557</v>
      </c>
      <c r="T3721" s="10">
        <f t="shared" si="349"/>
        <v>42177.729930555557</v>
      </c>
      <c r="V3721" s="21"/>
      <c r="W3721" t="s">
        <v>8271</v>
      </c>
      <c r="X3721" t="str">
        <f t="shared" si="352"/>
        <v>theater</v>
      </c>
      <c r="Y3721" t="str">
        <f t="shared" si="353"/>
        <v>plays</v>
      </c>
    </row>
    <row r="3722" spans="1:25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104.51515151515152</v>
      </c>
      <c r="P3722" s="6">
        <f t="shared" si="351"/>
        <v>86.224999999999994</v>
      </c>
      <c r="Q3722" t="s">
        <v>8317</v>
      </c>
      <c r="R3722" t="s">
        <v>8318</v>
      </c>
      <c r="S3722" s="10">
        <f t="shared" si="348"/>
        <v>42165.993125000001</v>
      </c>
      <c r="T3722" s="10">
        <f t="shared" si="349"/>
        <v>42187.993125000001</v>
      </c>
      <c r="V3722" s="21"/>
      <c r="W3722" t="s">
        <v>8271</v>
      </c>
      <c r="X3722" t="str">
        <f t="shared" si="352"/>
        <v>theater</v>
      </c>
      <c r="Y3722" t="str">
        <f t="shared" si="353"/>
        <v>plays</v>
      </c>
    </row>
    <row r="3723" spans="1:25" ht="80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100.8</v>
      </c>
      <c r="P3723" s="6">
        <f t="shared" si="351"/>
        <v>114.54545454545455</v>
      </c>
      <c r="Q3723" t="s">
        <v>8317</v>
      </c>
      <c r="R3723" t="s">
        <v>8318</v>
      </c>
      <c r="S3723" s="10">
        <f t="shared" si="348"/>
        <v>41927.936157407406</v>
      </c>
      <c r="T3723" s="10">
        <f t="shared" si="349"/>
        <v>41948.977824074071</v>
      </c>
      <c r="V3723" s="21"/>
      <c r="W3723" t="s">
        <v>8271</v>
      </c>
      <c r="X3723" t="str">
        <f t="shared" si="352"/>
        <v>theater</v>
      </c>
      <c r="Y3723" t="str">
        <f t="shared" si="353"/>
        <v>plays</v>
      </c>
    </row>
    <row r="3724" spans="1:25" ht="8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111.20000000000002</v>
      </c>
      <c r="P3724" s="6">
        <f t="shared" si="351"/>
        <v>47.657142857142858</v>
      </c>
      <c r="Q3724" t="s">
        <v>8317</v>
      </c>
      <c r="R3724" t="s">
        <v>8318</v>
      </c>
      <c r="S3724" s="10">
        <f t="shared" si="348"/>
        <v>42381.671840277777</v>
      </c>
      <c r="T3724" s="10">
        <f t="shared" si="349"/>
        <v>42411.957638888889</v>
      </c>
      <c r="V3724" s="21"/>
      <c r="W3724" t="s">
        <v>8271</v>
      </c>
      <c r="X3724" t="str">
        <f t="shared" si="352"/>
        <v>theater</v>
      </c>
      <c r="Y3724" t="str">
        <f t="shared" si="353"/>
        <v>plays</v>
      </c>
    </row>
    <row r="3725" spans="1:25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102.04444444444445</v>
      </c>
      <c r="P3725" s="6">
        <f t="shared" si="351"/>
        <v>72.888888888888886</v>
      </c>
      <c r="Q3725" t="s">
        <v>8317</v>
      </c>
      <c r="R3725" t="s">
        <v>8318</v>
      </c>
      <c r="S3725" s="10">
        <f t="shared" si="348"/>
        <v>41943.753032407411</v>
      </c>
      <c r="T3725" s="10">
        <f t="shared" si="349"/>
        <v>41973.794699074075</v>
      </c>
      <c r="V3725" s="21"/>
      <c r="W3725" t="s">
        <v>8271</v>
      </c>
      <c r="X3725" t="str">
        <f t="shared" si="352"/>
        <v>theater</v>
      </c>
      <c r="Y3725" t="str">
        <f t="shared" si="353"/>
        <v>plays</v>
      </c>
    </row>
    <row r="3726" spans="1:25" ht="64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102.54767441860466</v>
      </c>
      <c r="P3726" s="6">
        <f t="shared" si="351"/>
        <v>49.545505617977533</v>
      </c>
      <c r="Q3726" t="s">
        <v>8317</v>
      </c>
      <c r="R3726" t="s">
        <v>8318</v>
      </c>
      <c r="S3726" s="10">
        <f t="shared" si="348"/>
        <v>42465.491435185191</v>
      </c>
      <c r="T3726" s="10">
        <f t="shared" si="349"/>
        <v>42494.958333333328</v>
      </c>
      <c r="V3726" s="21"/>
      <c r="W3726" t="s">
        <v>8271</v>
      </c>
      <c r="X3726" t="str">
        <f t="shared" si="352"/>
        <v>theater</v>
      </c>
      <c r="Y3726" t="str">
        <f t="shared" si="353"/>
        <v>plays</v>
      </c>
    </row>
    <row r="3727" spans="1:25" ht="64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127</v>
      </c>
      <c r="P3727" s="6">
        <f t="shared" si="351"/>
        <v>25.4</v>
      </c>
      <c r="Q3727" t="s">
        <v>8317</v>
      </c>
      <c r="R3727" t="s">
        <v>8318</v>
      </c>
      <c r="S3727" s="10">
        <f t="shared" si="348"/>
        <v>42401.945219907408</v>
      </c>
      <c r="T3727" s="10">
        <f t="shared" si="349"/>
        <v>42418.895833333328</v>
      </c>
      <c r="V3727" s="21"/>
      <c r="W3727" t="s">
        <v>8271</v>
      </c>
      <c r="X3727" t="str">
        <f t="shared" si="352"/>
        <v>theater</v>
      </c>
      <c r="Y3727" t="str">
        <f t="shared" si="353"/>
        <v>plays</v>
      </c>
    </row>
    <row r="3728" spans="1:25" ht="64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338.70588235294122</v>
      </c>
      <c r="P3728" s="6">
        <f t="shared" si="351"/>
        <v>62.586956521739133</v>
      </c>
      <c r="Q3728" t="s">
        <v>8317</v>
      </c>
      <c r="R3728" t="s">
        <v>8318</v>
      </c>
      <c r="S3728" s="10">
        <f t="shared" si="348"/>
        <v>42462.140868055561</v>
      </c>
      <c r="T3728" s="10">
        <f t="shared" si="349"/>
        <v>42489.875</v>
      </c>
      <c r="V3728" s="21"/>
      <c r="W3728" t="s">
        <v>8271</v>
      </c>
      <c r="X3728" t="str">
        <f t="shared" si="352"/>
        <v>theater</v>
      </c>
      <c r="Y3728" t="str">
        <f t="shared" si="353"/>
        <v>plays</v>
      </c>
    </row>
    <row r="3729" spans="1:25" ht="64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100.75</v>
      </c>
      <c r="P3729" s="6">
        <f t="shared" si="351"/>
        <v>61.060606060606062</v>
      </c>
      <c r="Q3729" t="s">
        <v>8317</v>
      </c>
      <c r="R3729" t="s">
        <v>8318</v>
      </c>
      <c r="S3729" s="10">
        <f t="shared" si="348"/>
        <v>42632.348310185189</v>
      </c>
      <c r="T3729" s="10">
        <f t="shared" si="349"/>
        <v>42663.204861111109</v>
      </c>
      <c r="V3729" s="21"/>
      <c r="W3729" t="s">
        <v>8271</v>
      </c>
      <c r="X3729" t="str">
        <f t="shared" si="352"/>
        <v>theater</v>
      </c>
      <c r="Y3729" t="str">
        <f t="shared" si="353"/>
        <v>plays</v>
      </c>
    </row>
    <row r="3730" spans="1:25" ht="48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</v>
      </c>
      <c r="P3730" s="6">
        <f t="shared" si="351"/>
        <v>60.064516129032256</v>
      </c>
      <c r="Q3730" t="s">
        <v>8317</v>
      </c>
      <c r="R3730" t="s">
        <v>8318</v>
      </c>
      <c r="S3730" s="10">
        <f t="shared" si="348"/>
        <v>42205.171018518522</v>
      </c>
      <c r="T3730" s="10">
        <f t="shared" si="349"/>
        <v>42235.171018518522</v>
      </c>
      <c r="V3730" s="21"/>
      <c r="W3730" t="s">
        <v>8271</v>
      </c>
      <c r="X3730" t="str">
        <f t="shared" si="352"/>
        <v>theater</v>
      </c>
      <c r="Y3730" t="str">
        <f t="shared" si="353"/>
        <v>plays</v>
      </c>
    </row>
    <row r="3731" spans="1:25" ht="64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</v>
      </c>
      <c r="P3731" s="6">
        <f t="shared" si="351"/>
        <v>72.400000000000006</v>
      </c>
      <c r="Q3731" t="s">
        <v>8317</v>
      </c>
      <c r="R3731" t="s">
        <v>8318</v>
      </c>
      <c r="S3731" s="10">
        <f t="shared" si="348"/>
        <v>42041.205000000002</v>
      </c>
      <c r="T3731" s="10">
        <f t="shared" si="349"/>
        <v>42086.16333333333</v>
      </c>
      <c r="V3731" s="21"/>
      <c r="W3731" t="s">
        <v>8271</v>
      </c>
      <c r="X3731" t="str">
        <f t="shared" si="352"/>
        <v>theater</v>
      </c>
      <c r="Y3731" t="str">
        <f t="shared" si="353"/>
        <v>plays</v>
      </c>
    </row>
    <row r="3732" spans="1:25" ht="64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10</v>
      </c>
      <c r="P3732" s="6">
        <f t="shared" si="351"/>
        <v>100</v>
      </c>
      <c r="Q3732" t="s">
        <v>8317</v>
      </c>
      <c r="R3732" t="s">
        <v>8318</v>
      </c>
      <c r="S3732" s="10">
        <f t="shared" si="348"/>
        <v>42203.677766203706</v>
      </c>
      <c r="T3732" s="10">
        <f t="shared" si="349"/>
        <v>42233.677766203706</v>
      </c>
      <c r="V3732" s="21"/>
      <c r="W3732" t="s">
        <v>8271</v>
      </c>
      <c r="X3732" t="str">
        <f t="shared" si="352"/>
        <v>theater</v>
      </c>
      <c r="Y3732" t="str">
        <f t="shared" si="353"/>
        <v>plays</v>
      </c>
    </row>
    <row r="3733" spans="1:25" ht="64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11.272727272727273</v>
      </c>
      <c r="P3733" s="6">
        <f t="shared" si="351"/>
        <v>51.666666666666664</v>
      </c>
      <c r="Q3733" t="s">
        <v>8317</v>
      </c>
      <c r="R3733" t="s">
        <v>8318</v>
      </c>
      <c r="S3733" s="10">
        <f t="shared" si="348"/>
        <v>41983.752847222218</v>
      </c>
      <c r="T3733" s="10">
        <f t="shared" si="349"/>
        <v>42014.140972222223</v>
      </c>
      <c r="V3733" s="21"/>
      <c r="W3733" t="s">
        <v>8271</v>
      </c>
      <c r="X3733" t="str">
        <f t="shared" si="352"/>
        <v>theater</v>
      </c>
      <c r="Y3733" t="str">
        <f t="shared" si="353"/>
        <v>plays</v>
      </c>
    </row>
    <row r="3734" spans="1:25" ht="48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15.411764705882353</v>
      </c>
      <c r="P3734" s="6">
        <f t="shared" si="351"/>
        <v>32.75</v>
      </c>
      <c r="Q3734" t="s">
        <v>8317</v>
      </c>
      <c r="R3734" t="s">
        <v>8318</v>
      </c>
      <c r="S3734" s="10">
        <f t="shared" si="348"/>
        <v>41968.677465277782</v>
      </c>
      <c r="T3734" s="10">
        <f t="shared" si="349"/>
        <v>42028.5</v>
      </c>
      <c r="V3734" s="21"/>
      <c r="W3734" t="s">
        <v>8271</v>
      </c>
      <c r="X3734" t="str">
        <f t="shared" si="352"/>
        <v>theater</v>
      </c>
      <c r="Y3734" t="str">
        <f t="shared" si="353"/>
        <v>plays</v>
      </c>
    </row>
    <row r="3735" spans="1:25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s="6">
        <f t="shared" si="351"/>
        <v>0</v>
      </c>
      <c r="Q3735" t="s">
        <v>8317</v>
      </c>
      <c r="R3735" t="s">
        <v>8318</v>
      </c>
      <c r="S3735" s="10">
        <f t="shared" si="348"/>
        <v>42103.024398148147</v>
      </c>
      <c r="T3735" s="10">
        <f t="shared" si="349"/>
        <v>42112.9375</v>
      </c>
      <c r="V3735" s="21"/>
      <c r="W3735" t="s">
        <v>8271</v>
      </c>
      <c r="X3735" t="str">
        <f t="shared" si="352"/>
        <v>theater</v>
      </c>
      <c r="Y3735" t="str">
        <f t="shared" si="353"/>
        <v>plays</v>
      </c>
    </row>
    <row r="3736" spans="1:25" ht="80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28.466666666666669</v>
      </c>
      <c r="P3736" s="6">
        <f t="shared" si="351"/>
        <v>61</v>
      </c>
      <c r="Q3736" t="s">
        <v>8317</v>
      </c>
      <c r="R3736" t="s">
        <v>8318</v>
      </c>
      <c r="S3736" s="10">
        <f t="shared" ref="S3736:S3799" si="354">(((J3736/60)/60)/24)+DATE(1970,1,1)</f>
        <v>42089.901574074072</v>
      </c>
      <c r="T3736" s="10">
        <f t="shared" ref="T3736:T3799" si="355">(((I3736/60)/60)/24)+DATE(1970,1,1)</f>
        <v>42149.901574074072</v>
      </c>
      <c r="V3736" s="21"/>
      <c r="W3736" t="s">
        <v>8271</v>
      </c>
      <c r="X3736" t="str">
        <f t="shared" si="352"/>
        <v>theater</v>
      </c>
      <c r="Y3736" t="str">
        <f t="shared" si="353"/>
        <v>plays</v>
      </c>
    </row>
    <row r="3737" spans="1:25" ht="48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13.333333333333334</v>
      </c>
      <c r="P3737" s="6">
        <f t="shared" si="351"/>
        <v>10</v>
      </c>
      <c r="Q3737" t="s">
        <v>8317</v>
      </c>
      <c r="R3737" t="s">
        <v>8318</v>
      </c>
      <c r="S3737" s="10">
        <f t="shared" si="354"/>
        <v>42122.693159722221</v>
      </c>
      <c r="T3737" s="10">
        <f t="shared" si="355"/>
        <v>42152.693159722221</v>
      </c>
      <c r="V3737" s="21"/>
      <c r="W3737" t="s">
        <v>8271</v>
      </c>
      <c r="X3737" t="str">
        <f t="shared" si="352"/>
        <v>theater</v>
      </c>
      <c r="Y3737" t="str">
        <f t="shared" si="353"/>
        <v>plays</v>
      </c>
    </row>
    <row r="3738" spans="1:25" ht="64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0.66666666666666674</v>
      </c>
      <c r="P3738" s="6">
        <f t="shared" si="351"/>
        <v>10</v>
      </c>
      <c r="Q3738" t="s">
        <v>8317</v>
      </c>
      <c r="R3738" t="s">
        <v>8318</v>
      </c>
      <c r="S3738" s="10">
        <f t="shared" si="354"/>
        <v>42048.711724537032</v>
      </c>
      <c r="T3738" s="10">
        <f t="shared" si="355"/>
        <v>42086.75</v>
      </c>
      <c r="V3738" s="21"/>
      <c r="W3738" t="s">
        <v>8271</v>
      </c>
      <c r="X3738" t="str">
        <f t="shared" si="352"/>
        <v>theater</v>
      </c>
      <c r="Y3738" t="str">
        <f t="shared" si="353"/>
        <v>plays</v>
      </c>
    </row>
    <row r="3739" spans="1:25" ht="48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21.428571428571427</v>
      </c>
      <c r="P3739" s="6">
        <f t="shared" si="351"/>
        <v>37.5</v>
      </c>
      <c r="Q3739" t="s">
        <v>8317</v>
      </c>
      <c r="R3739" t="s">
        <v>8318</v>
      </c>
      <c r="S3739" s="10">
        <f t="shared" si="354"/>
        <v>42297.691006944442</v>
      </c>
      <c r="T3739" s="10">
        <f t="shared" si="355"/>
        <v>42320.290972222225</v>
      </c>
      <c r="V3739" s="21"/>
      <c r="W3739" t="s">
        <v>8271</v>
      </c>
      <c r="X3739" t="str">
        <f t="shared" si="352"/>
        <v>theater</v>
      </c>
      <c r="Y3739" t="str">
        <f t="shared" si="353"/>
        <v>plays</v>
      </c>
    </row>
    <row r="3740" spans="1:25" ht="48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18</v>
      </c>
      <c r="P3740" s="6">
        <f t="shared" si="351"/>
        <v>45</v>
      </c>
      <c r="Q3740" t="s">
        <v>8317</v>
      </c>
      <c r="R3740" t="s">
        <v>8318</v>
      </c>
      <c r="S3740" s="10">
        <f t="shared" si="354"/>
        <v>41813.938715277778</v>
      </c>
      <c r="T3740" s="10">
        <f t="shared" si="355"/>
        <v>41835.916666666664</v>
      </c>
      <c r="V3740" s="21"/>
      <c r="W3740" t="s">
        <v>8271</v>
      </c>
      <c r="X3740" t="str">
        <f t="shared" si="352"/>
        <v>theater</v>
      </c>
      <c r="Y3740" t="str">
        <f t="shared" si="353"/>
        <v>plays</v>
      </c>
    </row>
    <row r="3741" spans="1:25" ht="64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20.125</v>
      </c>
      <c r="P3741" s="6">
        <f t="shared" si="351"/>
        <v>100.625</v>
      </c>
      <c r="Q3741" t="s">
        <v>8317</v>
      </c>
      <c r="R3741" t="s">
        <v>8318</v>
      </c>
      <c r="S3741" s="10">
        <f t="shared" si="354"/>
        <v>42548.449861111112</v>
      </c>
      <c r="T3741" s="10">
        <f t="shared" si="355"/>
        <v>42568.449861111112</v>
      </c>
      <c r="V3741" s="21"/>
      <c r="W3741" t="s">
        <v>8271</v>
      </c>
      <c r="X3741" t="str">
        <f t="shared" si="352"/>
        <v>theater</v>
      </c>
      <c r="Y3741" t="str">
        <f t="shared" si="353"/>
        <v>plays</v>
      </c>
    </row>
    <row r="3742" spans="1:25" ht="64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17.899999999999999</v>
      </c>
      <c r="P3742" s="6">
        <f t="shared" si="351"/>
        <v>25.571428571428573</v>
      </c>
      <c r="Q3742" t="s">
        <v>8317</v>
      </c>
      <c r="R3742" t="s">
        <v>8318</v>
      </c>
      <c r="S3742" s="10">
        <f t="shared" si="354"/>
        <v>41833.089756944442</v>
      </c>
      <c r="T3742" s="10">
        <f t="shared" si="355"/>
        <v>41863.079143518517</v>
      </c>
      <c r="V3742" s="21"/>
      <c r="W3742" t="s">
        <v>8271</v>
      </c>
      <c r="X3742" t="str">
        <f t="shared" si="352"/>
        <v>theater</v>
      </c>
      <c r="Y3742" t="str">
        <f t="shared" si="353"/>
        <v>plays</v>
      </c>
    </row>
    <row r="3743" spans="1:25" ht="64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s="6">
        <f t="shared" si="351"/>
        <v>0</v>
      </c>
      <c r="Q3743" t="s">
        <v>8317</v>
      </c>
      <c r="R3743" t="s">
        <v>8318</v>
      </c>
      <c r="S3743" s="10">
        <f t="shared" si="354"/>
        <v>42325.920717592591</v>
      </c>
      <c r="T3743" s="10">
        <f t="shared" si="355"/>
        <v>42355.920717592591</v>
      </c>
      <c r="V3743" s="21"/>
      <c r="W3743" t="s">
        <v>8271</v>
      </c>
      <c r="X3743" t="str">
        <f t="shared" si="352"/>
        <v>theater</v>
      </c>
      <c r="Y3743" t="str">
        <f t="shared" si="353"/>
        <v>plays</v>
      </c>
    </row>
    <row r="3744" spans="1:25" ht="64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2</v>
      </c>
      <c r="P3744" s="6">
        <f t="shared" si="351"/>
        <v>25</v>
      </c>
      <c r="Q3744" t="s">
        <v>8317</v>
      </c>
      <c r="R3744" t="s">
        <v>8318</v>
      </c>
      <c r="S3744" s="10">
        <f t="shared" si="354"/>
        <v>41858.214629629627</v>
      </c>
      <c r="T3744" s="10">
        <f t="shared" si="355"/>
        <v>41888.214629629627</v>
      </c>
      <c r="V3744" s="21"/>
      <c r="W3744" t="s">
        <v>8271</v>
      </c>
      <c r="X3744" t="str">
        <f t="shared" si="352"/>
        <v>theater</v>
      </c>
      <c r="Y3744" t="str">
        <f t="shared" si="353"/>
        <v>plays</v>
      </c>
    </row>
    <row r="3745" spans="1:25" ht="48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s="6">
        <f t="shared" si="351"/>
        <v>0</v>
      </c>
      <c r="Q3745" t="s">
        <v>8317</v>
      </c>
      <c r="R3745" t="s">
        <v>8318</v>
      </c>
      <c r="S3745" s="10">
        <f t="shared" si="354"/>
        <v>41793.710231481484</v>
      </c>
      <c r="T3745" s="10">
        <f t="shared" si="355"/>
        <v>41823.710231481484</v>
      </c>
      <c r="V3745" s="21"/>
      <c r="W3745" t="s">
        <v>8271</v>
      </c>
      <c r="X3745" t="str">
        <f t="shared" si="352"/>
        <v>theater</v>
      </c>
      <c r="Y3745" t="str">
        <f t="shared" si="353"/>
        <v>plays</v>
      </c>
    </row>
    <row r="3746" spans="1:25" ht="64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s="6">
        <f t="shared" si="351"/>
        <v>0</v>
      </c>
      <c r="Q3746" t="s">
        <v>8317</v>
      </c>
      <c r="R3746" t="s">
        <v>8318</v>
      </c>
      <c r="S3746" s="10">
        <f t="shared" si="354"/>
        <v>41793.814259259263</v>
      </c>
      <c r="T3746" s="10">
        <f t="shared" si="355"/>
        <v>41825.165972222225</v>
      </c>
      <c r="V3746" s="21"/>
      <c r="W3746" t="s">
        <v>8271</v>
      </c>
      <c r="X3746" t="str">
        <f t="shared" si="352"/>
        <v>theater</v>
      </c>
      <c r="Y3746" t="str">
        <f t="shared" si="353"/>
        <v>plays</v>
      </c>
    </row>
    <row r="3747" spans="1:25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10</v>
      </c>
      <c r="P3747" s="6">
        <f t="shared" si="351"/>
        <v>10</v>
      </c>
      <c r="Q3747" t="s">
        <v>8317</v>
      </c>
      <c r="R3747" t="s">
        <v>8318</v>
      </c>
      <c r="S3747" s="10">
        <f t="shared" si="354"/>
        <v>41831.697939814818</v>
      </c>
      <c r="T3747" s="10">
        <f t="shared" si="355"/>
        <v>41861.697939814818</v>
      </c>
      <c r="V3747" s="21"/>
      <c r="W3747" t="s">
        <v>8271</v>
      </c>
      <c r="X3747" t="str">
        <f t="shared" si="352"/>
        <v>theater</v>
      </c>
      <c r="Y3747" t="str">
        <f t="shared" si="353"/>
        <v>plays</v>
      </c>
    </row>
    <row r="3748" spans="1:25" ht="3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</v>
      </c>
      <c r="P3748" s="6">
        <f t="shared" si="351"/>
        <v>202</v>
      </c>
      <c r="Q3748" t="s">
        <v>8317</v>
      </c>
      <c r="R3748" t="s">
        <v>8318</v>
      </c>
      <c r="S3748" s="10">
        <f t="shared" si="354"/>
        <v>42621.389340277776</v>
      </c>
      <c r="T3748" s="10">
        <f t="shared" si="355"/>
        <v>42651.389340277776</v>
      </c>
      <c r="V3748" s="21"/>
      <c r="W3748" t="s">
        <v>8271</v>
      </c>
      <c r="X3748" t="str">
        <f t="shared" si="352"/>
        <v>theater</v>
      </c>
      <c r="Y3748" t="str">
        <f t="shared" si="353"/>
        <v>plays</v>
      </c>
    </row>
    <row r="3749" spans="1:25" ht="48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1</v>
      </c>
      <c r="P3749" s="6">
        <f t="shared" si="351"/>
        <v>25</v>
      </c>
      <c r="Q3749" t="s">
        <v>8317</v>
      </c>
      <c r="R3749" t="s">
        <v>8318</v>
      </c>
      <c r="S3749" s="10">
        <f t="shared" si="354"/>
        <v>42164.299722222218</v>
      </c>
      <c r="T3749" s="10">
        <f t="shared" si="355"/>
        <v>42190.957638888889</v>
      </c>
      <c r="V3749" s="21"/>
      <c r="W3749" t="s">
        <v>8271</v>
      </c>
      <c r="X3749" t="str">
        <f t="shared" si="352"/>
        <v>theater</v>
      </c>
      <c r="Y3749" t="str">
        <f t="shared" si="353"/>
        <v>plays</v>
      </c>
    </row>
    <row r="3750" spans="1:25" ht="64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103.52</v>
      </c>
      <c r="P3750" s="6">
        <f t="shared" si="351"/>
        <v>99.538461538461533</v>
      </c>
      <c r="Q3750" t="s">
        <v>8317</v>
      </c>
      <c r="R3750" t="s">
        <v>8359</v>
      </c>
      <c r="S3750" s="10">
        <f t="shared" si="354"/>
        <v>42395.706435185188</v>
      </c>
      <c r="T3750" s="10">
        <f t="shared" si="355"/>
        <v>42416.249305555553</v>
      </c>
      <c r="V3750" s="21"/>
      <c r="W3750" t="s">
        <v>8305</v>
      </c>
      <c r="X3750" t="str">
        <f t="shared" si="352"/>
        <v>theater</v>
      </c>
      <c r="Y3750" t="str">
        <f t="shared" si="353"/>
        <v>musical</v>
      </c>
    </row>
    <row r="3751" spans="1:25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105</v>
      </c>
      <c r="P3751" s="6">
        <f t="shared" si="351"/>
        <v>75</v>
      </c>
      <c r="Q3751" t="s">
        <v>8317</v>
      </c>
      <c r="R3751" t="s">
        <v>8359</v>
      </c>
      <c r="S3751" s="10">
        <f t="shared" si="354"/>
        <v>42458.127175925925</v>
      </c>
      <c r="T3751" s="10">
        <f t="shared" si="355"/>
        <v>42489.165972222225</v>
      </c>
      <c r="V3751" s="21"/>
      <c r="W3751" t="s">
        <v>8305</v>
      </c>
      <c r="X3751" t="str">
        <f t="shared" si="352"/>
        <v>theater</v>
      </c>
      <c r="Y3751" t="str">
        <f t="shared" si="353"/>
        <v>musical</v>
      </c>
    </row>
    <row r="3752" spans="1:25" ht="112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100.44999999999999</v>
      </c>
      <c r="P3752" s="6">
        <f t="shared" si="351"/>
        <v>215.25</v>
      </c>
      <c r="Q3752" t="s">
        <v>8317</v>
      </c>
      <c r="R3752" t="s">
        <v>8359</v>
      </c>
      <c r="S3752" s="10">
        <f t="shared" si="354"/>
        <v>42016.981574074074</v>
      </c>
      <c r="T3752" s="10">
        <f t="shared" si="355"/>
        <v>42045.332638888889</v>
      </c>
      <c r="V3752" s="21"/>
      <c r="W3752" t="s">
        <v>8305</v>
      </c>
      <c r="X3752" t="str">
        <f t="shared" si="352"/>
        <v>theater</v>
      </c>
      <c r="Y3752" t="str">
        <f t="shared" si="353"/>
        <v>musical</v>
      </c>
    </row>
    <row r="3753" spans="1:25" ht="64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132.6</v>
      </c>
      <c r="P3753" s="6">
        <f t="shared" si="351"/>
        <v>120.54545454545455</v>
      </c>
      <c r="Q3753" t="s">
        <v>8317</v>
      </c>
      <c r="R3753" t="s">
        <v>8359</v>
      </c>
      <c r="S3753" s="10">
        <f t="shared" si="354"/>
        <v>42403.035567129627</v>
      </c>
      <c r="T3753" s="10">
        <f t="shared" si="355"/>
        <v>42462.993900462956</v>
      </c>
      <c r="V3753" s="21"/>
      <c r="W3753" t="s">
        <v>8305</v>
      </c>
      <c r="X3753" t="str">
        <f t="shared" si="352"/>
        <v>theater</v>
      </c>
      <c r="Y3753" t="str">
        <f t="shared" si="353"/>
        <v>musical</v>
      </c>
    </row>
    <row r="3754" spans="1:25" ht="8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112.99999999999999</v>
      </c>
      <c r="P3754" s="6">
        <f t="shared" si="351"/>
        <v>37.666666666666664</v>
      </c>
      <c r="Q3754" t="s">
        <v>8317</v>
      </c>
      <c r="R3754" t="s">
        <v>8359</v>
      </c>
      <c r="S3754" s="10">
        <f t="shared" si="354"/>
        <v>42619.802488425921</v>
      </c>
      <c r="T3754" s="10">
        <f t="shared" si="355"/>
        <v>42659.875</v>
      </c>
      <c r="V3754" s="21"/>
      <c r="W3754" t="s">
        <v>8305</v>
      </c>
      <c r="X3754" t="str">
        <f t="shared" si="352"/>
        <v>theater</v>
      </c>
      <c r="Y3754" t="str">
        <f t="shared" si="353"/>
        <v>musical</v>
      </c>
    </row>
    <row r="3755" spans="1:25" ht="64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103.34</v>
      </c>
      <c r="P3755" s="6">
        <f t="shared" si="351"/>
        <v>172.23333333333332</v>
      </c>
      <c r="Q3755" t="s">
        <v>8317</v>
      </c>
      <c r="R3755" t="s">
        <v>8359</v>
      </c>
      <c r="S3755" s="10">
        <f t="shared" si="354"/>
        <v>42128.824074074073</v>
      </c>
      <c r="T3755" s="10">
        <f t="shared" si="355"/>
        <v>42158</v>
      </c>
      <c r="V3755" s="21"/>
      <c r="W3755" t="s">
        <v>8305</v>
      </c>
      <c r="X3755" t="str">
        <f t="shared" si="352"/>
        <v>theater</v>
      </c>
      <c r="Y3755" t="str">
        <f t="shared" si="353"/>
        <v>musical</v>
      </c>
    </row>
    <row r="3756" spans="1:25" ht="64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120</v>
      </c>
      <c r="P3756" s="6">
        <f t="shared" si="351"/>
        <v>111.11111111111111</v>
      </c>
      <c r="Q3756" t="s">
        <v>8317</v>
      </c>
      <c r="R3756" t="s">
        <v>8359</v>
      </c>
      <c r="S3756" s="10">
        <f t="shared" si="354"/>
        <v>41808.881215277775</v>
      </c>
      <c r="T3756" s="10">
        <f t="shared" si="355"/>
        <v>41846.207638888889</v>
      </c>
      <c r="V3756" s="21"/>
      <c r="W3756" t="s">
        <v>8305</v>
      </c>
      <c r="X3756" t="str">
        <f t="shared" si="352"/>
        <v>theater</v>
      </c>
      <c r="Y3756" t="str">
        <f t="shared" si="353"/>
        <v>musical</v>
      </c>
    </row>
    <row r="3757" spans="1:25" ht="64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129.63636363636363</v>
      </c>
      <c r="P3757" s="6">
        <f t="shared" si="351"/>
        <v>25.464285714285715</v>
      </c>
      <c r="Q3757" t="s">
        <v>8317</v>
      </c>
      <c r="R3757" t="s">
        <v>8359</v>
      </c>
      <c r="S3757" s="10">
        <f t="shared" si="354"/>
        <v>42445.866979166662</v>
      </c>
      <c r="T3757" s="10">
        <f t="shared" si="355"/>
        <v>42475.866979166662</v>
      </c>
      <c r="V3757" s="21"/>
      <c r="W3757" t="s">
        <v>8305</v>
      </c>
      <c r="X3757" t="str">
        <f t="shared" si="352"/>
        <v>theater</v>
      </c>
      <c r="Y3757" t="str">
        <f t="shared" si="353"/>
        <v>musical</v>
      </c>
    </row>
    <row r="3758" spans="1:25" ht="64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101.11111111111111</v>
      </c>
      <c r="P3758" s="6">
        <f t="shared" si="351"/>
        <v>267.64705882352939</v>
      </c>
      <c r="Q3758" t="s">
        <v>8317</v>
      </c>
      <c r="R3758" t="s">
        <v>8359</v>
      </c>
      <c r="S3758" s="10">
        <f t="shared" si="354"/>
        <v>41771.814791666664</v>
      </c>
      <c r="T3758" s="10">
        <f t="shared" si="355"/>
        <v>41801.814791666664</v>
      </c>
      <c r="V3758" s="21"/>
      <c r="W3758" t="s">
        <v>8305</v>
      </c>
      <c r="X3758" t="str">
        <f t="shared" si="352"/>
        <v>theater</v>
      </c>
      <c r="Y3758" t="str">
        <f t="shared" si="353"/>
        <v>musical</v>
      </c>
    </row>
    <row r="3759" spans="1:25" ht="64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108.51428571428572</v>
      </c>
      <c r="P3759" s="6">
        <f t="shared" si="351"/>
        <v>75.959999999999994</v>
      </c>
      <c r="Q3759" t="s">
        <v>8317</v>
      </c>
      <c r="R3759" t="s">
        <v>8359</v>
      </c>
      <c r="S3759" s="10">
        <f t="shared" si="354"/>
        <v>41954.850868055553</v>
      </c>
      <c r="T3759" s="10">
        <f t="shared" si="355"/>
        <v>41974.850868055553</v>
      </c>
      <c r="V3759" s="21"/>
      <c r="W3759" t="s">
        <v>8305</v>
      </c>
      <c r="X3759" t="str">
        <f t="shared" si="352"/>
        <v>theater</v>
      </c>
      <c r="Y3759" t="str">
        <f t="shared" si="353"/>
        <v>musical</v>
      </c>
    </row>
    <row r="3760" spans="1:25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102.33333333333334</v>
      </c>
      <c r="P3760" s="6">
        <f t="shared" si="351"/>
        <v>59.03846153846154</v>
      </c>
      <c r="Q3760" t="s">
        <v>8317</v>
      </c>
      <c r="R3760" t="s">
        <v>8359</v>
      </c>
      <c r="S3760" s="10">
        <f t="shared" si="354"/>
        <v>41747.471504629626</v>
      </c>
      <c r="T3760" s="10">
        <f t="shared" si="355"/>
        <v>41778.208333333336</v>
      </c>
      <c r="V3760" s="21"/>
      <c r="W3760" t="s">
        <v>8305</v>
      </c>
      <c r="X3760" t="str">
        <f t="shared" si="352"/>
        <v>theater</v>
      </c>
      <c r="Y3760" t="str">
        <f t="shared" si="353"/>
        <v>musical</v>
      </c>
    </row>
    <row r="3761" spans="1:25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110.24425000000002</v>
      </c>
      <c r="P3761" s="6">
        <f t="shared" si="351"/>
        <v>50.111022727272733</v>
      </c>
      <c r="Q3761" t="s">
        <v>8317</v>
      </c>
      <c r="R3761" t="s">
        <v>8359</v>
      </c>
      <c r="S3761" s="10">
        <f t="shared" si="354"/>
        <v>42182.108252314814</v>
      </c>
      <c r="T3761" s="10">
        <f t="shared" si="355"/>
        <v>42242.108252314814</v>
      </c>
      <c r="V3761" s="21"/>
      <c r="W3761" t="s">
        <v>8305</v>
      </c>
      <c r="X3761" t="str">
        <f t="shared" si="352"/>
        <v>theater</v>
      </c>
      <c r="Y3761" t="str">
        <f t="shared" si="353"/>
        <v>musical</v>
      </c>
    </row>
    <row r="3762" spans="1:25" ht="64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101.0154</v>
      </c>
      <c r="P3762" s="6">
        <f t="shared" si="351"/>
        <v>55.502967032967035</v>
      </c>
      <c r="Q3762" t="s">
        <v>8317</v>
      </c>
      <c r="R3762" t="s">
        <v>8359</v>
      </c>
      <c r="S3762" s="10">
        <f t="shared" si="354"/>
        <v>41739.525300925925</v>
      </c>
      <c r="T3762" s="10">
        <f t="shared" si="355"/>
        <v>41764.525300925925</v>
      </c>
      <c r="V3762" s="21"/>
      <c r="W3762" t="s">
        <v>8305</v>
      </c>
      <c r="X3762" t="str">
        <f t="shared" si="352"/>
        <v>theater</v>
      </c>
      <c r="Y3762" t="str">
        <f t="shared" si="353"/>
        <v>musical</v>
      </c>
    </row>
    <row r="3763" spans="1:25" ht="64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100</v>
      </c>
      <c r="P3763" s="6">
        <f t="shared" si="351"/>
        <v>166.66666666666666</v>
      </c>
      <c r="Q3763" t="s">
        <v>8317</v>
      </c>
      <c r="R3763" t="s">
        <v>8359</v>
      </c>
      <c r="S3763" s="10">
        <f t="shared" si="354"/>
        <v>42173.466863425929</v>
      </c>
      <c r="T3763" s="10">
        <f t="shared" si="355"/>
        <v>42226.958333333328</v>
      </c>
      <c r="V3763" s="21"/>
      <c r="W3763" t="s">
        <v>8305</v>
      </c>
      <c r="X3763" t="str">
        <f t="shared" si="352"/>
        <v>theater</v>
      </c>
      <c r="Y3763" t="str">
        <f t="shared" si="353"/>
        <v>musical</v>
      </c>
    </row>
    <row r="3764" spans="1:25" ht="64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106.24</v>
      </c>
      <c r="P3764" s="6">
        <f t="shared" si="351"/>
        <v>47.428571428571431</v>
      </c>
      <c r="Q3764" t="s">
        <v>8317</v>
      </c>
      <c r="R3764" t="s">
        <v>8359</v>
      </c>
      <c r="S3764" s="10">
        <f t="shared" si="354"/>
        <v>42193.813530092593</v>
      </c>
      <c r="T3764" s="10">
        <f t="shared" si="355"/>
        <v>42218.813530092593</v>
      </c>
      <c r="V3764" s="21"/>
      <c r="W3764" t="s">
        <v>8305</v>
      </c>
      <c r="X3764" t="str">
        <f t="shared" si="352"/>
        <v>theater</v>
      </c>
      <c r="Y3764" t="str">
        <f t="shared" si="353"/>
        <v>musical</v>
      </c>
    </row>
    <row r="3765" spans="1:25" ht="48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100</v>
      </c>
      <c r="P3765" s="6">
        <f t="shared" si="351"/>
        <v>64.935064935064929</v>
      </c>
      <c r="Q3765" t="s">
        <v>8317</v>
      </c>
      <c r="R3765" t="s">
        <v>8359</v>
      </c>
      <c r="S3765" s="10">
        <f t="shared" si="354"/>
        <v>42065.750300925924</v>
      </c>
      <c r="T3765" s="10">
        <f t="shared" si="355"/>
        <v>42095.708634259259</v>
      </c>
      <c r="V3765" s="21"/>
      <c r="W3765" t="s">
        <v>8305</v>
      </c>
      <c r="X3765" t="str">
        <f t="shared" si="352"/>
        <v>theater</v>
      </c>
      <c r="Y3765" t="str">
        <f t="shared" si="353"/>
        <v>musical</v>
      </c>
    </row>
    <row r="3766" spans="1:25" ht="64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100</v>
      </c>
      <c r="P3766" s="6">
        <f t="shared" si="351"/>
        <v>55.555555555555557</v>
      </c>
      <c r="Q3766" t="s">
        <v>8317</v>
      </c>
      <c r="R3766" t="s">
        <v>8359</v>
      </c>
      <c r="S3766" s="10">
        <f t="shared" si="354"/>
        <v>42499.842962962968</v>
      </c>
      <c r="T3766" s="10">
        <f t="shared" si="355"/>
        <v>42519.024999999994</v>
      </c>
      <c r="V3766" s="21"/>
      <c r="W3766" t="s">
        <v>8305</v>
      </c>
      <c r="X3766" t="str">
        <f t="shared" si="352"/>
        <v>theater</v>
      </c>
      <c r="Y3766" t="str">
        <f t="shared" si="353"/>
        <v>musical</v>
      </c>
    </row>
    <row r="3767" spans="1:25" ht="64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113.45714285714286</v>
      </c>
      <c r="P3767" s="6">
        <f t="shared" si="351"/>
        <v>74.224299065420567</v>
      </c>
      <c r="Q3767" t="s">
        <v>8317</v>
      </c>
      <c r="R3767" t="s">
        <v>8359</v>
      </c>
      <c r="S3767" s="10">
        <f t="shared" si="354"/>
        <v>41820.776412037041</v>
      </c>
      <c r="T3767" s="10">
        <f t="shared" si="355"/>
        <v>41850.776412037041</v>
      </c>
      <c r="V3767" s="21"/>
      <c r="W3767" t="s">
        <v>8305</v>
      </c>
      <c r="X3767" t="str">
        <f t="shared" si="352"/>
        <v>theater</v>
      </c>
      <c r="Y3767" t="str">
        <f t="shared" si="353"/>
        <v>musical</v>
      </c>
    </row>
    <row r="3768" spans="1:25" ht="48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102.65010000000001</v>
      </c>
      <c r="P3768" s="6">
        <f t="shared" si="351"/>
        <v>106.9271875</v>
      </c>
      <c r="Q3768" t="s">
        <v>8317</v>
      </c>
      <c r="R3768" t="s">
        <v>8359</v>
      </c>
      <c r="S3768" s="10">
        <f t="shared" si="354"/>
        <v>41788.167187500003</v>
      </c>
      <c r="T3768" s="10">
        <f t="shared" si="355"/>
        <v>41823.167187500003</v>
      </c>
      <c r="V3768" s="21"/>
      <c r="W3768" t="s">
        <v>8305</v>
      </c>
      <c r="X3768" t="str">
        <f t="shared" si="352"/>
        <v>theater</v>
      </c>
      <c r="Y3768" t="str">
        <f t="shared" si="353"/>
        <v>musical</v>
      </c>
    </row>
    <row r="3769" spans="1:25" ht="64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116.75</v>
      </c>
      <c r="P3769" s="6">
        <f t="shared" si="351"/>
        <v>41.696428571428569</v>
      </c>
      <c r="Q3769" t="s">
        <v>8317</v>
      </c>
      <c r="R3769" t="s">
        <v>8359</v>
      </c>
      <c r="S3769" s="10">
        <f t="shared" si="354"/>
        <v>42050.019641203704</v>
      </c>
      <c r="T3769" s="10">
        <f t="shared" si="355"/>
        <v>42064.207638888889</v>
      </c>
      <c r="V3769" s="21"/>
      <c r="W3769" t="s">
        <v>8305</v>
      </c>
      <c r="X3769" t="str">
        <f t="shared" si="352"/>
        <v>theater</v>
      </c>
      <c r="Y3769" t="str">
        <f t="shared" si="353"/>
        <v>musical</v>
      </c>
    </row>
    <row r="3770" spans="1:25" ht="64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107.65274999999998</v>
      </c>
      <c r="P3770" s="6">
        <f t="shared" si="351"/>
        <v>74.243275862068955</v>
      </c>
      <c r="Q3770" t="s">
        <v>8317</v>
      </c>
      <c r="R3770" t="s">
        <v>8359</v>
      </c>
      <c r="S3770" s="10">
        <f t="shared" si="354"/>
        <v>41772.727893518517</v>
      </c>
      <c r="T3770" s="10">
        <f t="shared" si="355"/>
        <v>41802.727893518517</v>
      </c>
      <c r="V3770" s="21"/>
      <c r="W3770" t="s">
        <v>8305</v>
      </c>
      <c r="X3770" t="str">
        <f t="shared" si="352"/>
        <v>theater</v>
      </c>
      <c r="Y3770" t="str">
        <f t="shared" si="353"/>
        <v>musical</v>
      </c>
    </row>
    <row r="3771" spans="1:25" ht="64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100</v>
      </c>
      <c r="P3771" s="6">
        <f t="shared" si="351"/>
        <v>73.333333333333329</v>
      </c>
      <c r="Q3771" t="s">
        <v>8317</v>
      </c>
      <c r="R3771" t="s">
        <v>8359</v>
      </c>
      <c r="S3771" s="10">
        <f t="shared" si="354"/>
        <v>42445.598136574074</v>
      </c>
      <c r="T3771" s="10">
        <f t="shared" si="355"/>
        <v>42475.598136574074</v>
      </c>
      <c r="V3771" s="21"/>
      <c r="W3771" t="s">
        <v>8305</v>
      </c>
      <c r="X3771" t="str">
        <f t="shared" si="352"/>
        <v>theater</v>
      </c>
      <c r="Y3771" t="str">
        <f t="shared" si="353"/>
        <v>musical</v>
      </c>
    </row>
    <row r="3772" spans="1:25" ht="64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100</v>
      </c>
      <c r="P3772" s="6">
        <f t="shared" si="351"/>
        <v>100</v>
      </c>
      <c r="Q3772" t="s">
        <v>8317</v>
      </c>
      <c r="R3772" t="s">
        <v>8359</v>
      </c>
      <c r="S3772" s="10">
        <f t="shared" si="354"/>
        <v>42138.930671296301</v>
      </c>
      <c r="T3772" s="10">
        <f t="shared" si="355"/>
        <v>42168.930671296301</v>
      </c>
      <c r="V3772" s="21"/>
      <c r="W3772" t="s">
        <v>8305</v>
      </c>
      <c r="X3772" t="str">
        <f t="shared" si="352"/>
        <v>theater</v>
      </c>
      <c r="Y3772" t="str">
        <f t="shared" si="353"/>
        <v>musical</v>
      </c>
    </row>
    <row r="3773" spans="1:25" ht="48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146</v>
      </c>
      <c r="P3773" s="6">
        <f t="shared" si="351"/>
        <v>38.421052631578945</v>
      </c>
      <c r="Q3773" t="s">
        <v>8317</v>
      </c>
      <c r="R3773" t="s">
        <v>8359</v>
      </c>
      <c r="S3773" s="10">
        <f t="shared" si="354"/>
        <v>42493.857083333336</v>
      </c>
      <c r="T3773" s="10">
        <f t="shared" si="355"/>
        <v>42508</v>
      </c>
      <c r="V3773" s="21"/>
      <c r="W3773" t="s">
        <v>8305</v>
      </c>
      <c r="X3773" t="str">
        <f t="shared" si="352"/>
        <v>theater</v>
      </c>
      <c r="Y3773" t="str">
        <f t="shared" si="353"/>
        <v>musical</v>
      </c>
    </row>
    <row r="3774" spans="1:25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110.2</v>
      </c>
      <c r="P3774" s="6">
        <f t="shared" si="351"/>
        <v>166.96969696969697</v>
      </c>
      <c r="Q3774" t="s">
        <v>8317</v>
      </c>
      <c r="R3774" t="s">
        <v>8359</v>
      </c>
      <c r="S3774" s="10">
        <f t="shared" si="354"/>
        <v>42682.616967592592</v>
      </c>
      <c r="T3774" s="10">
        <f t="shared" si="355"/>
        <v>42703.25</v>
      </c>
      <c r="V3774" s="21"/>
      <c r="W3774" t="s">
        <v>8305</v>
      </c>
      <c r="X3774" t="str">
        <f t="shared" si="352"/>
        <v>theater</v>
      </c>
      <c r="Y3774" t="str">
        <f t="shared" si="353"/>
        <v>musical</v>
      </c>
    </row>
    <row r="3775" spans="1:25" ht="48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108.2</v>
      </c>
      <c r="P3775" s="6">
        <f t="shared" si="351"/>
        <v>94.912280701754383</v>
      </c>
      <c r="Q3775" t="s">
        <v>8317</v>
      </c>
      <c r="R3775" t="s">
        <v>8359</v>
      </c>
      <c r="S3775" s="10">
        <f t="shared" si="354"/>
        <v>42656.005173611105</v>
      </c>
      <c r="T3775" s="10">
        <f t="shared" si="355"/>
        <v>42689.088888888888</v>
      </c>
      <c r="V3775" s="21"/>
      <c r="W3775" t="s">
        <v>8305</v>
      </c>
      <c r="X3775" t="str">
        <f t="shared" si="352"/>
        <v>theater</v>
      </c>
      <c r="Y3775" t="str">
        <f t="shared" si="353"/>
        <v>musical</v>
      </c>
    </row>
    <row r="3776" spans="1:25" ht="64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100</v>
      </c>
      <c r="P3776" s="6">
        <f t="shared" si="351"/>
        <v>100</v>
      </c>
      <c r="Q3776" t="s">
        <v>8317</v>
      </c>
      <c r="R3776" t="s">
        <v>8359</v>
      </c>
      <c r="S3776" s="10">
        <f t="shared" si="354"/>
        <v>42087.792303240742</v>
      </c>
      <c r="T3776" s="10">
        <f t="shared" si="355"/>
        <v>42103.792303240742</v>
      </c>
      <c r="V3776" s="21"/>
      <c r="W3776" t="s">
        <v>8305</v>
      </c>
      <c r="X3776" t="str">
        <f t="shared" si="352"/>
        <v>theater</v>
      </c>
      <c r="Y3776" t="str">
        <f t="shared" si="353"/>
        <v>musical</v>
      </c>
    </row>
    <row r="3777" spans="1:25" ht="64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100.25</v>
      </c>
      <c r="P3777" s="6">
        <f t="shared" si="351"/>
        <v>143.21428571428572</v>
      </c>
      <c r="Q3777" t="s">
        <v>8317</v>
      </c>
      <c r="R3777" t="s">
        <v>8359</v>
      </c>
      <c r="S3777" s="10">
        <f t="shared" si="354"/>
        <v>42075.942627314813</v>
      </c>
      <c r="T3777" s="10">
        <f t="shared" si="355"/>
        <v>42103.166666666672</v>
      </c>
      <c r="V3777" s="21"/>
      <c r="W3777" t="s">
        <v>8305</v>
      </c>
      <c r="X3777" t="str">
        <f t="shared" si="352"/>
        <v>theater</v>
      </c>
      <c r="Y3777" t="str">
        <f t="shared" si="353"/>
        <v>musical</v>
      </c>
    </row>
    <row r="3778" spans="1:25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106.71250000000001</v>
      </c>
      <c r="P3778" s="6">
        <f t="shared" si="351"/>
        <v>90.819148936170208</v>
      </c>
      <c r="Q3778" t="s">
        <v>8317</v>
      </c>
      <c r="R3778" t="s">
        <v>8359</v>
      </c>
      <c r="S3778" s="10">
        <f t="shared" si="354"/>
        <v>41814.367800925924</v>
      </c>
      <c r="T3778" s="10">
        <f t="shared" si="355"/>
        <v>41852.041666666664</v>
      </c>
      <c r="V3778" s="21"/>
      <c r="W3778" t="s">
        <v>8305</v>
      </c>
      <c r="X3778" t="str">
        <f t="shared" si="352"/>
        <v>theater</v>
      </c>
      <c r="Y3778" t="str">
        <f t="shared" si="353"/>
        <v>musical</v>
      </c>
    </row>
    <row r="3779" spans="1:25" ht="64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((E3779/D3779)*100)</f>
        <v>143.19999999999999</v>
      </c>
      <c r="P3779" s="6">
        <f t="shared" ref="P3779:P3842" si="357">IFERROR(E3779/L3779,0)</f>
        <v>48.542372881355931</v>
      </c>
      <c r="Q3779" t="s">
        <v>8317</v>
      </c>
      <c r="R3779" t="s">
        <v>8359</v>
      </c>
      <c r="S3779" s="10">
        <f t="shared" si="354"/>
        <v>41887.111354166671</v>
      </c>
      <c r="T3779" s="10">
        <f t="shared" si="355"/>
        <v>41909.166666666664</v>
      </c>
      <c r="V3779" s="21"/>
      <c r="W3779" t="s">
        <v>8305</v>
      </c>
      <c r="X3779" t="str">
        <f t="shared" ref="X3779:X3842" si="358">LEFT(W3779,FIND("/",W3779)-1)</f>
        <v>theater</v>
      </c>
      <c r="Y3779" t="str">
        <f t="shared" ref="Y3779:Y3842" si="359">RIGHT(W3779,LEN(W3779)-FIND("/",W3779))</f>
        <v>musical</v>
      </c>
    </row>
    <row r="3780" spans="1:25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105.04166666666667</v>
      </c>
      <c r="P3780" s="6">
        <f t="shared" si="357"/>
        <v>70.027777777777771</v>
      </c>
      <c r="Q3780" t="s">
        <v>8317</v>
      </c>
      <c r="R3780" t="s">
        <v>8359</v>
      </c>
      <c r="S3780" s="10">
        <f t="shared" si="354"/>
        <v>41989.819212962961</v>
      </c>
      <c r="T3780" s="10">
        <f t="shared" si="355"/>
        <v>42049.819212962961</v>
      </c>
      <c r="V3780" s="21"/>
      <c r="W3780" t="s">
        <v>8305</v>
      </c>
      <c r="X3780" t="str">
        <f t="shared" si="358"/>
        <v>theater</v>
      </c>
      <c r="Y3780" t="str">
        <f t="shared" si="359"/>
        <v>musical</v>
      </c>
    </row>
    <row r="3781" spans="1:25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103.98</v>
      </c>
      <c r="P3781" s="6">
        <f t="shared" si="357"/>
        <v>135.62608695652173</v>
      </c>
      <c r="Q3781" t="s">
        <v>8317</v>
      </c>
      <c r="R3781" t="s">
        <v>8359</v>
      </c>
      <c r="S3781" s="10">
        <f t="shared" si="354"/>
        <v>42425.735416666663</v>
      </c>
      <c r="T3781" s="10">
        <f t="shared" si="355"/>
        <v>42455.693750000006</v>
      </c>
      <c r="V3781" s="21"/>
      <c r="W3781" t="s">
        <v>8305</v>
      </c>
      <c r="X3781" t="str">
        <f t="shared" si="358"/>
        <v>theater</v>
      </c>
      <c r="Y3781" t="str">
        <f t="shared" si="359"/>
        <v>musical</v>
      </c>
    </row>
    <row r="3782" spans="1:25" ht="64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120</v>
      </c>
      <c r="P3782" s="6">
        <f t="shared" si="357"/>
        <v>100</v>
      </c>
      <c r="Q3782" t="s">
        <v>8317</v>
      </c>
      <c r="R3782" t="s">
        <v>8359</v>
      </c>
      <c r="S3782" s="10">
        <f t="shared" si="354"/>
        <v>42166.219733796301</v>
      </c>
      <c r="T3782" s="10">
        <f t="shared" si="355"/>
        <v>42198.837499999994</v>
      </c>
      <c r="V3782" s="21"/>
      <c r="W3782" t="s">
        <v>8305</v>
      </c>
      <c r="X3782" t="str">
        <f t="shared" si="358"/>
        <v>theater</v>
      </c>
      <c r="Y3782" t="str">
        <f t="shared" si="359"/>
        <v>musical</v>
      </c>
    </row>
    <row r="3783" spans="1:25" ht="80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109.66666666666667</v>
      </c>
      <c r="P3783" s="6">
        <f t="shared" si="357"/>
        <v>94.90384615384616</v>
      </c>
      <c r="Q3783" t="s">
        <v>8317</v>
      </c>
      <c r="R3783" t="s">
        <v>8359</v>
      </c>
      <c r="S3783" s="10">
        <f t="shared" si="354"/>
        <v>41865.882928240739</v>
      </c>
      <c r="T3783" s="10">
        <f t="shared" si="355"/>
        <v>41890.882928240739</v>
      </c>
      <c r="V3783" s="21"/>
      <c r="W3783" t="s">
        <v>8305</v>
      </c>
      <c r="X3783" t="str">
        <f t="shared" si="358"/>
        <v>theater</v>
      </c>
      <c r="Y3783" t="str">
        <f t="shared" si="359"/>
        <v>musical</v>
      </c>
    </row>
    <row r="3784" spans="1:25" ht="64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101.75</v>
      </c>
      <c r="P3784" s="6">
        <f t="shared" si="357"/>
        <v>75.370370370370367</v>
      </c>
      <c r="Q3784" t="s">
        <v>8317</v>
      </c>
      <c r="R3784" t="s">
        <v>8359</v>
      </c>
      <c r="S3784" s="10">
        <f t="shared" si="354"/>
        <v>42546.862233796302</v>
      </c>
      <c r="T3784" s="10">
        <f t="shared" si="355"/>
        <v>42575.958333333328</v>
      </c>
      <c r="V3784" s="21"/>
      <c r="W3784" t="s">
        <v>8305</v>
      </c>
      <c r="X3784" t="str">
        <f t="shared" si="358"/>
        <v>theater</v>
      </c>
      <c r="Y3784" t="str">
        <f t="shared" si="359"/>
        <v>musical</v>
      </c>
    </row>
    <row r="3785" spans="1:25" ht="64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128.91666666666666</v>
      </c>
      <c r="P3785" s="6">
        <f t="shared" si="357"/>
        <v>64.458333333333329</v>
      </c>
      <c r="Q3785" t="s">
        <v>8317</v>
      </c>
      <c r="R3785" t="s">
        <v>8359</v>
      </c>
      <c r="S3785" s="10">
        <f t="shared" si="354"/>
        <v>42420.140277777777</v>
      </c>
      <c r="T3785" s="10">
        <f t="shared" si="355"/>
        <v>42444.666666666672</v>
      </c>
      <c r="V3785" s="21"/>
      <c r="W3785" t="s">
        <v>8305</v>
      </c>
      <c r="X3785" t="str">
        <f t="shared" si="358"/>
        <v>theater</v>
      </c>
      <c r="Y3785" t="str">
        <f t="shared" si="359"/>
        <v>musical</v>
      </c>
    </row>
    <row r="3786" spans="1:25" ht="64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114.99999999999999</v>
      </c>
      <c r="P3786" s="6">
        <f t="shared" si="357"/>
        <v>115</v>
      </c>
      <c r="Q3786" t="s">
        <v>8317</v>
      </c>
      <c r="R3786" t="s">
        <v>8359</v>
      </c>
      <c r="S3786" s="10">
        <f t="shared" si="354"/>
        <v>42531.980694444443</v>
      </c>
      <c r="T3786" s="10">
        <f t="shared" si="355"/>
        <v>42561.980694444443</v>
      </c>
      <c r="V3786" s="21"/>
      <c r="W3786" t="s">
        <v>8305</v>
      </c>
      <c r="X3786" t="str">
        <f t="shared" si="358"/>
        <v>theater</v>
      </c>
      <c r="Y3786" t="str">
        <f t="shared" si="359"/>
        <v>musical</v>
      </c>
    </row>
    <row r="3787" spans="1:25" ht="64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150.75</v>
      </c>
      <c r="P3787" s="6">
        <f t="shared" si="357"/>
        <v>100.5</v>
      </c>
      <c r="Q3787" t="s">
        <v>8317</v>
      </c>
      <c r="R3787" t="s">
        <v>8359</v>
      </c>
      <c r="S3787" s="10">
        <f t="shared" si="354"/>
        <v>42548.63853009259</v>
      </c>
      <c r="T3787" s="10">
        <f t="shared" si="355"/>
        <v>42584.418749999997</v>
      </c>
      <c r="V3787" s="21"/>
      <c r="W3787" t="s">
        <v>8305</v>
      </c>
      <c r="X3787" t="str">
        <f t="shared" si="358"/>
        <v>theater</v>
      </c>
      <c r="Y3787" t="str">
        <f t="shared" si="359"/>
        <v>musical</v>
      </c>
    </row>
    <row r="3788" spans="1:25" ht="64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110.96666666666665</v>
      </c>
      <c r="P3788" s="6">
        <f t="shared" si="357"/>
        <v>93.774647887323937</v>
      </c>
      <c r="Q3788" t="s">
        <v>8317</v>
      </c>
      <c r="R3788" t="s">
        <v>8359</v>
      </c>
      <c r="S3788" s="10">
        <f t="shared" si="354"/>
        <v>42487.037905092591</v>
      </c>
      <c r="T3788" s="10">
        <f t="shared" si="355"/>
        <v>42517.037905092591</v>
      </c>
      <c r="V3788" s="21"/>
      <c r="W3788" t="s">
        <v>8305</v>
      </c>
      <c r="X3788" t="str">
        <f t="shared" si="358"/>
        <v>theater</v>
      </c>
      <c r="Y3788" t="str">
        <f t="shared" si="359"/>
        <v>musical</v>
      </c>
    </row>
    <row r="3789" spans="1:25" ht="64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100.28571428571429</v>
      </c>
      <c r="P3789" s="6">
        <f t="shared" si="357"/>
        <v>35.1</v>
      </c>
      <c r="Q3789" t="s">
        <v>8317</v>
      </c>
      <c r="R3789" t="s">
        <v>8359</v>
      </c>
      <c r="S3789" s="10">
        <f t="shared" si="354"/>
        <v>42167.534791666665</v>
      </c>
      <c r="T3789" s="10">
        <f t="shared" si="355"/>
        <v>42196.165972222225</v>
      </c>
      <c r="V3789" s="21"/>
      <c r="W3789" t="s">
        <v>8305</v>
      </c>
      <c r="X3789" t="str">
        <f t="shared" si="358"/>
        <v>theater</v>
      </c>
      <c r="Y3789" t="str">
        <f t="shared" si="359"/>
        <v>musical</v>
      </c>
    </row>
    <row r="3790" spans="1:25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0.66666666666666674</v>
      </c>
      <c r="P3790" s="6">
        <f t="shared" si="357"/>
        <v>500</v>
      </c>
      <c r="Q3790" t="s">
        <v>8317</v>
      </c>
      <c r="R3790" t="s">
        <v>8359</v>
      </c>
      <c r="S3790" s="10">
        <f t="shared" si="354"/>
        <v>42333.695821759262</v>
      </c>
      <c r="T3790" s="10">
        <f t="shared" si="355"/>
        <v>42361.679166666669</v>
      </c>
      <c r="V3790" s="21"/>
      <c r="W3790" t="s">
        <v>8305</v>
      </c>
      <c r="X3790" t="str">
        <f t="shared" si="358"/>
        <v>theater</v>
      </c>
      <c r="Y3790" t="str">
        <f t="shared" si="359"/>
        <v>musical</v>
      </c>
    </row>
    <row r="3791" spans="1:25" ht="64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</v>
      </c>
      <c r="P3791" s="6">
        <f t="shared" si="357"/>
        <v>29</v>
      </c>
      <c r="Q3791" t="s">
        <v>8317</v>
      </c>
      <c r="R3791" t="s">
        <v>8359</v>
      </c>
      <c r="S3791" s="10">
        <f t="shared" si="354"/>
        <v>42138.798819444448</v>
      </c>
      <c r="T3791" s="10">
        <f t="shared" si="355"/>
        <v>42170.798819444448</v>
      </c>
      <c r="V3791" s="21"/>
      <c r="W3791" t="s">
        <v>8305</v>
      </c>
      <c r="X3791" t="str">
        <f t="shared" si="358"/>
        <v>theater</v>
      </c>
      <c r="Y3791" t="str">
        <f t="shared" si="359"/>
        <v>musical</v>
      </c>
    </row>
    <row r="3792" spans="1:25" ht="64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s="6">
        <f t="shared" si="357"/>
        <v>0</v>
      </c>
      <c r="Q3792" t="s">
        <v>8317</v>
      </c>
      <c r="R3792" t="s">
        <v>8359</v>
      </c>
      <c r="S3792" s="10">
        <f t="shared" si="354"/>
        <v>42666.666932870372</v>
      </c>
      <c r="T3792" s="10">
        <f t="shared" si="355"/>
        <v>42696.708599537036</v>
      </c>
      <c r="V3792" s="21"/>
      <c r="W3792" t="s">
        <v>8305</v>
      </c>
      <c r="X3792" t="str">
        <f t="shared" si="358"/>
        <v>theater</v>
      </c>
      <c r="Y3792" t="str">
        <f t="shared" si="359"/>
        <v>musical</v>
      </c>
    </row>
    <row r="3793" spans="1:25" ht="48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s="6">
        <f t="shared" si="357"/>
        <v>0</v>
      </c>
      <c r="Q3793" t="s">
        <v>8317</v>
      </c>
      <c r="R3793" t="s">
        <v>8359</v>
      </c>
      <c r="S3793" s="10">
        <f t="shared" si="354"/>
        <v>41766.692037037035</v>
      </c>
      <c r="T3793" s="10">
        <f t="shared" si="355"/>
        <v>41826.692037037035</v>
      </c>
      <c r="V3793" s="21"/>
      <c r="W3793" t="s">
        <v>8305</v>
      </c>
      <c r="X3793" t="str">
        <f t="shared" si="358"/>
        <v>theater</v>
      </c>
      <c r="Y3793" t="str">
        <f t="shared" si="359"/>
        <v>musical</v>
      </c>
    </row>
    <row r="3794" spans="1:25" ht="48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0.27999999999999997</v>
      </c>
      <c r="P3794" s="6">
        <f t="shared" si="357"/>
        <v>17.5</v>
      </c>
      <c r="Q3794" t="s">
        <v>8317</v>
      </c>
      <c r="R3794" t="s">
        <v>8359</v>
      </c>
      <c r="S3794" s="10">
        <f t="shared" si="354"/>
        <v>42170.447013888886</v>
      </c>
      <c r="T3794" s="10">
        <f t="shared" si="355"/>
        <v>42200.447013888886</v>
      </c>
      <c r="V3794" s="21"/>
      <c r="W3794" t="s">
        <v>8305</v>
      </c>
      <c r="X3794" t="str">
        <f t="shared" si="358"/>
        <v>theater</v>
      </c>
      <c r="Y3794" t="str">
        <f t="shared" si="359"/>
        <v>musical</v>
      </c>
    </row>
    <row r="3795" spans="1:25" ht="64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59.657142857142851</v>
      </c>
      <c r="P3795" s="6">
        <f t="shared" si="357"/>
        <v>174</v>
      </c>
      <c r="Q3795" t="s">
        <v>8317</v>
      </c>
      <c r="R3795" t="s">
        <v>8359</v>
      </c>
      <c r="S3795" s="10">
        <f t="shared" si="354"/>
        <v>41968.938993055555</v>
      </c>
      <c r="T3795" s="10">
        <f t="shared" si="355"/>
        <v>41989.938993055555</v>
      </c>
      <c r="V3795" s="21"/>
      <c r="W3795" t="s">
        <v>8305</v>
      </c>
      <c r="X3795" t="str">
        <f t="shared" si="358"/>
        <v>theater</v>
      </c>
      <c r="Y3795" t="str">
        <f t="shared" si="359"/>
        <v>musical</v>
      </c>
    </row>
    <row r="3796" spans="1:25" ht="64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1</v>
      </c>
      <c r="P3796" s="6">
        <f t="shared" si="357"/>
        <v>50</v>
      </c>
      <c r="Q3796" t="s">
        <v>8317</v>
      </c>
      <c r="R3796" t="s">
        <v>8359</v>
      </c>
      <c r="S3796" s="10">
        <f t="shared" si="354"/>
        <v>42132.58048611111</v>
      </c>
      <c r="T3796" s="10">
        <f t="shared" si="355"/>
        <v>42162.58048611111</v>
      </c>
      <c r="V3796" s="21"/>
      <c r="W3796" t="s">
        <v>8305</v>
      </c>
      <c r="X3796" t="str">
        <f t="shared" si="358"/>
        <v>theater</v>
      </c>
      <c r="Y3796" t="str">
        <f t="shared" si="359"/>
        <v>musical</v>
      </c>
    </row>
    <row r="3797" spans="1:25" ht="64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1.6666666666666667</v>
      </c>
      <c r="P3797" s="6">
        <f t="shared" si="357"/>
        <v>5</v>
      </c>
      <c r="Q3797" t="s">
        <v>8317</v>
      </c>
      <c r="R3797" t="s">
        <v>8359</v>
      </c>
      <c r="S3797" s="10">
        <f t="shared" si="354"/>
        <v>42201.436226851853</v>
      </c>
      <c r="T3797" s="10">
        <f t="shared" si="355"/>
        <v>42244.9375</v>
      </c>
      <c r="V3797" s="21"/>
      <c r="W3797" t="s">
        <v>8305</v>
      </c>
      <c r="X3797" t="str">
        <f t="shared" si="358"/>
        <v>theater</v>
      </c>
      <c r="Y3797" t="str">
        <f t="shared" si="359"/>
        <v>musical</v>
      </c>
    </row>
    <row r="3798" spans="1:25" ht="64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4.4444444444444444E-3</v>
      </c>
      <c r="P3798" s="6">
        <f t="shared" si="357"/>
        <v>1</v>
      </c>
      <c r="Q3798" t="s">
        <v>8317</v>
      </c>
      <c r="R3798" t="s">
        <v>8359</v>
      </c>
      <c r="S3798" s="10">
        <f t="shared" si="354"/>
        <v>42689.029583333337</v>
      </c>
      <c r="T3798" s="10">
        <f t="shared" si="355"/>
        <v>42749.029583333337</v>
      </c>
      <c r="V3798" s="21"/>
      <c r="W3798" t="s">
        <v>8305</v>
      </c>
      <c r="X3798" t="str">
        <f t="shared" si="358"/>
        <v>theater</v>
      </c>
      <c r="Y3798" t="str">
        <f t="shared" si="359"/>
        <v>musical</v>
      </c>
    </row>
    <row r="3799" spans="1:25" ht="80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89.666666666666657</v>
      </c>
      <c r="P3799" s="6">
        <f t="shared" si="357"/>
        <v>145.40540540540542</v>
      </c>
      <c r="Q3799" t="s">
        <v>8317</v>
      </c>
      <c r="R3799" t="s">
        <v>8359</v>
      </c>
      <c r="S3799" s="10">
        <f t="shared" si="354"/>
        <v>42084.881539351853</v>
      </c>
      <c r="T3799" s="10">
        <f t="shared" si="355"/>
        <v>42114.881539351853</v>
      </c>
      <c r="V3799" s="21"/>
      <c r="W3799" t="s">
        <v>8305</v>
      </c>
      <c r="X3799" t="str">
        <f t="shared" si="358"/>
        <v>theater</v>
      </c>
      <c r="Y3799" t="str">
        <f t="shared" si="359"/>
        <v>musical</v>
      </c>
    </row>
    <row r="3800" spans="1:25" ht="64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1.4642857142857144</v>
      </c>
      <c r="P3800" s="6">
        <f t="shared" si="357"/>
        <v>205</v>
      </c>
      <c r="Q3800" t="s">
        <v>8317</v>
      </c>
      <c r="R3800" t="s">
        <v>8359</v>
      </c>
      <c r="S3800" s="10">
        <f t="shared" ref="S3800:S3863" si="360">(((J3800/60)/60)/24)+DATE(1970,1,1)</f>
        <v>41831.722777777781</v>
      </c>
      <c r="T3800" s="10">
        <f t="shared" ref="T3800:T3863" si="361">(((I3800/60)/60)/24)+DATE(1970,1,1)</f>
        <v>41861.722777777781</v>
      </c>
      <c r="V3800" s="21"/>
      <c r="W3800" t="s">
        <v>8305</v>
      </c>
      <c r="X3800" t="str">
        <f t="shared" si="358"/>
        <v>theater</v>
      </c>
      <c r="Y3800" t="str">
        <f t="shared" si="359"/>
        <v>musical</v>
      </c>
    </row>
    <row r="3801" spans="1:25" ht="48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4.0199999999999996</v>
      </c>
      <c r="P3801" s="6">
        <f t="shared" si="357"/>
        <v>100.5</v>
      </c>
      <c r="Q3801" t="s">
        <v>8317</v>
      </c>
      <c r="R3801" t="s">
        <v>8359</v>
      </c>
      <c r="S3801" s="10">
        <f t="shared" si="360"/>
        <v>42410.93105324074</v>
      </c>
      <c r="T3801" s="10">
        <f t="shared" si="361"/>
        <v>42440.93105324074</v>
      </c>
      <c r="V3801" s="21"/>
      <c r="W3801" t="s">
        <v>8305</v>
      </c>
      <c r="X3801" t="str">
        <f t="shared" si="358"/>
        <v>theater</v>
      </c>
      <c r="Y3801" t="str">
        <f t="shared" si="359"/>
        <v>musical</v>
      </c>
    </row>
    <row r="3802" spans="1:25" ht="64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</v>
      </c>
      <c r="P3802" s="6">
        <f t="shared" si="357"/>
        <v>55.0625</v>
      </c>
      <c r="Q3802" t="s">
        <v>8317</v>
      </c>
      <c r="R3802" t="s">
        <v>8359</v>
      </c>
      <c r="S3802" s="10">
        <f t="shared" si="360"/>
        <v>41982.737071759257</v>
      </c>
      <c r="T3802" s="10">
        <f t="shared" si="361"/>
        <v>42015.207638888889</v>
      </c>
      <c r="V3802" s="21"/>
      <c r="W3802" t="s">
        <v>8305</v>
      </c>
      <c r="X3802" t="str">
        <f t="shared" si="358"/>
        <v>theater</v>
      </c>
      <c r="Y3802" t="str">
        <f t="shared" si="359"/>
        <v>musical</v>
      </c>
    </row>
    <row r="3803" spans="1:25" ht="64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8.52</v>
      </c>
      <c r="P3803" s="6">
        <f t="shared" si="357"/>
        <v>47.333333333333336</v>
      </c>
      <c r="Q3803" t="s">
        <v>8317</v>
      </c>
      <c r="R3803" t="s">
        <v>8359</v>
      </c>
      <c r="S3803" s="10">
        <f t="shared" si="360"/>
        <v>41975.676111111112</v>
      </c>
      <c r="T3803" s="10">
        <f t="shared" si="361"/>
        <v>42006.676111111112</v>
      </c>
      <c r="V3803" s="21"/>
      <c r="W3803" t="s">
        <v>8305</v>
      </c>
      <c r="X3803" t="str">
        <f t="shared" si="358"/>
        <v>theater</v>
      </c>
      <c r="Y3803" t="str">
        <f t="shared" si="359"/>
        <v>musical</v>
      </c>
    </row>
    <row r="3804" spans="1:25" ht="64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s="6">
        <f t="shared" si="357"/>
        <v>0</v>
      </c>
      <c r="Q3804" t="s">
        <v>8317</v>
      </c>
      <c r="R3804" t="s">
        <v>8359</v>
      </c>
      <c r="S3804" s="10">
        <f t="shared" si="360"/>
        <v>42269.126226851848</v>
      </c>
      <c r="T3804" s="10">
        <f t="shared" si="361"/>
        <v>42299.126226851848</v>
      </c>
      <c r="V3804" s="21"/>
      <c r="W3804" t="s">
        <v>8305</v>
      </c>
      <c r="X3804" t="str">
        <f t="shared" si="358"/>
        <v>theater</v>
      </c>
      <c r="Y3804" t="str">
        <f t="shared" si="359"/>
        <v>musical</v>
      </c>
    </row>
    <row r="3805" spans="1:25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19.650000000000002</v>
      </c>
      <c r="P3805" s="6">
        <f t="shared" si="357"/>
        <v>58.95</v>
      </c>
      <c r="Q3805" t="s">
        <v>8317</v>
      </c>
      <c r="R3805" t="s">
        <v>8359</v>
      </c>
      <c r="S3805" s="10">
        <f t="shared" si="360"/>
        <v>42403.971851851849</v>
      </c>
      <c r="T3805" s="10">
        <f t="shared" si="361"/>
        <v>42433.971851851849</v>
      </c>
      <c r="V3805" s="21"/>
      <c r="W3805" t="s">
        <v>8305</v>
      </c>
      <c r="X3805" t="str">
        <f t="shared" si="358"/>
        <v>theater</v>
      </c>
      <c r="Y3805" t="str">
        <f t="shared" si="359"/>
        <v>musical</v>
      </c>
    </row>
    <row r="3806" spans="1:25" ht="64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s="6">
        <f t="shared" si="357"/>
        <v>0</v>
      </c>
      <c r="Q3806" t="s">
        <v>8317</v>
      </c>
      <c r="R3806" t="s">
        <v>8359</v>
      </c>
      <c r="S3806" s="10">
        <f t="shared" si="360"/>
        <v>42527.00953703704</v>
      </c>
      <c r="T3806" s="10">
        <f t="shared" si="361"/>
        <v>42582.291666666672</v>
      </c>
      <c r="V3806" s="21"/>
      <c r="W3806" t="s">
        <v>8305</v>
      </c>
      <c r="X3806" t="str">
        <f t="shared" si="358"/>
        <v>theater</v>
      </c>
      <c r="Y3806" t="str">
        <f t="shared" si="359"/>
        <v>musical</v>
      </c>
    </row>
    <row r="3807" spans="1:25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2E-3</v>
      </c>
      <c r="P3807" s="6">
        <f t="shared" si="357"/>
        <v>1.5</v>
      </c>
      <c r="Q3807" t="s">
        <v>8317</v>
      </c>
      <c r="R3807" t="s">
        <v>8359</v>
      </c>
      <c r="S3807" s="10">
        <f t="shared" si="360"/>
        <v>41849.887037037035</v>
      </c>
      <c r="T3807" s="10">
        <f t="shared" si="361"/>
        <v>41909.887037037035</v>
      </c>
      <c r="V3807" s="21"/>
      <c r="W3807" t="s">
        <v>8305</v>
      </c>
      <c r="X3807" t="str">
        <f t="shared" si="358"/>
        <v>theater</v>
      </c>
      <c r="Y3807" t="str">
        <f t="shared" si="359"/>
        <v>musical</v>
      </c>
    </row>
    <row r="3808" spans="1:25" ht="64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6.6666666666666666E-2</v>
      </c>
      <c r="P3808" s="6">
        <f t="shared" si="357"/>
        <v>5</v>
      </c>
      <c r="Q3808" t="s">
        <v>8317</v>
      </c>
      <c r="R3808" t="s">
        <v>8359</v>
      </c>
      <c r="S3808" s="10">
        <f t="shared" si="360"/>
        <v>41799.259039351848</v>
      </c>
      <c r="T3808" s="10">
        <f t="shared" si="361"/>
        <v>41819.259039351848</v>
      </c>
      <c r="V3808" s="21"/>
      <c r="W3808" t="s">
        <v>8305</v>
      </c>
      <c r="X3808" t="str">
        <f t="shared" si="358"/>
        <v>theater</v>
      </c>
      <c r="Y3808" t="str">
        <f t="shared" si="359"/>
        <v>musical</v>
      </c>
    </row>
    <row r="3809" spans="1:25" ht="64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30.333333333333336</v>
      </c>
      <c r="P3809" s="6">
        <f t="shared" si="357"/>
        <v>50.555555555555557</v>
      </c>
      <c r="Q3809" t="s">
        <v>8317</v>
      </c>
      <c r="R3809" t="s">
        <v>8359</v>
      </c>
      <c r="S3809" s="10">
        <f t="shared" si="360"/>
        <v>42090.909016203703</v>
      </c>
      <c r="T3809" s="10">
        <f t="shared" si="361"/>
        <v>42097.909016203703</v>
      </c>
      <c r="V3809" s="21"/>
      <c r="W3809" t="s">
        <v>8305</v>
      </c>
      <c r="X3809" t="str">
        <f t="shared" si="358"/>
        <v>theater</v>
      </c>
      <c r="Y3809" t="str">
        <f t="shared" si="359"/>
        <v>musical</v>
      </c>
    </row>
    <row r="3810" spans="1:25" ht="64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100</v>
      </c>
      <c r="P3810" s="6">
        <f t="shared" si="357"/>
        <v>41.666666666666664</v>
      </c>
      <c r="Q3810" t="s">
        <v>8317</v>
      </c>
      <c r="R3810" t="s">
        <v>8318</v>
      </c>
      <c r="S3810" s="10">
        <f t="shared" si="360"/>
        <v>42059.453923611116</v>
      </c>
      <c r="T3810" s="10">
        <f t="shared" si="361"/>
        <v>42119.412256944444</v>
      </c>
      <c r="V3810" s="21"/>
      <c r="W3810" t="s">
        <v>8271</v>
      </c>
      <c r="X3810" t="str">
        <f t="shared" si="358"/>
        <v>theater</v>
      </c>
      <c r="Y3810" t="str">
        <f t="shared" si="359"/>
        <v>plays</v>
      </c>
    </row>
    <row r="3811" spans="1:25" ht="80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101.25</v>
      </c>
      <c r="P3811" s="6">
        <f t="shared" si="357"/>
        <v>53.289473684210527</v>
      </c>
      <c r="Q3811" t="s">
        <v>8317</v>
      </c>
      <c r="R3811" t="s">
        <v>8318</v>
      </c>
      <c r="S3811" s="10">
        <f t="shared" si="360"/>
        <v>41800.526701388888</v>
      </c>
      <c r="T3811" s="10">
        <f t="shared" si="361"/>
        <v>41850.958333333336</v>
      </c>
      <c r="V3811" s="21"/>
      <c r="W3811" t="s">
        <v>8271</v>
      </c>
      <c r="X3811" t="str">
        <f t="shared" si="358"/>
        <v>theater</v>
      </c>
      <c r="Y3811" t="str">
        <f t="shared" si="359"/>
        <v>plays</v>
      </c>
    </row>
    <row r="3812" spans="1:25" ht="64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121.73333333333333</v>
      </c>
      <c r="P3812" s="6">
        <f t="shared" si="357"/>
        <v>70.230769230769226</v>
      </c>
      <c r="Q3812" t="s">
        <v>8317</v>
      </c>
      <c r="R3812" t="s">
        <v>8318</v>
      </c>
      <c r="S3812" s="10">
        <f t="shared" si="360"/>
        <v>42054.849050925928</v>
      </c>
      <c r="T3812" s="10">
        <f t="shared" si="361"/>
        <v>42084.807384259257</v>
      </c>
      <c r="V3812" s="21"/>
      <c r="W3812" t="s">
        <v>8271</v>
      </c>
      <c r="X3812" t="str">
        <f t="shared" si="358"/>
        <v>theater</v>
      </c>
      <c r="Y3812" t="str">
        <f t="shared" si="359"/>
        <v>plays</v>
      </c>
    </row>
    <row r="3813" spans="1:25" ht="64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330</v>
      </c>
      <c r="P3813" s="6">
        <f t="shared" si="357"/>
        <v>43.421052631578945</v>
      </c>
      <c r="Q3813" t="s">
        <v>8317</v>
      </c>
      <c r="R3813" t="s">
        <v>8318</v>
      </c>
      <c r="S3813" s="10">
        <f t="shared" si="360"/>
        <v>42487.62700231481</v>
      </c>
      <c r="T3813" s="10">
        <f t="shared" si="361"/>
        <v>42521.458333333328</v>
      </c>
      <c r="V3813" s="21"/>
      <c r="W3813" t="s">
        <v>8271</v>
      </c>
      <c r="X3813" t="str">
        <f t="shared" si="358"/>
        <v>theater</v>
      </c>
      <c r="Y3813" t="str">
        <f t="shared" si="359"/>
        <v>plays</v>
      </c>
    </row>
    <row r="3814" spans="1:25" ht="64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109.55</v>
      </c>
      <c r="P3814" s="6">
        <f t="shared" si="357"/>
        <v>199.18181818181819</v>
      </c>
      <c r="Q3814" t="s">
        <v>8317</v>
      </c>
      <c r="R3814" t="s">
        <v>8318</v>
      </c>
      <c r="S3814" s="10">
        <f t="shared" si="360"/>
        <v>42109.751250000001</v>
      </c>
      <c r="T3814" s="10">
        <f t="shared" si="361"/>
        <v>42156.165972222225</v>
      </c>
      <c r="V3814" s="21"/>
      <c r="W3814" t="s">
        <v>8271</v>
      </c>
      <c r="X3814" t="str">
        <f t="shared" si="358"/>
        <v>theater</v>
      </c>
      <c r="Y3814" t="str">
        <f t="shared" si="359"/>
        <v>plays</v>
      </c>
    </row>
    <row r="3815" spans="1:25" ht="80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100.95190476190474</v>
      </c>
      <c r="P3815" s="6">
        <f t="shared" si="357"/>
        <v>78.518148148148143</v>
      </c>
      <c r="Q3815" t="s">
        <v>8317</v>
      </c>
      <c r="R3815" t="s">
        <v>8318</v>
      </c>
      <c r="S3815" s="10">
        <f t="shared" si="360"/>
        <v>42497.275706018518</v>
      </c>
      <c r="T3815" s="10">
        <f t="shared" si="361"/>
        <v>42535.904861111107</v>
      </c>
      <c r="V3815" s="21"/>
      <c r="W3815" t="s">
        <v>8271</v>
      </c>
      <c r="X3815" t="str">
        <f t="shared" si="358"/>
        <v>theater</v>
      </c>
      <c r="Y3815" t="str">
        <f t="shared" si="359"/>
        <v>plays</v>
      </c>
    </row>
    <row r="3816" spans="1:25" ht="64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140.13333333333333</v>
      </c>
      <c r="P3816" s="6">
        <f t="shared" si="357"/>
        <v>61.823529411764703</v>
      </c>
      <c r="Q3816" t="s">
        <v>8317</v>
      </c>
      <c r="R3816" t="s">
        <v>8318</v>
      </c>
      <c r="S3816" s="10">
        <f t="shared" si="360"/>
        <v>42058.904074074075</v>
      </c>
      <c r="T3816" s="10">
        <f t="shared" si="361"/>
        <v>42095.165972222225</v>
      </c>
      <c r="V3816" s="21"/>
      <c r="W3816" t="s">
        <v>8271</v>
      </c>
      <c r="X3816" t="str">
        <f t="shared" si="358"/>
        <v>theater</v>
      </c>
      <c r="Y3816" t="str">
        <f t="shared" si="359"/>
        <v>plays</v>
      </c>
    </row>
    <row r="3817" spans="1:25" ht="48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100.001</v>
      </c>
      <c r="P3817" s="6">
        <f t="shared" si="357"/>
        <v>50.000500000000002</v>
      </c>
      <c r="Q3817" t="s">
        <v>8317</v>
      </c>
      <c r="R3817" t="s">
        <v>8318</v>
      </c>
      <c r="S3817" s="10">
        <f t="shared" si="360"/>
        <v>42207.259918981479</v>
      </c>
      <c r="T3817" s="10">
        <f t="shared" si="361"/>
        <v>42236.958333333328</v>
      </c>
      <c r="V3817" s="21"/>
      <c r="W3817" t="s">
        <v>8271</v>
      </c>
      <c r="X3817" t="str">
        <f t="shared" si="358"/>
        <v>theater</v>
      </c>
      <c r="Y3817" t="str">
        <f t="shared" si="359"/>
        <v>plays</v>
      </c>
    </row>
    <row r="3818" spans="1:25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119.238</v>
      </c>
      <c r="P3818" s="6">
        <f t="shared" si="357"/>
        <v>48.339729729729726</v>
      </c>
      <c r="Q3818" t="s">
        <v>8317</v>
      </c>
      <c r="R3818" t="s">
        <v>8318</v>
      </c>
      <c r="S3818" s="10">
        <f t="shared" si="360"/>
        <v>41807.690081018518</v>
      </c>
      <c r="T3818" s="10">
        <f t="shared" si="361"/>
        <v>41837.690081018518</v>
      </c>
      <c r="V3818" s="21"/>
      <c r="W3818" t="s">
        <v>8271</v>
      </c>
      <c r="X3818" t="str">
        <f t="shared" si="358"/>
        <v>theater</v>
      </c>
      <c r="Y3818" t="str">
        <f t="shared" si="359"/>
        <v>plays</v>
      </c>
    </row>
    <row r="3819" spans="1:25" ht="64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107.25</v>
      </c>
      <c r="P3819" s="6">
        <f t="shared" si="357"/>
        <v>107.25</v>
      </c>
      <c r="Q3819" t="s">
        <v>8317</v>
      </c>
      <c r="R3819" t="s">
        <v>8318</v>
      </c>
      <c r="S3819" s="10">
        <f t="shared" si="360"/>
        <v>42284.69694444444</v>
      </c>
      <c r="T3819" s="10">
        <f t="shared" si="361"/>
        <v>42301.165972222225</v>
      </c>
      <c r="V3819" s="21"/>
      <c r="W3819" t="s">
        <v>8271</v>
      </c>
      <c r="X3819" t="str">
        <f t="shared" si="358"/>
        <v>theater</v>
      </c>
      <c r="Y3819" t="str">
        <f t="shared" si="359"/>
        <v>plays</v>
      </c>
    </row>
    <row r="3820" spans="1:25" ht="64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227.99999999999997</v>
      </c>
      <c r="P3820" s="6">
        <f t="shared" si="357"/>
        <v>57</v>
      </c>
      <c r="Q3820" t="s">
        <v>8317</v>
      </c>
      <c r="R3820" t="s">
        <v>8318</v>
      </c>
      <c r="S3820" s="10">
        <f t="shared" si="360"/>
        <v>42045.84238425926</v>
      </c>
      <c r="T3820" s="10">
        <f t="shared" si="361"/>
        <v>42075.800717592589</v>
      </c>
      <c r="V3820" s="21"/>
      <c r="W3820" t="s">
        <v>8271</v>
      </c>
      <c r="X3820" t="str">
        <f t="shared" si="358"/>
        <v>theater</v>
      </c>
      <c r="Y3820" t="str">
        <f t="shared" si="359"/>
        <v>plays</v>
      </c>
    </row>
    <row r="3821" spans="1:25" ht="48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106.4</v>
      </c>
      <c r="P3821" s="6">
        <f t="shared" si="357"/>
        <v>40.92307692307692</v>
      </c>
      <c r="Q3821" t="s">
        <v>8317</v>
      </c>
      <c r="R3821" t="s">
        <v>8318</v>
      </c>
      <c r="S3821" s="10">
        <f t="shared" si="360"/>
        <v>42184.209537037037</v>
      </c>
      <c r="T3821" s="10">
        <f t="shared" si="361"/>
        <v>42202.876388888893</v>
      </c>
      <c r="V3821" s="21"/>
      <c r="W3821" t="s">
        <v>8271</v>
      </c>
      <c r="X3821" t="str">
        <f t="shared" si="358"/>
        <v>theater</v>
      </c>
      <c r="Y3821" t="str">
        <f t="shared" si="359"/>
        <v>plays</v>
      </c>
    </row>
    <row r="3822" spans="1:25" ht="64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143.33333333333334</v>
      </c>
      <c r="P3822" s="6">
        <f t="shared" si="357"/>
        <v>21.5</v>
      </c>
      <c r="Q3822" t="s">
        <v>8317</v>
      </c>
      <c r="R3822" t="s">
        <v>8318</v>
      </c>
      <c r="S3822" s="10">
        <f t="shared" si="360"/>
        <v>42160.651817129634</v>
      </c>
      <c r="T3822" s="10">
        <f t="shared" si="361"/>
        <v>42190.651817129634</v>
      </c>
      <c r="V3822" s="21"/>
      <c r="W3822" t="s">
        <v>8271</v>
      </c>
      <c r="X3822" t="str">
        <f t="shared" si="358"/>
        <v>theater</v>
      </c>
      <c r="Y3822" t="str">
        <f t="shared" si="359"/>
        <v>plays</v>
      </c>
    </row>
    <row r="3823" spans="1:25" ht="64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104.54285714285714</v>
      </c>
      <c r="P3823" s="6">
        <f t="shared" si="357"/>
        <v>79.543478260869563</v>
      </c>
      <c r="Q3823" t="s">
        <v>8317</v>
      </c>
      <c r="R3823" t="s">
        <v>8318</v>
      </c>
      <c r="S3823" s="10">
        <f t="shared" si="360"/>
        <v>42341.180636574078</v>
      </c>
      <c r="T3823" s="10">
        <f t="shared" si="361"/>
        <v>42373.180636574078</v>
      </c>
      <c r="V3823" s="21"/>
      <c r="W3823" t="s">
        <v>8271</v>
      </c>
      <c r="X3823" t="str">
        <f t="shared" si="358"/>
        <v>theater</v>
      </c>
      <c r="Y3823" t="str">
        <f t="shared" si="359"/>
        <v>plays</v>
      </c>
    </row>
    <row r="3824" spans="1:25" ht="80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110.02000000000001</v>
      </c>
      <c r="P3824" s="6">
        <f t="shared" si="357"/>
        <v>72.381578947368425</v>
      </c>
      <c r="Q3824" t="s">
        <v>8317</v>
      </c>
      <c r="R3824" t="s">
        <v>8318</v>
      </c>
      <c r="S3824" s="10">
        <f t="shared" si="360"/>
        <v>42329.838159722218</v>
      </c>
      <c r="T3824" s="10">
        <f t="shared" si="361"/>
        <v>42388.957638888889</v>
      </c>
      <c r="V3824" s="21"/>
      <c r="W3824" t="s">
        <v>8271</v>
      </c>
      <c r="X3824" t="str">
        <f t="shared" si="358"/>
        <v>theater</v>
      </c>
      <c r="Y3824" t="str">
        <f t="shared" si="359"/>
        <v>plays</v>
      </c>
    </row>
    <row r="3825" spans="1:25" ht="64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106</v>
      </c>
      <c r="P3825" s="6">
        <f t="shared" si="357"/>
        <v>64.634146341463421</v>
      </c>
      <c r="Q3825" t="s">
        <v>8317</v>
      </c>
      <c r="R3825" t="s">
        <v>8318</v>
      </c>
      <c r="S3825" s="10">
        <f t="shared" si="360"/>
        <v>42170.910231481481</v>
      </c>
      <c r="T3825" s="10">
        <f t="shared" si="361"/>
        <v>42205.165972222225</v>
      </c>
      <c r="V3825" s="21"/>
      <c r="W3825" t="s">
        <v>8271</v>
      </c>
      <c r="X3825" t="str">
        <f t="shared" si="358"/>
        <v>theater</v>
      </c>
      <c r="Y3825" t="str">
        <f t="shared" si="359"/>
        <v>plays</v>
      </c>
    </row>
    <row r="3826" spans="1:25" ht="64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108</v>
      </c>
      <c r="P3826" s="6">
        <f t="shared" si="357"/>
        <v>38.571428571428569</v>
      </c>
      <c r="Q3826" t="s">
        <v>8317</v>
      </c>
      <c r="R3826" t="s">
        <v>8318</v>
      </c>
      <c r="S3826" s="10">
        <f t="shared" si="360"/>
        <v>42571.626192129625</v>
      </c>
      <c r="T3826" s="10">
        <f t="shared" si="361"/>
        <v>42583.570138888885</v>
      </c>
      <c r="V3826" s="21"/>
      <c r="W3826" t="s">
        <v>8271</v>
      </c>
      <c r="X3826" t="str">
        <f t="shared" si="358"/>
        <v>theater</v>
      </c>
      <c r="Y3826" t="str">
        <f t="shared" si="359"/>
        <v>plays</v>
      </c>
    </row>
    <row r="3827" spans="1:25" ht="64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105.42</v>
      </c>
      <c r="P3827" s="6">
        <f t="shared" si="357"/>
        <v>107.57142857142857</v>
      </c>
      <c r="Q3827" t="s">
        <v>8317</v>
      </c>
      <c r="R3827" t="s">
        <v>8318</v>
      </c>
      <c r="S3827" s="10">
        <f t="shared" si="360"/>
        <v>42151.069606481484</v>
      </c>
      <c r="T3827" s="10">
        <f t="shared" si="361"/>
        <v>42172.069606481484</v>
      </c>
      <c r="V3827" s="21"/>
      <c r="W3827" t="s">
        <v>8271</v>
      </c>
      <c r="X3827" t="str">
        <f t="shared" si="358"/>
        <v>theater</v>
      </c>
      <c r="Y3827" t="str">
        <f t="shared" si="359"/>
        <v>plays</v>
      </c>
    </row>
    <row r="3828" spans="1:25" ht="48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119.16666666666667</v>
      </c>
      <c r="P3828" s="6">
        <f t="shared" si="357"/>
        <v>27.5</v>
      </c>
      <c r="Q3828" t="s">
        <v>8317</v>
      </c>
      <c r="R3828" t="s">
        <v>8318</v>
      </c>
      <c r="S3828" s="10">
        <f t="shared" si="360"/>
        <v>42101.423541666663</v>
      </c>
      <c r="T3828" s="10">
        <f t="shared" si="361"/>
        <v>42131.423541666663</v>
      </c>
      <c r="V3828" s="21"/>
      <c r="W3828" t="s">
        <v>8271</v>
      </c>
      <c r="X3828" t="str">
        <f t="shared" si="358"/>
        <v>theater</v>
      </c>
      <c r="Y3828" t="str">
        <f t="shared" si="359"/>
        <v>plays</v>
      </c>
    </row>
    <row r="3829" spans="1:25" ht="8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152.66666666666666</v>
      </c>
      <c r="P3829" s="6">
        <f t="shared" si="357"/>
        <v>70.461538461538467</v>
      </c>
      <c r="Q3829" t="s">
        <v>8317</v>
      </c>
      <c r="R3829" t="s">
        <v>8318</v>
      </c>
      <c r="S3829" s="10">
        <f t="shared" si="360"/>
        <v>42034.928252314814</v>
      </c>
      <c r="T3829" s="10">
        <f t="shared" si="361"/>
        <v>42090</v>
      </c>
      <c r="V3829" s="21"/>
      <c r="W3829" t="s">
        <v>8271</v>
      </c>
      <c r="X3829" t="str">
        <f t="shared" si="358"/>
        <v>theater</v>
      </c>
      <c r="Y3829" t="str">
        <f t="shared" si="359"/>
        <v>plays</v>
      </c>
    </row>
    <row r="3830" spans="1:25" ht="64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100</v>
      </c>
      <c r="P3830" s="6">
        <f t="shared" si="357"/>
        <v>178.57142857142858</v>
      </c>
      <c r="Q3830" t="s">
        <v>8317</v>
      </c>
      <c r="R3830" t="s">
        <v>8318</v>
      </c>
      <c r="S3830" s="10">
        <f t="shared" si="360"/>
        <v>41944.527627314819</v>
      </c>
      <c r="T3830" s="10">
        <f t="shared" si="361"/>
        <v>42004.569293981483</v>
      </c>
      <c r="V3830" s="21"/>
      <c r="W3830" t="s">
        <v>8271</v>
      </c>
      <c r="X3830" t="str">
        <f t="shared" si="358"/>
        <v>theater</v>
      </c>
      <c r="Y3830" t="str">
        <f t="shared" si="359"/>
        <v>plays</v>
      </c>
    </row>
    <row r="3831" spans="1:25" ht="64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100.2</v>
      </c>
      <c r="P3831" s="6">
        <f t="shared" si="357"/>
        <v>62.625</v>
      </c>
      <c r="Q3831" t="s">
        <v>8317</v>
      </c>
      <c r="R3831" t="s">
        <v>8318</v>
      </c>
      <c r="S3831" s="10">
        <f t="shared" si="360"/>
        <v>42593.865405092598</v>
      </c>
      <c r="T3831" s="10">
        <f t="shared" si="361"/>
        <v>42613.865405092598</v>
      </c>
      <c r="V3831" s="21"/>
      <c r="W3831" t="s">
        <v>8271</v>
      </c>
      <c r="X3831" t="str">
        <f t="shared" si="358"/>
        <v>theater</v>
      </c>
      <c r="Y3831" t="str">
        <f t="shared" si="359"/>
        <v>plays</v>
      </c>
    </row>
    <row r="3832" spans="1:25" ht="64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225</v>
      </c>
      <c r="P3832" s="6">
        <f t="shared" si="357"/>
        <v>75</v>
      </c>
      <c r="Q3832" t="s">
        <v>8317</v>
      </c>
      <c r="R3832" t="s">
        <v>8318</v>
      </c>
      <c r="S3832" s="10">
        <f t="shared" si="360"/>
        <v>42503.740868055553</v>
      </c>
      <c r="T3832" s="10">
        <f t="shared" si="361"/>
        <v>42517.740868055553</v>
      </c>
      <c r="V3832" s="21"/>
      <c r="W3832" t="s">
        <v>8271</v>
      </c>
      <c r="X3832" t="str">
        <f t="shared" si="358"/>
        <v>theater</v>
      </c>
      <c r="Y3832" t="str">
        <f t="shared" si="359"/>
        <v>plays</v>
      </c>
    </row>
    <row r="3833" spans="1:25" ht="80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106.02199999999999</v>
      </c>
      <c r="P3833" s="6">
        <f t="shared" si="357"/>
        <v>58.901111111111113</v>
      </c>
      <c r="Q3833" t="s">
        <v>8317</v>
      </c>
      <c r="R3833" t="s">
        <v>8318</v>
      </c>
      <c r="S3833" s="10">
        <f t="shared" si="360"/>
        <v>41927.848900462966</v>
      </c>
      <c r="T3833" s="10">
        <f t="shared" si="361"/>
        <v>41948.890567129631</v>
      </c>
      <c r="V3833" s="21"/>
      <c r="W3833" t="s">
        <v>8271</v>
      </c>
      <c r="X3833" t="str">
        <f t="shared" si="358"/>
        <v>theater</v>
      </c>
      <c r="Y3833" t="str">
        <f t="shared" si="359"/>
        <v>plays</v>
      </c>
    </row>
    <row r="3834" spans="1:25" ht="64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104.66666666666666</v>
      </c>
      <c r="P3834" s="6">
        <f t="shared" si="357"/>
        <v>139.55555555555554</v>
      </c>
      <c r="Q3834" t="s">
        <v>8317</v>
      </c>
      <c r="R3834" t="s">
        <v>8318</v>
      </c>
      <c r="S3834" s="10">
        <f t="shared" si="360"/>
        <v>42375.114988425921</v>
      </c>
      <c r="T3834" s="10">
        <f t="shared" si="361"/>
        <v>42420.114988425921</v>
      </c>
      <c r="V3834" s="21"/>
      <c r="W3834" t="s">
        <v>8271</v>
      </c>
      <c r="X3834" t="str">
        <f t="shared" si="358"/>
        <v>theater</v>
      </c>
      <c r="Y3834" t="str">
        <f t="shared" si="359"/>
        <v>plays</v>
      </c>
    </row>
    <row r="3835" spans="1:25" ht="64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116.66666666666667</v>
      </c>
      <c r="P3835" s="6">
        <f t="shared" si="357"/>
        <v>70</v>
      </c>
      <c r="Q3835" t="s">
        <v>8317</v>
      </c>
      <c r="R3835" t="s">
        <v>8318</v>
      </c>
      <c r="S3835" s="10">
        <f t="shared" si="360"/>
        <v>41963.872361111105</v>
      </c>
      <c r="T3835" s="10">
        <f t="shared" si="361"/>
        <v>41974.797916666663</v>
      </c>
      <c r="V3835" s="21"/>
      <c r="W3835" t="s">
        <v>8271</v>
      </c>
      <c r="X3835" t="str">
        <f t="shared" si="358"/>
        <v>theater</v>
      </c>
      <c r="Y3835" t="str">
        <f t="shared" si="359"/>
        <v>plays</v>
      </c>
    </row>
    <row r="3836" spans="1:25" ht="64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109.03333333333333</v>
      </c>
      <c r="P3836" s="6">
        <f t="shared" si="357"/>
        <v>57.385964912280699</v>
      </c>
      <c r="Q3836" t="s">
        <v>8317</v>
      </c>
      <c r="R3836" t="s">
        <v>8318</v>
      </c>
      <c r="S3836" s="10">
        <f t="shared" si="360"/>
        <v>42143.445219907408</v>
      </c>
      <c r="T3836" s="10">
        <f t="shared" si="361"/>
        <v>42173.445219907408</v>
      </c>
      <c r="V3836" s="21"/>
      <c r="W3836" t="s">
        <v>8271</v>
      </c>
      <c r="X3836" t="str">
        <f t="shared" si="358"/>
        <v>theater</v>
      </c>
      <c r="Y3836" t="str">
        <f t="shared" si="359"/>
        <v>plays</v>
      </c>
    </row>
    <row r="3837" spans="1:25" ht="64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160</v>
      </c>
      <c r="P3837" s="6">
        <f t="shared" si="357"/>
        <v>40</v>
      </c>
      <c r="Q3837" t="s">
        <v>8317</v>
      </c>
      <c r="R3837" t="s">
        <v>8318</v>
      </c>
      <c r="S3837" s="10">
        <f t="shared" si="360"/>
        <v>42460.94222222222</v>
      </c>
      <c r="T3837" s="10">
        <f t="shared" si="361"/>
        <v>42481.94222222222</v>
      </c>
      <c r="V3837" s="21"/>
      <c r="W3837" t="s">
        <v>8271</v>
      </c>
      <c r="X3837" t="str">
        <f t="shared" si="358"/>
        <v>theater</v>
      </c>
      <c r="Y3837" t="str">
        <f t="shared" si="359"/>
        <v>plays</v>
      </c>
    </row>
    <row r="3838" spans="1:25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112.5</v>
      </c>
      <c r="P3838" s="6">
        <f t="shared" si="357"/>
        <v>64.285714285714292</v>
      </c>
      <c r="Q3838" t="s">
        <v>8317</v>
      </c>
      <c r="R3838" t="s">
        <v>8318</v>
      </c>
      <c r="S3838" s="10">
        <f t="shared" si="360"/>
        <v>42553.926527777774</v>
      </c>
      <c r="T3838" s="10">
        <f t="shared" si="361"/>
        <v>42585.172916666663</v>
      </c>
      <c r="V3838" s="21"/>
      <c r="W3838" t="s">
        <v>8271</v>
      </c>
      <c r="X3838" t="str">
        <f t="shared" si="358"/>
        <v>theater</v>
      </c>
      <c r="Y3838" t="str">
        <f t="shared" si="359"/>
        <v>plays</v>
      </c>
    </row>
    <row r="3839" spans="1:25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102.1</v>
      </c>
      <c r="P3839" s="6">
        <f t="shared" si="357"/>
        <v>120.11764705882354</v>
      </c>
      <c r="Q3839" t="s">
        <v>8317</v>
      </c>
      <c r="R3839" t="s">
        <v>8318</v>
      </c>
      <c r="S3839" s="10">
        <f t="shared" si="360"/>
        <v>42152.765717592592</v>
      </c>
      <c r="T3839" s="10">
        <f t="shared" si="361"/>
        <v>42188.765717592592</v>
      </c>
      <c r="V3839" s="21"/>
      <c r="W3839" t="s">
        <v>8271</v>
      </c>
      <c r="X3839" t="str">
        <f t="shared" si="358"/>
        <v>theater</v>
      </c>
      <c r="Y3839" t="str">
        <f t="shared" si="359"/>
        <v>plays</v>
      </c>
    </row>
    <row r="3840" spans="1:25" ht="64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100.824</v>
      </c>
      <c r="P3840" s="6">
        <f t="shared" si="357"/>
        <v>1008.24</v>
      </c>
      <c r="Q3840" t="s">
        <v>8317</v>
      </c>
      <c r="R3840" t="s">
        <v>8318</v>
      </c>
      <c r="S3840" s="10">
        <f t="shared" si="360"/>
        <v>42116.710752314815</v>
      </c>
      <c r="T3840" s="10">
        <f t="shared" si="361"/>
        <v>42146.710752314815</v>
      </c>
      <c r="V3840" s="21"/>
      <c r="W3840" t="s">
        <v>8271</v>
      </c>
      <c r="X3840" t="str">
        <f t="shared" si="358"/>
        <v>theater</v>
      </c>
      <c r="Y3840" t="str">
        <f t="shared" si="359"/>
        <v>plays</v>
      </c>
    </row>
    <row r="3841" spans="1:25" ht="64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101.25</v>
      </c>
      <c r="P3841" s="6">
        <f t="shared" si="357"/>
        <v>63.28125</v>
      </c>
      <c r="Q3841" t="s">
        <v>8317</v>
      </c>
      <c r="R3841" t="s">
        <v>8318</v>
      </c>
      <c r="S3841" s="10">
        <f t="shared" si="360"/>
        <v>42155.142638888887</v>
      </c>
      <c r="T3841" s="10">
        <f t="shared" si="361"/>
        <v>42215.142638888887</v>
      </c>
      <c r="V3841" s="21"/>
      <c r="W3841" t="s">
        <v>8271</v>
      </c>
      <c r="X3841" t="str">
        <f t="shared" si="358"/>
        <v>theater</v>
      </c>
      <c r="Y3841" t="str">
        <f t="shared" si="359"/>
        <v>plays</v>
      </c>
    </row>
    <row r="3842" spans="1:25" ht="64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6500</v>
      </c>
      <c r="P3842" s="6">
        <f t="shared" si="357"/>
        <v>21.666666666666668</v>
      </c>
      <c r="Q3842" t="s">
        <v>8317</v>
      </c>
      <c r="R3842" t="s">
        <v>8318</v>
      </c>
      <c r="S3842" s="10">
        <f t="shared" si="360"/>
        <v>42432.701724537037</v>
      </c>
      <c r="T3842" s="10">
        <f t="shared" si="361"/>
        <v>42457.660057870366</v>
      </c>
      <c r="V3842" s="21"/>
      <c r="W3842" t="s">
        <v>8271</v>
      </c>
      <c r="X3842" t="str">
        <f t="shared" si="358"/>
        <v>theater</v>
      </c>
      <c r="Y3842" t="str">
        <f t="shared" si="359"/>
        <v>plays</v>
      </c>
    </row>
    <row r="3843" spans="1:25" ht="80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((E3843/D3843)*100)</f>
        <v>8.7200000000000006</v>
      </c>
      <c r="P3843" s="6">
        <f t="shared" ref="P3843:P3906" si="363">IFERROR(E3843/L3843,0)</f>
        <v>25.647058823529413</v>
      </c>
      <c r="Q3843" t="s">
        <v>8317</v>
      </c>
      <c r="R3843" t="s">
        <v>8318</v>
      </c>
      <c r="S3843" s="10">
        <f t="shared" si="360"/>
        <v>41780.785729166666</v>
      </c>
      <c r="T3843" s="10">
        <f t="shared" si="361"/>
        <v>41840.785729166666</v>
      </c>
      <c r="V3843" s="21"/>
      <c r="W3843" t="s">
        <v>8271</v>
      </c>
      <c r="X3843" t="str">
        <f t="shared" ref="X3843:X3906" si="364">LEFT(W3843,FIND("/",W3843)-1)</f>
        <v>theater</v>
      </c>
      <c r="Y3843" t="str">
        <f t="shared" ref="Y3843:Y3906" si="365">RIGHT(W3843,LEN(W3843)-FIND("/",W3843))</f>
        <v>plays</v>
      </c>
    </row>
    <row r="3844" spans="1:25" ht="64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21.94</v>
      </c>
      <c r="P3844" s="6">
        <f t="shared" si="363"/>
        <v>47.695652173913047</v>
      </c>
      <c r="Q3844" t="s">
        <v>8317</v>
      </c>
      <c r="R3844" t="s">
        <v>8318</v>
      </c>
      <c r="S3844" s="10">
        <f t="shared" si="360"/>
        <v>41740.493657407409</v>
      </c>
      <c r="T3844" s="10">
        <f t="shared" si="361"/>
        <v>41770.493657407409</v>
      </c>
      <c r="V3844" s="21"/>
      <c r="W3844" t="s">
        <v>8271</v>
      </c>
      <c r="X3844" t="str">
        <f t="shared" si="364"/>
        <v>theater</v>
      </c>
      <c r="Y3844" t="str">
        <f t="shared" si="365"/>
        <v>plays</v>
      </c>
    </row>
    <row r="3845" spans="1:25" ht="64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21.3</v>
      </c>
      <c r="P3845" s="6">
        <f t="shared" si="363"/>
        <v>56.05263157894737</v>
      </c>
      <c r="Q3845" t="s">
        <v>8317</v>
      </c>
      <c r="R3845" t="s">
        <v>8318</v>
      </c>
      <c r="S3845" s="10">
        <f t="shared" si="360"/>
        <v>41766.072500000002</v>
      </c>
      <c r="T3845" s="10">
        <f t="shared" si="361"/>
        <v>41791.072500000002</v>
      </c>
      <c r="V3845" s="21"/>
      <c r="W3845" t="s">
        <v>8271</v>
      </c>
      <c r="X3845" t="str">
        <f t="shared" si="364"/>
        <v>theater</v>
      </c>
      <c r="Y3845" t="str">
        <f t="shared" si="365"/>
        <v>plays</v>
      </c>
    </row>
    <row r="3846" spans="1:25" ht="80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41.489795918367342</v>
      </c>
      <c r="P3846" s="6">
        <f t="shared" si="363"/>
        <v>81.319999999999993</v>
      </c>
      <c r="Q3846" t="s">
        <v>8317</v>
      </c>
      <c r="R3846" t="s">
        <v>8318</v>
      </c>
      <c r="S3846" s="10">
        <f t="shared" si="360"/>
        <v>41766.617291666669</v>
      </c>
      <c r="T3846" s="10">
        <f t="shared" si="361"/>
        <v>41793.290972222225</v>
      </c>
      <c r="V3846" s="21"/>
      <c r="W3846" t="s">
        <v>8271</v>
      </c>
      <c r="X3846" t="str">
        <f t="shared" si="364"/>
        <v>theater</v>
      </c>
      <c r="Y3846" t="str">
        <f t="shared" si="365"/>
        <v>plays</v>
      </c>
    </row>
    <row r="3847" spans="1:25" ht="8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2.105</v>
      </c>
      <c r="P3847" s="6">
        <f t="shared" si="363"/>
        <v>70.166666666666671</v>
      </c>
      <c r="Q3847" t="s">
        <v>8317</v>
      </c>
      <c r="R3847" t="s">
        <v>8318</v>
      </c>
      <c r="S3847" s="10">
        <f t="shared" si="360"/>
        <v>42248.627013888887</v>
      </c>
      <c r="T3847" s="10">
        <f t="shared" si="361"/>
        <v>42278.627013888887</v>
      </c>
      <c r="V3847" s="21"/>
      <c r="W3847" t="s">
        <v>8271</v>
      </c>
      <c r="X3847" t="str">
        <f t="shared" si="364"/>
        <v>theater</v>
      </c>
      <c r="Y3847" t="str">
        <f t="shared" si="365"/>
        <v>plays</v>
      </c>
    </row>
    <row r="3848" spans="1:25" ht="64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</v>
      </c>
      <c r="P3848" s="6">
        <f t="shared" si="363"/>
        <v>23.625</v>
      </c>
      <c r="Q3848" t="s">
        <v>8317</v>
      </c>
      <c r="R3848" t="s">
        <v>8318</v>
      </c>
      <c r="S3848" s="10">
        <f t="shared" si="360"/>
        <v>41885.221550925926</v>
      </c>
      <c r="T3848" s="10">
        <f t="shared" si="361"/>
        <v>41916.290972222225</v>
      </c>
      <c r="V3848" s="21"/>
      <c r="W3848" t="s">
        <v>8271</v>
      </c>
      <c r="X3848" t="str">
        <f t="shared" si="364"/>
        <v>theater</v>
      </c>
      <c r="Y3848" t="str">
        <f t="shared" si="365"/>
        <v>plays</v>
      </c>
    </row>
    <row r="3849" spans="1:25" ht="64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16.161904761904761</v>
      </c>
      <c r="P3849" s="6">
        <f t="shared" si="363"/>
        <v>188.55555555555554</v>
      </c>
      <c r="Q3849" t="s">
        <v>8317</v>
      </c>
      <c r="R3849" t="s">
        <v>8318</v>
      </c>
      <c r="S3849" s="10">
        <f t="shared" si="360"/>
        <v>42159.224432870367</v>
      </c>
      <c r="T3849" s="10">
        <f t="shared" si="361"/>
        <v>42204.224432870367</v>
      </c>
      <c r="V3849" s="21"/>
      <c r="W3849" t="s">
        <v>8271</v>
      </c>
      <c r="X3849" t="str">
        <f t="shared" si="364"/>
        <v>theater</v>
      </c>
      <c r="Y3849" t="str">
        <f t="shared" si="365"/>
        <v>plays</v>
      </c>
    </row>
    <row r="3850" spans="1:25" ht="64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16.376923076923077</v>
      </c>
      <c r="P3850" s="6">
        <f t="shared" si="363"/>
        <v>49.511627906976742</v>
      </c>
      <c r="Q3850" t="s">
        <v>8317</v>
      </c>
      <c r="R3850" t="s">
        <v>8318</v>
      </c>
      <c r="S3850" s="10">
        <f t="shared" si="360"/>
        <v>42265.817002314812</v>
      </c>
      <c r="T3850" s="10">
        <f t="shared" si="361"/>
        <v>42295.817002314812</v>
      </c>
      <c r="V3850" s="21"/>
      <c r="W3850" t="s">
        <v>8271</v>
      </c>
      <c r="X3850" t="str">
        <f t="shared" si="364"/>
        <v>theater</v>
      </c>
      <c r="Y3850" t="str">
        <f t="shared" si="365"/>
        <v>plays</v>
      </c>
    </row>
    <row r="3851" spans="1:25" ht="80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</v>
      </c>
      <c r="P3851" s="6">
        <f t="shared" si="363"/>
        <v>75.464285714285708</v>
      </c>
      <c r="Q3851" t="s">
        <v>8317</v>
      </c>
      <c r="R3851" t="s">
        <v>8318</v>
      </c>
      <c r="S3851" s="10">
        <f t="shared" si="360"/>
        <v>42136.767175925925</v>
      </c>
      <c r="T3851" s="10">
        <f t="shared" si="361"/>
        <v>42166.767175925925</v>
      </c>
      <c r="V3851" s="21"/>
      <c r="W3851" t="s">
        <v>8271</v>
      </c>
      <c r="X3851" t="str">
        <f t="shared" si="364"/>
        <v>theater</v>
      </c>
      <c r="Y3851" t="str">
        <f t="shared" si="365"/>
        <v>plays</v>
      </c>
    </row>
    <row r="3852" spans="1:25" ht="48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3.8</v>
      </c>
      <c r="P3852" s="6">
        <f t="shared" si="363"/>
        <v>9.5</v>
      </c>
      <c r="Q3852" t="s">
        <v>8317</v>
      </c>
      <c r="R3852" t="s">
        <v>8318</v>
      </c>
      <c r="S3852" s="10">
        <f t="shared" si="360"/>
        <v>41975.124340277776</v>
      </c>
      <c r="T3852" s="10">
        <f t="shared" si="361"/>
        <v>42005.124340277776</v>
      </c>
      <c r="V3852" s="21"/>
      <c r="W3852" t="s">
        <v>8271</v>
      </c>
      <c r="X3852" t="str">
        <f t="shared" si="364"/>
        <v>theater</v>
      </c>
      <c r="Y3852" t="str">
        <f t="shared" si="365"/>
        <v>plays</v>
      </c>
    </row>
    <row r="3853" spans="1:25" ht="64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34.08</v>
      </c>
      <c r="P3853" s="6">
        <f t="shared" si="363"/>
        <v>35.5</v>
      </c>
      <c r="Q3853" t="s">
        <v>8317</v>
      </c>
      <c r="R3853" t="s">
        <v>8318</v>
      </c>
      <c r="S3853" s="10">
        <f t="shared" si="360"/>
        <v>42172.439571759256</v>
      </c>
      <c r="T3853" s="10">
        <f t="shared" si="361"/>
        <v>42202.439571759256</v>
      </c>
      <c r="V3853" s="21"/>
      <c r="W3853" t="s">
        <v>8271</v>
      </c>
      <c r="X3853" t="str">
        <f t="shared" si="364"/>
        <v>theater</v>
      </c>
      <c r="Y3853" t="str">
        <f t="shared" si="365"/>
        <v>plays</v>
      </c>
    </row>
    <row r="3854" spans="1:25" ht="64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0.2</v>
      </c>
      <c r="P3854" s="6">
        <f t="shared" si="363"/>
        <v>10</v>
      </c>
      <c r="Q3854" t="s">
        <v>8317</v>
      </c>
      <c r="R3854" t="s">
        <v>8318</v>
      </c>
      <c r="S3854" s="10">
        <f t="shared" si="360"/>
        <v>42065.190694444449</v>
      </c>
      <c r="T3854" s="10">
        <f t="shared" si="361"/>
        <v>42090.149027777778</v>
      </c>
      <c r="V3854" s="21"/>
      <c r="W3854" t="s">
        <v>8271</v>
      </c>
      <c r="X3854" t="str">
        <f t="shared" si="364"/>
        <v>theater</v>
      </c>
      <c r="Y3854" t="str">
        <f t="shared" si="365"/>
        <v>plays</v>
      </c>
    </row>
    <row r="3855" spans="1:25" ht="48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2.5999999999999999E-2</v>
      </c>
      <c r="P3855" s="6">
        <f t="shared" si="363"/>
        <v>13</v>
      </c>
      <c r="Q3855" t="s">
        <v>8317</v>
      </c>
      <c r="R3855" t="s">
        <v>8318</v>
      </c>
      <c r="S3855" s="10">
        <f t="shared" si="360"/>
        <v>41848.84002314815</v>
      </c>
      <c r="T3855" s="10">
        <f t="shared" si="361"/>
        <v>41883.84002314815</v>
      </c>
      <c r="V3855" s="21"/>
      <c r="W3855" t="s">
        <v>8271</v>
      </c>
      <c r="X3855" t="str">
        <f t="shared" si="364"/>
        <v>theater</v>
      </c>
      <c r="Y3855" t="str">
        <f t="shared" si="365"/>
        <v>plays</v>
      </c>
    </row>
    <row r="3856" spans="1:25" ht="48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16.254545454545454</v>
      </c>
      <c r="P3856" s="6">
        <f t="shared" si="363"/>
        <v>89.4</v>
      </c>
      <c r="Q3856" t="s">
        <v>8317</v>
      </c>
      <c r="R3856" t="s">
        <v>8318</v>
      </c>
      <c r="S3856" s="10">
        <f t="shared" si="360"/>
        <v>42103.884930555556</v>
      </c>
      <c r="T3856" s="10">
        <f t="shared" si="361"/>
        <v>42133.884930555556</v>
      </c>
      <c r="V3856" s="21"/>
      <c r="W3856" t="s">
        <v>8271</v>
      </c>
      <c r="X3856" t="str">
        <f t="shared" si="364"/>
        <v>theater</v>
      </c>
      <c r="Y3856" t="str">
        <f t="shared" si="365"/>
        <v>plays</v>
      </c>
    </row>
    <row r="3857" spans="1:25" ht="80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</v>
      </c>
      <c r="P3857" s="6">
        <f t="shared" si="363"/>
        <v>25</v>
      </c>
      <c r="Q3857" t="s">
        <v>8317</v>
      </c>
      <c r="R3857" t="s">
        <v>8318</v>
      </c>
      <c r="S3857" s="10">
        <f t="shared" si="360"/>
        <v>42059.970729166671</v>
      </c>
      <c r="T3857" s="10">
        <f t="shared" si="361"/>
        <v>42089.929062499999</v>
      </c>
      <c r="V3857" s="21"/>
      <c r="W3857" t="s">
        <v>8271</v>
      </c>
      <c r="X3857" t="str">
        <f t="shared" si="364"/>
        <v>theater</v>
      </c>
      <c r="Y3857" t="str">
        <f t="shared" si="365"/>
        <v>plays</v>
      </c>
    </row>
    <row r="3858" spans="1:25" ht="80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0.02</v>
      </c>
      <c r="P3858" s="6">
        <f t="shared" si="363"/>
        <v>1</v>
      </c>
      <c r="Q3858" t="s">
        <v>8317</v>
      </c>
      <c r="R3858" t="s">
        <v>8318</v>
      </c>
      <c r="S3858" s="10">
        <f t="shared" si="360"/>
        <v>42041.743090277778</v>
      </c>
      <c r="T3858" s="10">
        <f t="shared" si="361"/>
        <v>42071.701423611114</v>
      </c>
      <c r="V3858" s="21"/>
      <c r="W3858" t="s">
        <v>8271</v>
      </c>
      <c r="X3858" t="str">
        <f t="shared" si="364"/>
        <v>theater</v>
      </c>
      <c r="Y3858" t="str">
        <f t="shared" si="365"/>
        <v>plays</v>
      </c>
    </row>
    <row r="3859" spans="1:25" ht="80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5.2</v>
      </c>
      <c r="P3859" s="6">
        <f t="shared" si="363"/>
        <v>65</v>
      </c>
      <c r="Q3859" t="s">
        <v>8317</v>
      </c>
      <c r="R3859" t="s">
        <v>8318</v>
      </c>
      <c r="S3859" s="10">
        <f t="shared" si="360"/>
        <v>41829.73715277778</v>
      </c>
      <c r="T3859" s="10">
        <f t="shared" si="361"/>
        <v>41852.716666666667</v>
      </c>
      <c r="V3859" s="21"/>
      <c r="W3859" t="s">
        <v>8271</v>
      </c>
      <c r="X3859" t="str">
        <f t="shared" si="364"/>
        <v>theater</v>
      </c>
      <c r="Y3859" t="str">
        <f t="shared" si="365"/>
        <v>plays</v>
      </c>
    </row>
    <row r="3860" spans="1:25" ht="64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2</v>
      </c>
      <c r="P3860" s="6">
        <f t="shared" si="363"/>
        <v>10</v>
      </c>
      <c r="Q3860" t="s">
        <v>8317</v>
      </c>
      <c r="R3860" t="s">
        <v>8318</v>
      </c>
      <c r="S3860" s="10">
        <f t="shared" si="360"/>
        <v>42128.431064814817</v>
      </c>
      <c r="T3860" s="10">
        <f t="shared" si="361"/>
        <v>42146.875</v>
      </c>
      <c r="V3860" s="21"/>
      <c r="W3860" t="s">
        <v>8271</v>
      </c>
      <c r="X3860" t="str">
        <f t="shared" si="364"/>
        <v>theater</v>
      </c>
      <c r="Y3860" t="str">
        <f t="shared" si="365"/>
        <v>plays</v>
      </c>
    </row>
    <row r="3861" spans="1:25" ht="64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0.04</v>
      </c>
      <c r="P3861" s="6">
        <f t="shared" si="363"/>
        <v>1</v>
      </c>
      <c r="Q3861" t="s">
        <v>8317</v>
      </c>
      <c r="R3861" t="s">
        <v>8318</v>
      </c>
      <c r="S3861" s="10">
        <f t="shared" si="360"/>
        <v>41789.893599537041</v>
      </c>
      <c r="T3861" s="10">
        <f t="shared" si="361"/>
        <v>41815.875</v>
      </c>
      <c r="V3861" s="21"/>
      <c r="W3861" t="s">
        <v>8271</v>
      </c>
      <c r="X3861" t="str">
        <f t="shared" si="364"/>
        <v>theater</v>
      </c>
      <c r="Y3861" t="str">
        <f t="shared" si="365"/>
        <v>plays</v>
      </c>
    </row>
    <row r="3862" spans="1:25" ht="64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17.666666666666668</v>
      </c>
      <c r="P3862" s="6">
        <f t="shared" si="363"/>
        <v>81.538461538461533</v>
      </c>
      <c r="Q3862" t="s">
        <v>8317</v>
      </c>
      <c r="R3862" t="s">
        <v>8318</v>
      </c>
      <c r="S3862" s="10">
        <f t="shared" si="360"/>
        <v>41833.660995370366</v>
      </c>
      <c r="T3862" s="10">
        <f t="shared" si="361"/>
        <v>41863.660995370366</v>
      </c>
      <c r="V3862" s="21"/>
      <c r="W3862" t="s">
        <v>8271</v>
      </c>
      <c r="X3862" t="str">
        <f t="shared" si="364"/>
        <v>theater</v>
      </c>
      <c r="Y3862" t="str">
        <f t="shared" si="365"/>
        <v>plays</v>
      </c>
    </row>
    <row r="3863" spans="1:25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5</v>
      </c>
      <c r="P3863" s="6">
        <f t="shared" si="363"/>
        <v>100</v>
      </c>
      <c r="Q3863" t="s">
        <v>8317</v>
      </c>
      <c r="R3863" t="s">
        <v>8318</v>
      </c>
      <c r="S3863" s="10">
        <f t="shared" si="360"/>
        <v>41914.590011574073</v>
      </c>
      <c r="T3863" s="10">
        <f t="shared" si="361"/>
        <v>41955.907638888893</v>
      </c>
      <c r="V3863" s="21"/>
      <c r="W3863" t="s">
        <v>8271</v>
      </c>
      <c r="X3863" t="str">
        <f t="shared" si="364"/>
        <v>theater</v>
      </c>
      <c r="Y3863" t="str">
        <f t="shared" si="365"/>
        <v>plays</v>
      </c>
    </row>
    <row r="3864" spans="1:25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1.3333333333333334E-2</v>
      </c>
      <c r="P3864" s="6">
        <f t="shared" si="363"/>
        <v>1</v>
      </c>
      <c r="Q3864" t="s">
        <v>8317</v>
      </c>
      <c r="R3864" t="s">
        <v>8318</v>
      </c>
      <c r="S3864" s="10">
        <f t="shared" ref="S3864:S3927" si="366">(((J3864/60)/60)/24)+DATE(1970,1,1)</f>
        <v>42611.261064814811</v>
      </c>
      <c r="T3864" s="10">
        <f t="shared" ref="T3864:T3927" si="367">(((I3864/60)/60)/24)+DATE(1970,1,1)</f>
        <v>42625.707638888889</v>
      </c>
      <c r="V3864" s="21"/>
      <c r="W3864" t="s">
        <v>8271</v>
      </c>
      <c r="X3864" t="str">
        <f t="shared" si="364"/>
        <v>theater</v>
      </c>
      <c r="Y3864" t="str">
        <f t="shared" si="365"/>
        <v>plays</v>
      </c>
    </row>
    <row r="3865" spans="1:25" ht="80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s="6">
        <f t="shared" si="363"/>
        <v>0</v>
      </c>
      <c r="Q3865" t="s">
        <v>8317</v>
      </c>
      <c r="R3865" t="s">
        <v>8318</v>
      </c>
      <c r="S3865" s="10">
        <f t="shared" si="366"/>
        <v>42253.633159722223</v>
      </c>
      <c r="T3865" s="10">
        <f t="shared" si="367"/>
        <v>42313.674826388888</v>
      </c>
      <c r="V3865" s="21"/>
      <c r="W3865" t="s">
        <v>8271</v>
      </c>
      <c r="X3865" t="str">
        <f t="shared" si="364"/>
        <v>theater</v>
      </c>
      <c r="Y3865" t="str">
        <f t="shared" si="365"/>
        <v>plays</v>
      </c>
    </row>
    <row r="3866" spans="1:25" ht="64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</v>
      </c>
      <c r="P3866" s="6">
        <f t="shared" si="363"/>
        <v>20</v>
      </c>
      <c r="Q3866" t="s">
        <v>8317</v>
      </c>
      <c r="R3866" t="s">
        <v>8318</v>
      </c>
      <c r="S3866" s="10">
        <f t="shared" si="366"/>
        <v>42295.891828703709</v>
      </c>
      <c r="T3866" s="10">
        <f t="shared" si="367"/>
        <v>42325.933495370366</v>
      </c>
      <c r="V3866" s="21"/>
      <c r="W3866" t="s">
        <v>8271</v>
      </c>
      <c r="X3866" t="str">
        <f t="shared" si="364"/>
        <v>theater</v>
      </c>
      <c r="Y3866" t="str">
        <f t="shared" si="365"/>
        <v>plays</v>
      </c>
    </row>
    <row r="3867" spans="1:25" ht="64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26.937422295897225</v>
      </c>
      <c r="P3867" s="6">
        <f t="shared" si="363"/>
        <v>46.428571428571431</v>
      </c>
      <c r="Q3867" t="s">
        <v>8317</v>
      </c>
      <c r="R3867" t="s">
        <v>8318</v>
      </c>
      <c r="S3867" s="10">
        <f t="shared" si="366"/>
        <v>41841.651597222226</v>
      </c>
      <c r="T3867" s="10">
        <f t="shared" si="367"/>
        <v>41881.229166666664</v>
      </c>
      <c r="V3867" s="21"/>
      <c r="W3867" t="s">
        <v>8271</v>
      </c>
      <c r="X3867" t="str">
        <f t="shared" si="364"/>
        <v>theater</v>
      </c>
      <c r="Y3867" t="str">
        <f t="shared" si="365"/>
        <v>plays</v>
      </c>
    </row>
    <row r="3868" spans="1:25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0.54999999999999993</v>
      </c>
      <c r="P3868" s="6">
        <f t="shared" si="363"/>
        <v>5.5</v>
      </c>
      <c r="Q3868" t="s">
        <v>8317</v>
      </c>
      <c r="R3868" t="s">
        <v>8318</v>
      </c>
      <c r="S3868" s="10">
        <f t="shared" si="366"/>
        <v>42402.947002314817</v>
      </c>
      <c r="T3868" s="10">
        <f t="shared" si="367"/>
        <v>42452.145138888889</v>
      </c>
      <c r="V3868" s="21"/>
      <c r="W3868" t="s">
        <v>8271</v>
      </c>
      <c r="X3868" t="str">
        <f t="shared" si="364"/>
        <v>theater</v>
      </c>
      <c r="Y3868" t="str">
        <f t="shared" si="365"/>
        <v>plays</v>
      </c>
    </row>
    <row r="3869" spans="1:25" ht="64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12.55</v>
      </c>
      <c r="P3869" s="6">
        <f t="shared" si="363"/>
        <v>50.2</v>
      </c>
      <c r="Q3869" t="s">
        <v>8317</v>
      </c>
      <c r="R3869" t="s">
        <v>8318</v>
      </c>
      <c r="S3869" s="10">
        <f t="shared" si="366"/>
        <v>42509.814108796301</v>
      </c>
      <c r="T3869" s="10">
        <f t="shared" si="367"/>
        <v>42539.814108796301</v>
      </c>
      <c r="V3869" s="21"/>
      <c r="W3869" t="s">
        <v>8271</v>
      </c>
      <c r="X3869" t="str">
        <f t="shared" si="364"/>
        <v>theater</v>
      </c>
      <c r="Y3869" t="str">
        <f t="shared" si="365"/>
        <v>plays</v>
      </c>
    </row>
    <row r="3870" spans="1:25" ht="3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0.2</v>
      </c>
      <c r="P3870" s="6">
        <f t="shared" si="363"/>
        <v>10</v>
      </c>
      <c r="Q3870" t="s">
        <v>8317</v>
      </c>
      <c r="R3870" t="s">
        <v>8359</v>
      </c>
      <c r="S3870" s="10">
        <f t="shared" si="366"/>
        <v>41865.659780092588</v>
      </c>
      <c r="T3870" s="10">
        <f t="shared" si="367"/>
        <v>41890.659780092588</v>
      </c>
      <c r="V3870" s="21"/>
      <c r="W3870" t="s">
        <v>8305</v>
      </c>
      <c r="X3870" t="str">
        <f t="shared" si="364"/>
        <v>theater</v>
      </c>
      <c r="Y3870" t="str">
        <f t="shared" si="365"/>
        <v>musical</v>
      </c>
    </row>
    <row r="3871" spans="1:25" ht="48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3.4474868431088401</v>
      </c>
      <c r="P3871" s="6">
        <f t="shared" si="363"/>
        <v>30.133333333333333</v>
      </c>
      <c r="Q3871" t="s">
        <v>8317</v>
      </c>
      <c r="R3871" t="s">
        <v>8359</v>
      </c>
      <c r="S3871" s="10">
        <f t="shared" si="366"/>
        <v>42047.724444444444</v>
      </c>
      <c r="T3871" s="10">
        <f t="shared" si="367"/>
        <v>42077.132638888885</v>
      </c>
      <c r="V3871" s="21"/>
      <c r="W3871" t="s">
        <v>8305</v>
      </c>
      <c r="X3871" t="str">
        <f t="shared" si="364"/>
        <v>theater</v>
      </c>
      <c r="Y3871" t="str">
        <f t="shared" si="365"/>
        <v>musical</v>
      </c>
    </row>
    <row r="3872" spans="1:25" ht="64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15</v>
      </c>
      <c r="P3872" s="6">
        <f t="shared" si="363"/>
        <v>150</v>
      </c>
      <c r="Q3872" t="s">
        <v>8317</v>
      </c>
      <c r="R3872" t="s">
        <v>8359</v>
      </c>
      <c r="S3872" s="10">
        <f t="shared" si="366"/>
        <v>41793.17219907407</v>
      </c>
      <c r="T3872" s="10">
        <f t="shared" si="367"/>
        <v>41823.17219907407</v>
      </c>
      <c r="V3872" s="21"/>
      <c r="W3872" t="s">
        <v>8305</v>
      </c>
      <c r="X3872" t="str">
        <f t="shared" si="364"/>
        <v>theater</v>
      </c>
      <c r="Y3872" t="str">
        <f t="shared" si="365"/>
        <v>musical</v>
      </c>
    </row>
    <row r="3873" spans="1:25" ht="48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2.666666666666667</v>
      </c>
      <c r="P3873" s="6">
        <f t="shared" si="363"/>
        <v>13.333333333333334</v>
      </c>
      <c r="Q3873" t="s">
        <v>8317</v>
      </c>
      <c r="R3873" t="s">
        <v>8359</v>
      </c>
      <c r="S3873" s="10">
        <f t="shared" si="366"/>
        <v>42763.780671296292</v>
      </c>
      <c r="T3873" s="10">
        <f t="shared" si="367"/>
        <v>42823.739004629635</v>
      </c>
      <c r="V3873" s="21"/>
      <c r="W3873" t="s">
        <v>8305</v>
      </c>
      <c r="X3873" t="str">
        <f t="shared" si="364"/>
        <v>theater</v>
      </c>
      <c r="Y3873" t="str">
        <f t="shared" si="365"/>
        <v>musical</v>
      </c>
    </row>
    <row r="3874" spans="1:25" ht="64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s="6">
        <f t="shared" si="363"/>
        <v>0</v>
      </c>
      <c r="Q3874" t="s">
        <v>8317</v>
      </c>
      <c r="R3874" t="s">
        <v>8359</v>
      </c>
      <c r="S3874" s="10">
        <f t="shared" si="366"/>
        <v>42180.145787037036</v>
      </c>
      <c r="T3874" s="10">
        <f t="shared" si="367"/>
        <v>42230.145787037036</v>
      </c>
      <c r="V3874" s="21"/>
      <c r="W3874" t="s">
        <v>8305</v>
      </c>
      <c r="X3874" t="str">
        <f t="shared" si="364"/>
        <v>theater</v>
      </c>
      <c r="Y3874" t="str">
        <f t="shared" si="365"/>
        <v>musical</v>
      </c>
    </row>
    <row r="3875" spans="1:25" ht="64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s="6">
        <f t="shared" si="363"/>
        <v>0</v>
      </c>
      <c r="Q3875" t="s">
        <v>8317</v>
      </c>
      <c r="R3875" t="s">
        <v>8359</v>
      </c>
      <c r="S3875" s="10">
        <f t="shared" si="366"/>
        <v>42255.696006944447</v>
      </c>
      <c r="T3875" s="10">
        <f t="shared" si="367"/>
        <v>42285.696006944447</v>
      </c>
      <c r="V3875" s="21"/>
      <c r="W3875" t="s">
        <v>8305</v>
      </c>
      <c r="X3875" t="str">
        <f t="shared" si="364"/>
        <v>theater</v>
      </c>
      <c r="Y3875" t="str">
        <f t="shared" si="365"/>
        <v>musical</v>
      </c>
    </row>
    <row r="3876" spans="1:25" ht="64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s="6">
        <f t="shared" si="363"/>
        <v>0</v>
      </c>
      <c r="Q3876" t="s">
        <v>8317</v>
      </c>
      <c r="R3876" t="s">
        <v>8359</v>
      </c>
      <c r="S3876" s="10">
        <f t="shared" si="366"/>
        <v>42007.016458333332</v>
      </c>
      <c r="T3876" s="10">
        <f t="shared" si="367"/>
        <v>42028.041666666672</v>
      </c>
      <c r="V3876" s="21"/>
      <c r="W3876" t="s">
        <v>8305</v>
      </c>
      <c r="X3876" t="str">
        <f t="shared" si="364"/>
        <v>theater</v>
      </c>
      <c r="Y3876" t="str">
        <f t="shared" si="365"/>
        <v>musical</v>
      </c>
    </row>
    <row r="3877" spans="1:25" ht="64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s="6">
        <f t="shared" si="363"/>
        <v>0</v>
      </c>
      <c r="Q3877" t="s">
        <v>8317</v>
      </c>
      <c r="R3877" t="s">
        <v>8359</v>
      </c>
      <c r="S3877" s="10">
        <f t="shared" si="366"/>
        <v>42615.346817129626</v>
      </c>
      <c r="T3877" s="10">
        <f t="shared" si="367"/>
        <v>42616.416666666672</v>
      </c>
      <c r="V3877" s="21"/>
      <c r="W3877" t="s">
        <v>8305</v>
      </c>
      <c r="X3877" t="str">
        <f t="shared" si="364"/>
        <v>theater</v>
      </c>
      <c r="Y3877" t="str">
        <f t="shared" si="365"/>
        <v>musical</v>
      </c>
    </row>
    <row r="3878" spans="1:25" ht="64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52.794871794871788</v>
      </c>
      <c r="P3878" s="6">
        <f t="shared" si="363"/>
        <v>44.760869565217391</v>
      </c>
      <c r="Q3878" t="s">
        <v>8317</v>
      </c>
      <c r="R3878" t="s">
        <v>8359</v>
      </c>
      <c r="S3878" s="10">
        <f t="shared" si="366"/>
        <v>42372.624166666668</v>
      </c>
      <c r="T3878" s="10">
        <f t="shared" si="367"/>
        <v>42402.624166666668</v>
      </c>
      <c r="V3878" s="21"/>
      <c r="W3878" t="s">
        <v>8305</v>
      </c>
      <c r="X3878" t="str">
        <f t="shared" si="364"/>
        <v>theater</v>
      </c>
      <c r="Y3878" t="str">
        <f t="shared" si="365"/>
        <v>musical</v>
      </c>
    </row>
    <row r="3879" spans="1:25" ht="64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4.9639999999999995</v>
      </c>
      <c r="P3879" s="6">
        <f t="shared" si="363"/>
        <v>88.642857142857139</v>
      </c>
      <c r="Q3879" t="s">
        <v>8317</v>
      </c>
      <c r="R3879" t="s">
        <v>8359</v>
      </c>
      <c r="S3879" s="10">
        <f t="shared" si="366"/>
        <v>42682.67768518519</v>
      </c>
      <c r="T3879" s="10">
        <f t="shared" si="367"/>
        <v>42712.67768518519</v>
      </c>
      <c r="V3879" s="21"/>
      <c r="W3879" t="s">
        <v>8305</v>
      </c>
      <c r="X3879" t="str">
        <f t="shared" si="364"/>
        <v>theater</v>
      </c>
      <c r="Y3879" t="str">
        <f t="shared" si="365"/>
        <v>musical</v>
      </c>
    </row>
    <row r="3880" spans="1:25" ht="64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5.5555555555555552E-2</v>
      </c>
      <c r="P3880" s="6">
        <f t="shared" si="363"/>
        <v>10</v>
      </c>
      <c r="Q3880" t="s">
        <v>8317</v>
      </c>
      <c r="R3880" t="s">
        <v>8359</v>
      </c>
      <c r="S3880" s="10">
        <f t="shared" si="366"/>
        <v>42154.818819444445</v>
      </c>
      <c r="T3880" s="10">
        <f t="shared" si="367"/>
        <v>42185.165972222225</v>
      </c>
      <c r="V3880" s="21"/>
      <c r="W3880" t="s">
        <v>8305</v>
      </c>
      <c r="X3880" t="str">
        <f t="shared" si="364"/>
        <v>theater</v>
      </c>
      <c r="Y3880" t="str">
        <f t="shared" si="365"/>
        <v>musical</v>
      </c>
    </row>
    <row r="3881" spans="1:25" ht="64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s="6">
        <f t="shared" si="363"/>
        <v>0</v>
      </c>
      <c r="Q3881" t="s">
        <v>8317</v>
      </c>
      <c r="R3881" t="s">
        <v>8359</v>
      </c>
      <c r="S3881" s="10">
        <f t="shared" si="366"/>
        <v>41999.861064814817</v>
      </c>
      <c r="T3881" s="10">
        <f t="shared" si="367"/>
        <v>42029.861064814817</v>
      </c>
      <c r="V3881" s="21"/>
      <c r="W3881" t="s">
        <v>8305</v>
      </c>
      <c r="X3881" t="str">
        <f t="shared" si="364"/>
        <v>theater</v>
      </c>
      <c r="Y3881" t="str">
        <f t="shared" si="365"/>
        <v>musical</v>
      </c>
    </row>
    <row r="3882" spans="1:25" ht="64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13.066666666666665</v>
      </c>
      <c r="P3882" s="6">
        <f t="shared" si="363"/>
        <v>57.647058823529413</v>
      </c>
      <c r="Q3882" t="s">
        <v>8317</v>
      </c>
      <c r="R3882" t="s">
        <v>8359</v>
      </c>
      <c r="S3882" s="10">
        <f t="shared" si="366"/>
        <v>41815.815046296295</v>
      </c>
      <c r="T3882" s="10">
        <f t="shared" si="367"/>
        <v>41850.958333333336</v>
      </c>
      <c r="V3882" s="21"/>
      <c r="W3882" t="s">
        <v>8305</v>
      </c>
      <c r="X3882" t="str">
        <f t="shared" si="364"/>
        <v>theater</v>
      </c>
      <c r="Y3882" t="str">
        <f t="shared" si="365"/>
        <v>musical</v>
      </c>
    </row>
    <row r="3883" spans="1:25" ht="48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5</v>
      </c>
      <c r="P3883" s="6">
        <f t="shared" si="363"/>
        <v>25</v>
      </c>
      <c r="Q3883" t="s">
        <v>8317</v>
      </c>
      <c r="R3883" t="s">
        <v>8359</v>
      </c>
      <c r="S3883" s="10">
        <f t="shared" si="366"/>
        <v>42756.018506944441</v>
      </c>
      <c r="T3883" s="10">
        <f t="shared" si="367"/>
        <v>42786.018506944441</v>
      </c>
      <c r="V3883" s="21"/>
      <c r="W3883" t="s">
        <v>8305</v>
      </c>
      <c r="X3883" t="str">
        <f t="shared" si="364"/>
        <v>theater</v>
      </c>
      <c r="Y3883" t="str">
        <f t="shared" si="365"/>
        <v>musical</v>
      </c>
    </row>
    <row r="3884" spans="1:25" ht="64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s="6">
        <f t="shared" si="363"/>
        <v>0</v>
      </c>
      <c r="Q3884" t="s">
        <v>8317</v>
      </c>
      <c r="R3884" t="s">
        <v>8359</v>
      </c>
      <c r="S3884" s="10">
        <f t="shared" si="366"/>
        <v>42373.983449074076</v>
      </c>
      <c r="T3884" s="10">
        <f t="shared" si="367"/>
        <v>42400.960416666669</v>
      </c>
      <c r="V3884" s="21"/>
      <c r="W3884" t="s">
        <v>8305</v>
      </c>
      <c r="X3884" t="str">
        <f t="shared" si="364"/>
        <v>theater</v>
      </c>
      <c r="Y3884" t="str">
        <f t="shared" si="365"/>
        <v>musical</v>
      </c>
    </row>
    <row r="3885" spans="1:25" ht="64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s="6">
        <f t="shared" si="363"/>
        <v>0</v>
      </c>
      <c r="Q3885" t="s">
        <v>8317</v>
      </c>
      <c r="R3885" t="s">
        <v>8359</v>
      </c>
      <c r="S3885" s="10">
        <f t="shared" si="366"/>
        <v>41854.602650462963</v>
      </c>
      <c r="T3885" s="10">
        <f t="shared" si="367"/>
        <v>41884.602650462963</v>
      </c>
      <c r="V3885" s="21"/>
      <c r="W3885" t="s">
        <v>8305</v>
      </c>
      <c r="X3885" t="str">
        <f t="shared" si="364"/>
        <v>theater</v>
      </c>
      <c r="Y3885" t="str">
        <f t="shared" si="365"/>
        <v>musical</v>
      </c>
    </row>
    <row r="3886" spans="1:25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s="6">
        <f t="shared" si="363"/>
        <v>0</v>
      </c>
      <c r="Q3886" t="s">
        <v>8317</v>
      </c>
      <c r="R3886" t="s">
        <v>8359</v>
      </c>
      <c r="S3886" s="10">
        <f t="shared" si="366"/>
        <v>42065.791574074072</v>
      </c>
      <c r="T3886" s="10">
        <f t="shared" si="367"/>
        <v>42090.749907407408</v>
      </c>
      <c r="V3886" s="21"/>
      <c r="W3886" t="s">
        <v>8305</v>
      </c>
      <c r="X3886" t="str">
        <f t="shared" si="364"/>
        <v>theater</v>
      </c>
      <c r="Y3886" t="str">
        <f t="shared" si="365"/>
        <v>musical</v>
      </c>
    </row>
    <row r="3887" spans="1:25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s="6">
        <f t="shared" si="363"/>
        <v>0</v>
      </c>
      <c r="Q3887" t="s">
        <v>8317</v>
      </c>
      <c r="R3887" t="s">
        <v>8359</v>
      </c>
      <c r="S3887" s="10">
        <f t="shared" si="366"/>
        <v>42469.951284722221</v>
      </c>
      <c r="T3887" s="10">
        <f t="shared" si="367"/>
        <v>42499.951284722221</v>
      </c>
      <c r="V3887" s="21"/>
      <c r="W3887" t="s">
        <v>8305</v>
      </c>
      <c r="X3887" t="str">
        <f t="shared" si="364"/>
        <v>theater</v>
      </c>
      <c r="Y3887" t="str">
        <f t="shared" si="365"/>
        <v>musical</v>
      </c>
    </row>
    <row r="3888" spans="1:25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s="6">
        <f t="shared" si="363"/>
        <v>0</v>
      </c>
      <c r="Q3888" t="s">
        <v>8317</v>
      </c>
      <c r="R3888" t="s">
        <v>8359</v>
      </c>
      <c r="S3888" s="10">
        <f t="shared" si="366"/>
        <v>41954.228032407409</v>
      </c>
      <c r="T3888" s="10">
        <f t="shared" si="367"/>
        <v>41984.228032407409</v>
      </c>
      <c r="V3888" s="21"/>
      <c r="W3888" t="s">
        <v>8305</v>
      </c>
      <c r="X3888" t="str">
        <f t="shared" si="364"/>
        <v>theater</v>
      </c>
      <c r="Y3888" t="str">
        <f t="shared" si="365"/>
        <v>musical</v>
      </c>
    </row>
    <row r="3889" spans="1:25" ht="64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</v>
      </c>
      <c r="P3889" s="6">
        <f t="shared" si="363"/>
        <v>17.5</v>
      </c>
      <c r="Q3889" t="s">
        <v>8317</v>
      </c>
      <c r="R3889" t="s">
        <v>8359</v>
      </c>
      <c r="S3889" s="10">
        <f t="shared" si="366"/>
        <v>42079.857974537037</v>
      </c>
      <c r="T3889" s="10">
        <f t="shared" si="367"/>
        <v>42125.916666666672</v>
      </c>
      <c r="V3889" s="21"/>
      <c r="W3889" t="s">
        <v>8305</v>
      </c>
      <c r="X3889" t="str">
        <f t="shared" si="364"/>
        <v>theater</v>
      </c>
      <c r="Y3889" t="str">
        <f t="shared" si="365"/>
        <v>musical</v>
      </c>
    </row>
    <row r="3890" spans="1:25" ht="64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27.1</v>
      </c>
      <c r="P3890" s="6">
        <f t="shared" si="363"/>
        <v>38.714285714285715</v>
      </c>
      <c r="Q3890" t="s">
        <v>8317</v>
      </c>
      <c r="R3890" t="s">
        <v>8318</v>
      </c>
      <c r="S3890" s="10">
        <f t="shared" si="366"/>
        <v>42762.545810185184</v>
      </c>
      <c r="T3890" s="10">
        <f t="shared" si="367"/>
        <v>42792.545810185184</v>
      </c>
      <c r="V3890" s="21"/>
      <c r="W3890" t="s">
        <v>8271</v>
      </c>
      <c r="X3890" t="str">
        <f t="shared" si="364"/>
        <v>theater</v>
      </c>
      <c r="Y3890" t="str">
        <f t="shared" si="365"/>
        <v>plays</v>
      </c>
    </row>
    <row r="3891" spans="1:25" ht="64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</v>
      </c>
      <c r="P3891" s="6">
        <f t="shared" si="363"/>
        <v>13.111111111111111</v>
      </c>
      <c r="Q3891" t="s">
        <v>8317</v>
      </c>
      <c r="R3891" t="s">
        <v>8318</v>
      </c>
      <c r="S3891" s="10">
        <f t="shared" si="366"/>
        <v>41977.004976851851</v>
      </c>
      <c r="T3891" s="10">
        <f t="shared" si="367"/>
        <v>42008.976388888885</v>
      </c>
      <c r="V3891" s="21"/>
      <c r="W3891" t="s">
        <v>8271</v>
      </c>
      <c r="X3891" t="str">
        <f t="shared" si="364"/>
        <v>theater</v>
      </c>
      <c r="Y3891" t="str">
        <f t="shared" si="365"/>
        <v>plays</v>
      </c>
    </row>
    <row r="3892" spans="1:25" ht="64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16.826666666666668</v>
      </c>
      <c r="P3892" s="6">
        <f t="shared" si="363"/>
        <v>315.5</v>
      </c>
      <c r="Q3892" t="s">
        <v>8317</v>
      </c>
      <c r="R3892" t="s">
        <v>8318</v>
      </c>
      <c r="S3892" s="10">
        <f t="shared" si="366"/>
        <v>42171.758611111116</v>
      </c>
      <c r="T3892" s="10">
        <f t="shared" si="367"/>
        <v>42231.758611111116</v>
      </c>
      <c r="V3892" s="21"/>
      <c r="W3892" t="s">
        <v>8271</v>
      </c>
      <c r="X3892" t="str">
        <f t="shared" si="364"/>
        <v>theater</v>
      </c>
      <c r="Y3892" t="str">
        <f t="shared" si="365"/>
        <v>plays</v>
      </c>
    </row>
    <row r="3893" spans="1:25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32.5</v>
      </c>
      <c r="P3893" s="6">
        <f t="shared" si="363"/>
        <v>37.142857142857146</v>
      </c>
      <c r="Q3893" t="s">
        <v>8317</v>
      </c>
      <c r="R3893" t="s">
        <v>8318</v>
      </c>
      <c r="S3893" s="10">
        <f t="shared" si="366"/>
        <v>42056.1324537037</v>
      </c>
      <c r="T3893" s="10">
        <f t="shared" si="367"/>
        <v>42086.207638888889</v>
      </c>
      <c r="V3893" s="21"/>
      <c r="W3893" t="s">
        <v>8271</v>
      </c>
      <c r="X3893" t="str">
        <f t="shared" si="364"/>
        <v>theater</v>
      </c>
      <c r="Y3893" t="str">
        <f t="shared" si="365"/>
        <v>plays</v>
      </c>
    </row>
    <row r="3894" spans="1:25" ht="80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s="6">
        <f t="shared" si="363"/>
        <v>0</v>
      </c>
      <c r="Q3894" t="s">
        <v>8317</v>
      </c>
      <c r="R3894" t="s">
        <v>8318</v>
      </c>
      <c r="S3894" s="10">
        <f t="shared" si="366"/>
        <v>41867.652280092596</v>
      </c>
      <c r="T3894" s="10">
        <f t="shared" si="367"/>
        <v>41875.291666666664</v>
      </c>
      <c r="V3894" s="21"/>
      <c r="W3894" t="s">
        <v>8271</v>
      </c>
      <c r="X3894" t="str">
        <f t="shared" si="364"/>
        <v>theater</v>
      </c>
      <c r="Y3894" t="str">
        <f t="shared" si="365"/>
        <v>plays</v>
      </c>
    </row>
    <row r="3895" spans="1:25" ht="80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21.55</v>
      </c>
      <c r="P3895" s="6">
        <f t="shared" si="363"/>
        <v>128.27380952380952</v>
      </c>
      <c r="Q3895" t="s">
        <v>8317</v>
      </c>
      <c r="R3895" t="s">
        <v>8318</v>
      </c>
      <c r="S3895" s="10">
        <f t="shared" si="366"/>
        <v>41779.657870370371</v>
      </c>
      <c r="T3895" s="10">
        <f t="shared" si="367"/>
        <v>41821.25</v>
      </c>
      <c r="V3895" s="21"/>
      <c r="W3895" t="s">
        <v>8271</v>
      </c>
      <c r="X3895" t="str">
        <f t="shared" si="364"/>
        <v>theater</v>
      </c>
      <c r="Y3895" t="str">
        <f t="shared" si="365"/>
        <v>plays</v>
      </c>
    </row>
    <row r="3896" spans="1:25" ht="64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3.4666666666666663</v>
      </c>
      <c r="P3896" s="6">
        <f t="shared" si="363"/>
        <v>47.272727272727273</v>
      </c>
      <c r="Q3896" t="s">
        <v>8317</v>
      </c>
      <c r="R3896" t="s">
        <v>8318</v>
      </c>
      <c r="S3896" s="10">
        <f t="shared" si="366"/>
        <v>42679.958472222221</v>
      </c>
      <c r="T3896" s="10">
        <f t="shared" si="367"/>
        <v>42710.207638888889</v>
      </c>
      <c r="V3896" s="21"/>
      <c r="W3896" t="s">
        <v>8271</v>
      </c>
      <c r="X3896" t="str">
        <f t="shared" si="364"/>
        <v>theater</v>
      </c>
      <c r="Y3896" t="str">
        <f t="shared" si="365"/>
        <v>plays</v>
      </c>
    </row>
    <row r="3897" spans="1:25" ht="64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5</v>
      </c>
      <c r="P3897" s="6">
        <f t="shared" si="363"/>
        <v>50</v>
      </c>
      <c r="Q3897" t="s">
        <v>8317</v>
      </c>
      <c r="R3897" t="s">
        <v>8318</v>
      </c>
      <c r="S3897" s="10">
        <f t="shared" si="366"/>
        <v>42032.250208333338</v>
      </c>
      <c r="T3897" s="10">
        <f t="shared" si="367"/>
        <v>42063.250208333338</v>
      </c>
      <c r="V3897" s="21"/>
      <c r="W3897" t="s">
        <v>8271</v>
      </c>
      <c r="X3897" t="str">
        <f t="shared" si="364"/>
        <v>theater</v>
      </c>
      <c r="Y3897" t="str">
        <f t="shared" si="365"/>
        <v>plays</v>
      </c>
    </row>
    <row r="3898" spans="1:25" ht="64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10.625</v>
      </c>
      <c r="P3898" s="6">
        <f t="shared" si="363"/>
        <v>42.5</v>
      </c>
      <c r="Q3898" t="s">
        <v>8317</v>
      </c>
      <c r="R3898" t="s">
        <v>8318</v>
      </c>
      <c r="S3898" s="10">
        <f t="shared" si="366"/>
        <v>41793.191875000004</v>
      </c>
      <c r="T3898" s="10">
        <f t="shared" si="367"/>
        <v>41807.191875000004</v>
      </c>
      <c r="V3898" s="21"/>
      <c r="W3898" t="s">
        <v>8271</v>
      </c>
      <c r="X3898" t="str">
        <f t="shared" si="364"/>
        <v>theater</v>
      </c>
      <c r="Y3898" t="str">
        <f t="shared" si="365"/>
        <v>plays</v>
      </c>
    </row>
    <row r="3899" spans="1:25" ht="64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17.599999999999998</v>
      </c>
      <c r="P3899" s="6">
        <f t="shared" si="363"/>
        <v>44</v>
      </c>
      <c r="Q3899" t="s">
        <v>8317</v>
      </c>
      <c r="R3899" t="s">
        <v>8318</v>
      </c>
      <c r="S3899" s="10">
        <f t="shared" si="366"/>
        <v>41982.87364583333</v>
      </c>
      <c r="T3899" s="10">
        <f t="shared" si="367"/>
        <v>42012.87364583333</v>
      </c>
      <c r="V3899" s="21"/>
      <c r="W3899" t="s">
        <v>8271</v>
      </c>
      <c r="X3899" t="str">
        <f t="shared" si="364"/>
        <v>theater</v>
      </c>
      <c r="Y3899" t="str">
        <f t="shared" si="365"/>
        <v>plays</v>
      </c>
    </row>
    <row r="3900" spans="1:25" ht="8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32.56</v>
      </c>
      <c r="P3900" s="6">
        <f t="shared" si="363"/>
        <v>50.875</v>
      </c>
      <c r="Q3900" t="s">
        <v>8317</v>
      </c>
      <c r="R3900" t="s">
        <v>8318</v>
      </c>
      <c r="S3900" s="10">
        <f t="shared" si="366"/>
        <v>42193.482291666667</v>
      </c>
      <c r="T3900" s="10">
        <f t="shared" si="367"/>
        <v>42233.666666666672</v>
      </c>
      <c r="V3900" s="21"/>
      <c r="W3900" t="s">
        <v>8271</v>
      </c>
      <c r="X3900" t="str">
        <f t="shared" si="364"/>
        <v>theater</v>
      </c>
      <c r="Y3900" t="str">
        <f t="shared" si="365"/>
        <v>plays</v>
      </c>
    </row>
    <row r="3901" spans="1:25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</v>
      </c>
      <c r="P3901" s="6">
        <f t="shared" si="363"/>
        <v>62.5</v>
      </c>
      <c r="Q3901" t="s">
        <v>8317</v>
      </c>
      <c r="R3901" t="s">
        <v>8318</v>
      </c>
      <c r="S3901" s="10">
        <f t="shared" si="366"/>
        <v>41843.775011574071</v>
      </c>
      <c r="T3901" s="10">
        <f t="shared" si="367"/>
        <v>41863.775011574071</v>
      </c>
      <c r="V3901" s="21"/>
      <c r="W3901" t="s">
        <v>8271</v>
      </c>
      <c r="X3901" t="str">
        <f t="shared" si="364"/>
        <v>theater</v>
      </c>
      <c r="Y3901" t="str">
        <f t="shared" si="365"/>
        <v>plays</v>
      </c>
    </row>
    <row r="3902" spans="1:25" ht="48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5.4</v>
      </c>
      <c r="P3902" s="6">
        <f t="shared" si="363"/>
        <v>27</v>
      </c>
      <c r="Q3902" t="s">
        <v>8317</v>
      </c>
      <c r="R3902" t="s">
        <v>8318</v>
      </c>
      <c r="S3902" s="10">
        <f t="shared" si="366"/>
        <v>42136.092488425929</v>
      </c>
      <c r="T3902" s="10">
        <f t="shared" si="367"/>
        <v>42166.092488425929</v>
      </c>
      <c r="V3902" s="21"/>
      <c r="W3902" t="s">
        <v>8271</v>
      </c>
      <c r="X3902" t="str">
        <f t="shared" si="364"/>
        <v>theater</v>
      </c>
      <c r="Y3902" t="str">
        <f t="shared" si="365"/>
        <v>plays</v>
      </c>
    </row>
    <row r="3903" spans="1:25" ht="64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0.83333333333333337</v>
      </c>
      <c r="P3903" s="6">
        <f t="shared" si="363"/>
        <v>25</v>
      </c>
      <c r="Q3903" t="s">
        <v>8317</v>
      </c>
      <c r="R3903" t="s">
        <v>8318</v>
      </c>
      <c r="S3903" s="10">
        <f t="shared" si="366"/>
        <v>42317.826377314821</v>
      </c>
      <c r="T3903" s="10">
        <f t="shared" si="367"/>
        <v>42357.826377314821</v>
      </c>
      <c r="V3903" s="21"/>
      <c r="W3903" t="s">
        <v>8271</v>
      </c>
      <c r="X3903" t="str">
        <f t="shared" si="364"/>
        <v>theater</v>
      </c>
      <c r="Y3903" t="str">
        <f t="shared" si="365"/>
        <v>plays</v>
      </c>
    </row>
    <row r="3904" spans="1:25" ht="64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48.833333333333336</v>
      </c>
      <c r="P3904" s="6">
        <f t="shared" si="363"/>
        <v>47.258064516129032</v>
      </c>
      <c r="Q3904" t="s">
        <v>8317</v>
      </c>
      <c r="R3904" t="s">
        <v>8318</v>
      </c>
      <c r="S3904" s="10">
        <f t="shared" si="366"/>
        <v>42663.468078703707</v>
      </c>
      <c r="T3904" s="10">
        <f t="shared" si="367"/>
        <v>42688.509745370371</v>
      </c>
      <c r="V3904" s="21"/>
      <c r="W3904" t="s">
        <v>8271</v>
      </c>
      <c r="X3904" t="str">
        <f t="shared" si="364"/>
        <v>theater</v>
      </c>
      <c r="Y3904" t="str">
        <f t="shared" si="365"/>
        <v>plays</v>
      </c>
    </row>
    <row r="3905" spans="1:25" ht="80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s="6">
        <f t="shared" si="363"/>
        <v>0</v>
      </c>
      <c r="Q3905" t="s">
        <v>8317</v>
      </c>
      <c r="R3905" t="s">
        <v>8318</v>
      </c>
      <c r="S3905" s="10">
        <f t="shared" si="366"/>
        <v>42186.01116898148</v>
      </c>
      <c r="T3905" s="10">
        <f t="shared" si="367"/>
        <v>42230.818055555559</v>
      </c>
      <c r="V3905" s="21"/>
      <c r="W3905" t="s">
        <v>8271</v>
      </c>
      <c r="X3905" t="str">
        <f t="shared" si="364"/>
        <v>theater</v>
      </c>
      <c r="Y3905" t="str">
        <f t="shared" si="365"/>
        <v>plays</v>
      </c>
    </row>
    <row r="3906" spans="1:25" ht="3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0.03</v>
      </c>
      <c r="P3906" s="6">
        <f t="shared" si="363"/>
        <v>1.5</v>
      </c>
      <c r="Q3906" t="s">
        <v>8317</v>
      </c>
      <c r="R3906" t="s">
        <v>8318</v>
      </c>
      <c r="S3906" s="10">
        <f t="shared" si="366"/>
        <v>42095.229166666672</v>
      </c>
      <c r="T3906" s="10">
        <f t="shared" si="367"/>
        <v>42109.211111111115</v>
      </c>
      <c r="V3906" s="21"/>
      <c r="W3906" t="s">
        <v>8271</v>
      </c>
      <c r="X3906" t="str">
        <f t="shared" si="364"/>
        <v>theater</v>
      </c>
      <c r="Y3906" t="str">
        <f t="shared" si="365"/>
        <v>plays</v>
      </c>
    </row>
    <row r="3907" spans="1:25" ht="80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((E3907/D3907)*100)</f>
        <v>11.533333333333333</v>
      </c>
      <c r="P3907" s="6">
        <f t="shared" ref="P3907:P3970" si="369">IFERROR(E3907/L3907,0)</f>
        <v>24.714285714285715</v>
      </c>
      <c r="Q3907" t="s">
        <v>8317</v>
      </c>
      <c r="R3907" t="s">
        <v>8318</v>
      </c>
      <c r="S3907" s="10">
        <f t="shared" si="366"/>
        <v>42124.623877314814</v>
      </c>
      <c r="T3907" s="10">
        <f t="shared" si="367"/>
        <v>42166.958333333328</v>
      </c>
      <c r="V3907" s="21"/>
      <c r="W3907" t="s">
        <v>8271</v>
      </c>
      <c r="X3907" t="str">
        <f t="shared" ref="X3907:X3970" si="370">LEFT(W3907,FIND("/",W3907)-1)</f>
        <v>theater</v>
      </c>
      <c r="Y3907" t="str">
        <f t="shared" ref="Y3907:Y3970" si="371">RIGHT(W3907,LEN(W3907)-FIND("/",W3907))</f>
        <v>plays</v>
      </c>
    </row>
    <row r="3908" spans="1:25" ht="64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67.333333333333329</v>
      </c>
      <c r="P3908" s="6">
        <f t="shared" si="369"/>
        <v>63.125</v>
      </c>
      <c r="Q3908" t="s">
        <v>8317</v>
      </c>
      <c r="R3908" t="s">
        <v>8318</v>
      </c>
      <c r="S3908" s="10">
        <f t="shared" si="366"/>
        <v>42143.917743055557</v>
      </c>
      <c r="T3908" s="10">
        <f t="shared" si="367"/>
        <v>42181.559027777781</v>
      </c>
      <c r="V3908" s="21"/>
      <c r="W3908" t="s">
        <v>8271</v>
      </c>
      <c r="X3908" t="str">
        <f t="shared" si="370"/>
        <v>theater</v>
      </c>
      <c r="Y3908" t="str">
        <f t="shared" si="371"/>
        <v>plays</v>
      </c>
    </row>
    <row r="3909" spans="1:25" ht="48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15.299999999999999</v>
      </c>
      <c r="P3909" s="6">
        <f t="shared" si="369"/>
        <v>38.25</v>
      </c>
      <c r="Q3909" t="s">
        <v>8317</v>
      </c>
      <c r="R3909" t="s">
        <v>8318</v>
      </c>
      <c r="S3909" s="10">
        <f t="shared" si="366"/>
        <v>41906.819513888891</v>
      </c>
      <c r="T3909" s="10">
        <f t="shared" si="367"/>
        <v>41938.838888888888</v>
      </c>
      <c r="V3909" s="21"/>
      <c r="W3909" t="s">
        <v>8271</v>
      </c>
      <c r="X3909" t="str">
        <f t="shared" si="370"/>
        <v>theater</v>
      </c>
      <c r="Y3909" t="str">
        <f t="shared" si="371"/>
        <v>plays</v>
      </c>
    </row>
    <row r="3910" spans="1:25" ht="64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8.6666666666666679</v>
      </c>
      <c r="P3910" s="6">
        <f t="shared" si="369"/>
        <v>16.25</v>
      </c>
      <c r="Q3910" t="s">
        <v>8317</v>
      </c>
      <c r="R3910" t="s">
        <v>8318</v>
      </c>
      <c r="S3910" s="10">
        <f t="shared" si="366"/>
        <v>41834.135370370372</v>
      </c>
      <c r="T3910" s="10">
        <f t="shared" si="367"/>
        <v>41849.135370370372</v>
      </c>
      <c r="V3910" s="21"/>
      <c r="W3910" t="s">
        <v>8271</v>
      </c>
      <c r="X3910" t="str">
        <f t="shared" si="370"/>
        <v>theater</v>
      </c>
      <c r="Y3910" t="str">
        <f t="shared" si="371"/>
        <v>plays</v>
      </c>
    </row>
    <row r="3911" spans="1:25" ht="64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0.22499999999999998</v>
      </c>
      <c r="P3911" s="6">
        <f t="shared" si="369"/>
        <v>33.75</v>
      </c>
      <c r="Q3911" t="s">
        <v>8317</v>
      </c>
      <c r="R3911" t="s">
        <v>8318</v>
      </c>
      <c r="S3911" s="10">
        <f t="shared" si="366"/>
        <v>41863.359282407408</v>
      </c>
      <c r="T3911" s="10">
        <f t="shared" si="367"/>
        <v>41893.359282407408</v>
      </c>
      <c r="V3911" s="21"/>
      <c r="W3911" t="s">
        <v>8271</v>
      </c>
      <c r="X3911" t="str">
        <f t="shared" si="370"/>
        <v>theater</v>
      </c>
      <c r="Y3911" t="str">
        <f t="shared" si="371"/>
        <v>plays</v>
      </c>
    </row>
    <row r="3912" spans="1:25" ht="64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3.0833333333333335</v>
      </c>
      <c r="P3912" s="6">
        <f t="shared" si="369"/>
        <v>61.666666666666664</v>
      </c>
      <c r="Q3912" t="s">
        <v>8317</v>
      </c>
      <c r="R3912" t="s">
        <v>8318</v>
      </c>
      <c r="S3912" s="10">
        <f t="shared" si="366"/>
        <v>42224.756909722222</v>
      </c>
      <c r="T3912" s="10">
        <f t="shared" si="367"/>
        <v>42254.756909722222</v>
      </c>
      <c r="V3912" s="21"/>
      <c r="W3912" t="s">
        <v>8271</v>
      </c>
      <c r="X3912" t="str">
        <f t="shared" si="370"/>
        <v>theater</v>
      </c>
      <c r="Y3912" t="str">
        <f t="shared" si="371"/>
        <v>plays</v>
      </c>
    </row>
    <row r="3913" spans="1:25" ht="64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37.412500000000001</v>
      </c>
      <c r="P3913" s="6">
        <f t="shared" si="369"/>
        <v>83.138888888888886</v>
      </c>
      <c r="Q3913" t="s">
        <v>8317</v>
      </c>
      <c r="R3913" t="s">
        <v>8318</v>
      </c>
      <c r="S3913" s="10">
        <f t="shared" si="366"/>
        <v>41939.8122337963</v>
      </c>
      <c r="T3913" s="10">
        <f t="shared" si="367"/>
        <v>41969.853900462964</v>
      </c>
      <c r="V3913" s="21"/>
      <c r="W3913" t="s">
        <v>8271</v>
      </c>
      <c r="X3913" t="str">
        <f t="shared" si="370"/>
        <v>theater</v>
      </c>
      <c r="Y3913" t="str">
        <f t="shared" si="371"/>
        <v>plays</v>
      </c>
    </row>
    <row r="3914" spans="1:25" ht="64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6.6666666666666671E-3</v>
      </c>
      <c r="P3914" s="6">
        <f t="shared" si="369"/>
        <v>1</v>
      </c>
      <c r="Q3914" t="s">
        <v>8317</v>
      </c>
      <c r="R3914" t="s">
        <v>8318</v>
      </c>
      <c r="S3914" s="10">
        <f t="shared" si="366"/>
        <v>42059.270023148143</v>
      </c>
      <c r="T3914" s="10">
        <f t="shared" si="367"/>
        <v>42119.190972222219</v>
      </c>
      <c r="V3914" s="21"/>
      <c r="W3914" t="s">
        <v>8271</v>
      </c>
      <c r="X3914" t="str">
        <f t="shared" si="370"/>
        <v>theater</v>
      </c>
      <c r="Y3914" t="str">
        <f t="shared" si="371"/>
        <v>plays</v>
      </c>
    </row>
    <row r="3915" spans="1:25" ht="64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10</v>
      </c>
      <c r="P3915" s="6">
        <f t="shared" si="369"/>
        <v>142.85714285714286</v>
      </c>
      <c r="Q3915" t="s">
        <v>8317</v>
      </c>
      <c r="R3915" t="s">
        <v>8318</v>
      </c>
      <c r="S3915" s="10">
        <f t="shared" si="366"/>
        <v>42308.211215277777</v>
      </c>
      <c r="T3915" s="10">
        <f t="shared" si="367"/>
        <v>42338.252881944441</v>
      </c>
      <c r="V3915" s="21"/>
      <c r="W3915" t="s">
        <v>8271</v>
      </c>
      <c r="X3915" t="str">
        <f t="shared" si="370"/>
        <v>theater</v>
      </c>
      <c r="Y3915" t="str">
        <f t="shared" si="371"/>
        <v>plays</v>
      </c>
    </row>
    <row r="3916" spans="1:25" ht="64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36.36</v>
      </c>
      <c r="P3916" s="6">
        <f t="shared" si="369"/>
        <v>33.666666666666664</v>
      </c>
      <c r="Q3916" t="s">
        <v>8317</v>
      </c>
      <c r="R3916" t="s">
        <v>8318</v>
      </c>
      <c r="S3916" s="10">
        <f t="shared" si="366"/>
        <v>42114.818935185183</v>
      </c>
      <c r="T3916" s="10">
        <f t="shared" si="367"/>
        <v>42134.957638888889</v>
      </c>
      <c r="V3916" s="21"/>
      <c r="W3916" t="s">
        <v>8271</v>
      </c>
      <c r="X3916" t="str">
        <f t="shared" si="370"/>
        <v>theater</v>
      </c>
      <c r="Y3916" t="str">
        <f t="shared" si="371"/>
        <v>plays</v>
      </c>
    </row>
    <row r="3917" spans="1:25" ht="64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0.33333333333333337</v>
      </c>
      <c r="P3917" s="6">
        <f t="shared" si="369"/>
        <v>5</v>
      </c>
      <c r="Q3917" t="s">
        <v>8317</v>
      </c>
      <c r="R3917" t="s">
        <v>8318</v>
      </c>
      <c r="S3917" s="10">
        <f t="shared" si="366"/>
        <v>42492.98505787037</v>
      </c>
      <c r="T3917" s="10">
        <f t="shared" si="367"/>
        <v>42522.98505787037</v>
      </c>
      <c r="V3917" s="21"/>
      <c r="W3917" t="s">
        <v>8271</v>
      </c>
      <c r="X3917" t="str">
        <f t="shared" si="370"/>
        <v>theater</v>
      </c>
      <c r="Y3917" t="str">
        <f t="shared" si="371"/>
        <v>plays</v>
      </c>
    </row>
    <row r="3918" spans="1:25" ht="64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s="6">
        <f t="shared" si="369"/>
        <v>0</v>
      </c>
      <c r="Q3918" t="s">
        <v>8317</v>
      </c>
      <c r="R3918" t="s">
        <v>8318</v>
      </c>
      <c r="S3918" s="10">
        <f t="shared" si="366"/>
        <v>42494.471666666665</v>
      </c>
      <c r="T3918" s="10">
        <f t="shared" si="367"/>
        <v>42524.471666666665</v>
      </c>
      <c r="V3918" s="21"/>
      <c r="W3918" t="s">
        <v>8271</v>
      </c>
      <c r="X3918" t="str">
        <f t="shared" si="370"/>
        <v>theater</v>
      </c>
      <c r="Y3918" t="str">
        <f t="shared" si="371"/>
        <v>plays</v>
      </c>
    </row>
    <row r="3919" spans="1:25" ht="64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0.2857142857142857</v>
      </c>
      <c r="P3919" s="6">
        <f t="shared" si="369"/>
        <v>10</v>
      </c>
      <c r="Q3919" t="s">
        <v>8317</v>
      </c>
      <c r="R3919" t="s">
        <v>8318</v>
      </c>
      <c r="S3919" s="10">
        <f t="shared" si="366"/>
        <v>41863.527326388888</v>
      </c>
      <c r="T3919" s="10">
        <f t="shared" si="367"/>
        <v>41893.527326388888</v>
      </c>
      <c r="V3919" s="21"/>
      <c r="W3919" t="s">
        <v>8271</v>
      </c>
      <c r="X3919" t="str">
        <f t="shared" si="370"/>
        <v>theater</v>
      </c>
      <c r="Y3919" t="str">
        <f t="shared" si="371"/>
        <v>plays</v>
      </c>
    </row>
    <row r="3920" spans="1:25" ht="80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0.2</v>
      </c>
      <c r="P3920" s="6">
        <f t="shared" si="369"/>
        <v>40</v>
      </c>
      <c r="Q3920" t="s">
        <v>8317</v>
      </c>
      <c r="R3920" t="s">
        <v>8318</v>
      </c>
      <c r="S3920" s="10">
        <f t="shared" si="366"/>
        <v>41843.664618055554</v>
      </c>
      <c r="T3920" s="10">
        <f t="shared" si="367"/>
        <v>41855.666666666664</v>
      </c>
      <c r="V3920" s="21"/>
      <c r="W3920" t="s">
        <v>8271</v>
      </c>
      <c r="X3920" t="str">
        <f t="shared" si="370"/>
        <v>theater</v>
      </c>
      <c r="Y3920" t="str">
        <f t="shared" si="371"/>
        <v>plays</v>
      </c>
    </row>
    <row r="3921" spans="1:25" ht="64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1.7999999999999998</v>
      </c>
      <c r="P3921" s="6">
        <f t="shared" si="369"/>
        <v>30</v>
      </c>
      <c r="Q3921" t="s">
        <v>8317</v>
      </c>
      <c r="R3921" t="s">
        <v>8318</v>
      </c>
      <c r="S3921" s="10">
        <f t="shared" si="366"/>
        <v>42358.684872685189</v>
      </c>
      <c r="T3921" s="10">
        <f t="shared" si="367"/>
        <v>42387</v>
      </c>
      <c r="V3921" s="21"/>
      <c r="W3921" t="s">
        <v>8271</v>
      </c>
      <c r="X3921" t="str">
        <f t="shared" si="370"/>
        <v>theater</v>
      </c>
      <c r="Y3921" t="str">
        <f t="shared" si="371"/>
        <v>plays</v>
      </c>
    </row>
    <row r="3922" spans="1:25" ht="64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5.4</v>
      </c>
      <c r="P3922" s="6">
        <f t="shared" si="369"/>
        <v>45</v>
      </c>
      <c r="Q3922" t="s">
        <v>8317</v>
      </c>
      <c r="R3922" t="s">
        <v>8318</v>
      </c>
      <c r="S3922" s="10">
        <f t="shared" si="366"/>
        <v>42657.38726851852</v>
      </c>
      <c r="T3922" s="10">
        <f t="shared" si="367"/>
        <v>42687.428935185191</v>
      </c>
      <c r="V3922" s="21"/>
      <c r="W3922" t="s">
        <v>8271</v>
      </c>
      <c r="X3922" t="str">
        <f t="shared" si="370"/>
        <v>theater</v>
      </c>
      <c r="Y3922" t="str">
        <f t="shared" si="371"/>
        <v>plays</v>
      </c>
    </row>
    <row r="3923" spans="1:25" ht="64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s="6">
        <f t="shared" si="369"/>
        <v>0</v>
      </c>
      <c r="Q3923" t="s">
        <v>8317</v>
      </c>
      <c r="R3923" t="s">
        <v>8318</v>
      </c>
      <c r="S3923" s="10">
        <f t="shared" si="366"/>
        <v>41926.542303240742</v>
      </c>
      <c r="T3923" s="10">
        <f t="shared" si="367"/>
        <v>41938.75</v>
      </c>
      <c r="V3923" s="21"/>
      <c r="W3923" t="s">
        <v>8271</v>
      </c>
      <c r="X3923" t="str">
        <f t="shared" si="370"/>
        <v>theater</v>
      </c>
      <c r="Y3923" t="str">
        <f t="shared" si="371"/>
        <v>plays</v>
      </c>
    </row>
    <row r="3924" spans="1:25" ht="64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8.1333333333333329</v>
      </c>
      <c r="P3924" s="6">
        <f t="shared" si="369"/>
        <v>10.166666666666666</v>
      </c>
      <c r="Q3924" t="s">
        <v>8317</v>
      </c>
      <c r="R3924" t="s">
        <v>8318</v>
      </c>
      <c r="S3924" s="10">
        <f t="shared" si="366"/>
        <v>42020.768634259264</v>
      </c>
      <c r="T3924" s="10">
        <f t="shared" si="367"/>
        <v>42065.958333333328</v>
      </c>
      <c r="V3924" s="21"/>
      <c r="W3924" t="s">
        <v>8271</v>
      </c>
      <c r="X3924" t="str">
        <f t="shared" si="370"/>
        <v>theater</v>
      </c>
      <c r="Y3924" t="str">
        <f t="shared" si="371"/>
        <v>plays</v>
      </c>
    </row>
    <row r="3925" spans="1:25" ht="80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12.034782608695652</v>
      </c>
      <c r="P3925" s="6">
        <f t="shared" si="369"/>
        <v>81.411764705882348</v>
      </c>
      <c r="Q3925" t="s">
        <v>8317</v>
      </c>
      <c r="R3925" t="s">
        <v>8318</v>
      </c>
      <c r="S3925" s="10">
        <f t="shared" si="366"/>
        <v>42075.979988425926</v>
      </c>
      <c r="T3925" s="10">
        <f t="shared" si="367"/>
        <v>42103.979988425926</v>
      </c>
      <c r="V3925" s="21"/>
      <c r="W3925" t="s">
        <v>8271</v>
      </c>
      <c r="X3925" t="str">
        <f t="shared" si="370"/>
        <v>theater</v>
      </c>
      <c r="Y3925" t="str">
        <f t="shared" si="371"/>
        <v>plays</v>
      </c>
    </row>
    <row r="3926" spans="1:25" ht="64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15.266666666666667</v>
      </c>
      <c r="P3926" s="6">
        <f t="shared" si="369"/>
        <v>57.25</v>
      </c>
      <c r="Q3926" t="s">
        <v>8317</v>
      </c>
      <c r="R3926" t="s">
        <v>8318</v>
      </c>
      <c r="S3926" s="10">
        <f t="shared" si="366"/>
        <v>41786.959745370368</v>
      </c>
      <c r="T3926" s="10">
        <f t="shared" si="367"/>
        <v>41816.959745370368</v>
      </c>
      <c r="V3926" s="21"/>
      <c r="W3926" t="s">
        <v>8271</v>
      </c>
      <c r="X3926" t="str">
        <f t="shared" si="370"/>
        <v>theater</v>
      </c>
      <c r="Y3926" t="str">
        <f t="shared" si="371"/>
        <v>plays</v>
      </c>
    </row>
    <row r="3927" spans="1:25" ht="80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10</v>
      </c>
      <c r="P3927" s="6">
        <f t="shared" si="369"/>
        <v>5</v>
      </c>
      <c r="Q3927" t="s">
        <v>8317</v>
      </c>
      <c r="R3927" t="s">
        <v>8318</v>
      </c>
      <c r="S3927" s="10">
        <f t="shared" si="366"/>
        <v>41820.870821759258</v>
      </c>
      <c r="T3927" s="10">
        <f t="shared" si="367"/>
        <v>41850.870821759258</v>
      </c>
      <c r="V3927" s="21"/>
      <c r="W3927" t="s">
        <v>8271</v>
      </c>
      <c r="X3927" t="str">
        <f t="shared" si="370"/>
        <v>theater</v>
      </c>
      <c r="Y3927" t="str">
        <f t="shared" si="371"/>
        <v>plays</v>
      </c>
    </row>
    <row r="3928" spans="1:25" ht="48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0.3</v>
      </c>
      <c r="P3928" s="6">
        <f t="shared" si="369"/>
        <v>15</v>
      </c>
      <c r="Q3928" t="s">
        <v>8317</v>
      </c>
      <c r="R3928" t="s">
        <v>8318</v>
      </c>
      <c r="S3928" s="10">
        <f t="shared" ref="S3928:S3991" si="372">(((J3928/60)/60)/24)+DATE(1970,1,1)</f>
        <v>41970.085046296299</v>
      </c>
      <c r="T3928" s="10">
        <f t="shared" ref="T3928:T3991" si="373">(((I3928/60)/60)/24)+DATE(1970,1,1)</f>
        <v>42000.085046296299</v>
      </c>
      <c r="V3928" s="21"/>
      <c r="W3928" t="s">
        <v>8271</v>
      </c>
      <c r="X3928" t="str">
        <f t="shared" si="370"/>
        <v>theater</v>
      </c>
      <c r="Y3928" t="str">
        <f t="shared" si="371"/>
        <v>plays</v>
      </c>
    </row>
    <row r="3929" spans="1:25" ht="80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1</v>
      </c>
      <c r="P3929" s="6">
        <f t="shared" si="369"/>
        <v>12.5</v>
      </c>
      <c r="Q3929" t="s">
        <v>8317</v>
      </c>
      <c r="R3929" t="s">
        <v>8318</v>
      </c>
      <c r="S3929" s="10">
        <f t="shared" si="372"/>
        <v>41830.267407407409</v>
      </c>
      <c r="T3929" s="10">
        <f t="shared" si="373"/>
        <v>41860.267407407409</v>
      </c>
      <c r="V3929" s="21"/>
      <c r="W3929" t="s">
        <v>8271</v>
      </c>
      <c r="X3929" t="str">
        <f t="shared" si="370"/>
        <v>theater</v>
      </c>
      <c r="Y3929" t="str">
        <f t="shared" si="371"/>
        <v>plays</v>
      </c>
    </row>
    <row r="3930" spans="1:25" ht="64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13.020000000000001</v>
      </c>
      <c r="P3930" s="6">
        <f t="shared" si="369"/>
        <v>93</v>
      </c>
      <c r="Q3930" t="s">
        <v>8317</v>
      </c>
      <c r="R3930" t="s">
        <v>8318</v>
      </c>
      <c r="S3930" s="10">
        <f t="shared" si="372"/>
        <v>42265.683182870373</v>
      </c>
      <c r="T3930" s="10">
        <f t="shared" si="373"/>
        <v>42293.207638888889</v>
      </c>
      <c r="V3930" s="21"/>
      <c r="W3930" t="s">
        <v>8271</v>
      </c>
      <c r="X3930" t="str">
        <f t="shared" si="370"/>
        <v>theater</v>
      </c>
      <c r="Y3930" t="str">
        <f t="shared" si="371"/>
        <v>plays</v>
      </c>
    </row>
    <row r="3931" spans="1:25" ht="64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2.2650000000000001</v>
      </c>
      <c r="P3931" s="6">
        <f t="shared" si="369"/>
        <v>32.357142857142854</v>
      </c>
      <c r="Q3931" t="s">
        <v>8317</v>
      </c>
      <c r="R3931" t="s">
        <v>8318</v>
      </c>
      <c r="S3931" s="10">
        <f t="shared" si="372"/>
        <v>42601.827141203699</v>
      </c>
      <c r="T3931" s="10">
        <f t="shared" si="373"/>
        <v>42631.827141203699</v>
      </c>
      <c r="V3931" s="21"/>
      <c r="W3931" t="s">
        <v>8271</v>
      </c>
      <c r="X3931" t="str">
        <f t="shared" si="370"/>
        <v>theater</v>
      </c>
      <c r="Y3931" t="str">
        <f t="shared" si="371"/>
        <v>plays</v>
      </c>
    </row>
    <row r="3932" spans="1:25" ht="64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s="6">
        <f t="shared" si="369"/>
        <v>0</v>
      </c>
      <c r="Q3932" t="s">
        <v>8317</v>
      </c>
      <c r="R3932" t="s">
        <v>8318</v>
      </c>
      <c r="S3932" s="10">
        <f t="shared" si="372"/>
        <v>42433.338749999995</v>
      </c>
      <c r="T3932" s="10">
        <f t="shared" si="373"/>
        <v>42461.25</v>
      </c>
      <c r="V3932" s="21"/>
      <c r="W3932" t="s">
        <v>8271</v>
      </c>
      <c r="X3932" t="str">
        <f t="shared" si="370"/>
        <v>theater</v>
      </c>
      <c r="Y3932" t="str">
        <f t="shared" si="371"/>
        <v>plays</v>
      </c>
    </row>
    <row r="3933" spans="1:25" ht="64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s="6">
        <f t="shared" si="369"/>
        <v>0</v>
      </c>
      <c r="Q3933" t="s">
        <v>8317</v>
      </c>
      <c r="R3933" t="s">
        <v>8318</v>
      </c>
      <c r="S3933" s="10">
        <f t="shared" si="372"/>
        <v>42228.151701388888</v>
      </c>
      <c r="T3933" s="10">
        <f t="shared" si="373"/>
        <v>42253.151701388888</v>
      </c>
      <c r="V3933" s="21"/>
      <c r="W3933" t="s">
        <v>8271</v>
      </c>
      <c r="X3933" t="str">
        <f t="shared" si="370"/>
        <v>theater</v>
      </c>
      <c r="Y3933" t="str">
        <f t="shared" si="371"/>
        <v>plays</v>
      </c>
    </row>
    <row r="3934" spans="1:25" ht="64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8.3333333333333332E-3</v>
      </c>
      <c r="P3934" s="6">
        <f t="shared" si="369"/>
        <v>1</v>
      </c>
      <c r="Q3934" t="s">
        <v>8317</v>
      </c>
      <c r="R3934" t="s">
        <v>8318</v>
      </c>
      <c r="S3934" s="10">
        <f t="shared" si="372"/>
        <v>42415.168564814812</v>
      </c>
      <c r="T3934" s="10">
        <f t="shared" si="373"/>
        <v>42445.126898148148</v>
      </c>
      <c r="V3934" s="21"/>
      <c r="W3934" t="s">
        <v>8271</v>
      </c>
      <c r="X3934" t="str">
        <f t="shared" si="370"/>
        <v>theater</v>
      </c>
      <c r="Y3934" t="str">
        <f t="shared" si="371"/>
        <v>plays</v>
      </c>
    </row>
    <row r="3935" spans="1:25" ht="64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15.742857142857142</v>
      </c>
      <c r="P3935" s="6">
        <f t="shared" si="369"/>
        <v>91.833333333333329</v>
      </c>
      <c r="Q3935" t="s">
        <v>8317</v>
      </c>
      <c r="R3935" t="s">
        <v>8318</v>
      </c>
      <c r="S3935" s="10">
        <f t="shared" si="372"/>
        <v>42538.968310185184</v>
      </c>
      <c r="T3935" s="10">
        <f t="shared" si="373"/>
        <v>42568.029861111107</v>
      </c>
      <c r="V3935" s="21"/>
      <c r="W3935" t="s">
        <v>8271</v>
      </c>
      <c r="X3935" t="str">
        <f t="shared" si="370"/>
        <v>theater</v>
      </c>
      <c r="Y3935" t="str">
        <f t="shared" si="371"/>
        <v>plays</v>
      </c>
    </row>
    <row r="3936" spans="1:25" ht="64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11</v>
      </c>
      <c r="P3936" s="6">
        <f t="shared" si="369"/>
        <v>45.833333333333336</v>
      </c>
      <c r="Q3936" t="s">
        <v>8317</v>
      </c>
      <c r="R3936" t="s">
        <v>8318</v>
      </c>
      <c r="S3936" s="10">
        <f t="shared" si="372"/>
        <v>42233.671747685185</v>
      </c>
      <c r="T3936" s="10">
        <f t="shared" si="373"/>
        <v>42278.541666666672</v>
      </c>
      <c r="V3936" s="21"/>
      <c r="W3936" t="s">
        <v>8271</v>
      </c>
      <c r="X3936" t="str">
        <f t="shared" si="370"/>
        <v>theater</v>
      </c>
      <c r="Y3936" t="str">
        <f t="shared" si="371"/>
        <v>plays</v>
      </c>
    </row>
    <row r="3937" spans="1:25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43.833333333333336</v>
      </c>
      <c r="P3937" s="6">
        <f t="shared" si="369"/>
        <v>57.173913043478258</v>
      </c>
      <c r="Q3937" t="s">
        <v>8317</v>
      </c>
      <c r="R3937" t="s">
        <v>8318</v>
      </c>
      <c r="S3937" s="10">
        <f t="shared" si="372"/>
        <v>42221.656782407401</v>
      </c>
      <c r="T3937" s="10">
        <f t="shared" si="373"/>
        <v>42281.656782407401</v>
      </c>
      <c r="V3937" s="21"/>
      <c r="W3937" t="s">
        <v>8271</v>
      </c>
      <c r="X3937" t="str">
        <f t="shared" si="370"/>
        <v>theater</v>
      </c>
      <c r="Y3937" t="str">
        <f t="shared" si="371"/>
        <v>plays</v>
      </c>
    </row>
    <row r="3938" spans="1:25" ht="64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s="6">
        <f t="shared" si="369"/>
        <v>0</v>
      </c>
      <c r="Q3938" t="s">
        <v>8317</v>
      </c>
      <c r="R3938" t="s">
        <v>8318</v>
      </c>
      <c r="S3938" s="10">
        <f t="shared" si="372"/>
        <v>42675.262962962966</v>
      </c>
      <c r="T3938" s="10">
        <f t="shared" si="373"/>
        <v>42705.304629629631</v>
      </c>
      <c r="V3938" s="21"/>
      <c r="W3938" t="s">
        <v>8271</v>
      </c>
      <c r="X3938" t="str">
        <f t="shared" si="370"/>
        <v>theater</v>
      </c>
      <c r="Y3938" t="str">
        <f t="shared" si="371"/>
        <v>plays</v>
      </c>
    </row>
    <row r="3939" spans="1:25" ht="64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86.135181975736558</v>
      </c>
      <c r="P3939" s="6">
        <f t="shared" si="369"/>
        <v>248.5</v>
      </c>
      <c r="Q3939" t="s">
        <v>8317</v>
      </c>
      <c r="R3939" t="s">
        <v>8318</v>
      </c>
      <c r="S3939" s="10">
        <f t="shared" si="372"/>
        <v>42534.631481481483</v>
      </c>
      <c r="T3939" s="10">
        <f t="shared" si="373"/>
        <v>42562.631481481483</v>
      </c>
      <c r="V3939" s="21"/>
      <c r="W3939" t="s">
        <v>8271</v>
      </c>
      <c r="X3939" t="str">
        <f t="shared" si="370"/>
        <v>theater</v>
      </c>
      <c r="Y3939" t="str">
        <f t="shared" si="371"/>
        <v>plays</v>
      </c>
    </row>
    <row r="3940" spans="1:25" ht="64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12.196620583717358</v>
      </c>
      <c r="P3940" s="6">
        <f t="shared" si="369"/>
        <v>79.400000000000006</v>
      </c>
      <c r="Q3940" t="s">
        <v>8317</v>
      </c>
      <c r="R3940" t="s">
        <v>8318</v>
      </c>
      <c r="S3940" s="10">
        <f t="shared" si="372"/>
        <v>42151.905717592599</v>
      </c>
      <c r="T3940" s="10">
        <f t="shared" si="373"/>
        <v>42182.905717592599</v>
      </c>
      <c r="V3940" s="21"/>
      <c r="W3940" t="s">
        <v>8271</v>
      </c>
      <c r="X3940" t="str">
        <f t="shared" si="370"/>
        <v>theater</v>
      </c>
      <c r="Y3940" t="str">
        <f t="shared" si="371"/>
        <v>plays</v>
      </c>
    </row>
    <row r="3941" spans="1:25" ht="64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0.1</v>
      </c>
      <c r="P3941" s="6">
        <f t="shared" si="369"/>
        <v>5</v>
      </c>
      <c r="Q3941" t="s">
        <v>8317</v>
      </c>
      <c r="R3941" t="s">
        <v>8318</v>
      </c>
      <c r="S3941" s="10">
        <f t="shared" si="372"/>
        <v>41915.400219907409</v>
      </c>
      <c r="T3941" s="10">
        <f t="shared" si="373"/>
        <v>41919.1875</v>
      </c>
      <c r="V3941" s="21"/>
      <c r="W3941" t="s">
        <v>8271</v>
      </c>
      <c r="X3941" t="str">
        <f t="shared" si="370"/>
        <v>theater</v>
      </c>
      <c r="Y3941" t="str">
        <f t="shared" si="371"/>
        <v>plays</v>
      </c>
    </row>
    <row r="3942" spans="1:25" ht="64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0.22</v>
      </c>
      <c r="P3942" s="6">
        <f t="shared" si="369"/>
        <v>5.5</v>
      </c>
      <c r="Q3942" t="s">
        <v>8317</v>
      </c>
      <c r="R3942" t="s">
        <v>8318</v>
      </c>
      <c r="S3942" s="10">
        <f t="shared" si="372"/>
        <v>41961.492488425924</v>
      </c>
      <c r="T3942" s="10">
        <f t="shared" si="373"/>
        <v>42006.492488425924</v>
      </c>
      <c r="V3942" s="21"/>
      <c r="W3942" t="s">
        <v>8271</v>
      </c>
      <c r="X3942" t="str">
        <f t="shared" si="370"/>
        <v>theater</v>
      </c>
      <c r="Y3942" t="str">
        <f t="shared" si="371"/>
        <v>plays</v>
      </c>
    </row>
    <row r="3943" spans="1:25" ht="80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0.90909090909090906</v>
      </c>
      <c r="P3943" s="6">
        <f t="shared" si="369"/>
        <v>25</v>
      </c>
      <c r="Q3943" t="s">
        <v>8317</v>
      </c>
      <c r="R3943" t="s">
        <v>8318</v>
      </c>
      <c r="S3943" s="10">
        <f t="shared" si="372"/>
        <v>41940.587233796294</v>
      </c>
      <c r="T3943" s="10">
        <f t="shared" si="373"/>
        <v>41968.041666666672</v>
      </c>
      <c r="V3943" s="21"/>
      <c r="W3943" t="s">
        <v>8271</v>
      </c>
      <c r="X3943" t="str">
        <f t="shared" si="370"/>
        <v>theater</v>
      </c>
      <c r="Y3943" t="str">
        <f t="shared" si="371"/>
        <v>plays</v>
      </c>
    </row>
    <row r="3944" spans="1:25" ht="64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s="6">
        <f t="shared" si="369"/>
        <v>0</v>
      </c>
      <c r="Q3944" t="s">
        <v>8317</v>
      </c>
      <c r="R3944" t="s">
        <v>8318</v>
      </c>
      <c r="S3944" s="10">
        <f t="shared" si="372"/>
        <v>42111.904097222221</v>
      </c>
      <c r="T3944" s="10">
        <f t="shared" si="373"/>
        <v>42171.904097222221</v>
      </c>
      <c r="V3944" s="21"/>
      <c r="W3944" t="s">
        <v>8271</v>
      </c>
      <c r="X3944" t="str">
        <f t="shared" si="370"/>
        <v>theater</v>
      </c>
      <c r="Y3944" t="str">
        <f t="shared" si="371"/>
        <v>plays</v>
      </c>
    </row>
    <row r="3945" spans="1:25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35.64</v>
      </c>
      <c r="P3945" s="6">
        <f t="shared" si="369"/>
        <v>137.07692307692307</v>
      </c>
      <c r="Q3945" t="s">
        <v>8317</v>
      </c>
      <c r="R3945" t="s">
        <v>8318</v>
      </c>
      <c r="S3945" s="10">
        <f t="shared" si="372"/>
        <v>42279.778564814813</v>
      </c>
      <c r="T3945" s="10">
        <f t="shared" si="373"/>
        <v>42310.701388888891</v>
      </c>
      <c r="V3945" s="21"/>
      <c r="W3945" t="s">
        <v>8271</v>
      </c>
      <c r="X3945" t="str">
        <f t="shared" si="370"/>
        <v>theater</v>
      </c>
      <c r="Y3945" t="str">
        <f t="shared" si="371"/>
        <v>plays</v>
      </c>
    </row>
    <row r="3946" spans="1:25" ht="64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s="6">
        <f t="shared" si="369"/>
        <v>0</v>
      </c>
      <c r="Q3946" t="s">
        <v>8317</v>
      </c>
      <c r="R3946" t="s">
        <v>8318</v>
      </c>
      <c r="S3946" s="10">
        <f t="shared" si="372"/>
        <v>42213.662905092591</v>
      </c>
      <c r="T3946" s="10">
        <f t="shared" si="373"/>
        <v>42243.662905092591</v>
      </c>
      <c r="V3946" s="21"/>
      <c r="W3946" t="s">
        <v>8271</v>
      </c>
      <c r="X3946" t="str">
        <f t="shared" si="370"/>
        <v>theater</v>
      </c>
      <c r="Y3946" t="str">
        <f t="shared" si="371"/>
        <v>plays</v>
      </c>
    </row>
    <row r="3947" spans="1:25" ht="64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0.25</v>
      </c>
      <c r="P3947" s="6">
        <f t="shared" si="369"/>
        <v>5</v>
      </c>
      <c r="Q3947" t="s">
        <v>8317</v>
      </c>
      <c r="R3947" t="s">
        <v>8318</v>
      </c>
      <c r="S3947" s="10">
        <f t="shared" si="372"/>
        <v>42109.801712962959</v>
      </c>
      <c r="T3947" s="10">
        <f t="shared" si="373"/>
        <v>42139.801712962959</v>
      </c>
      <c r="V3947" s="21"/>
      <c r="W3947" t="s">
        <v>8271</v>
      </c>
      <c r="X3947" t="str">
        <f t="shared" si="370"/>
        <v>theater</v>
      </c>
      <c r="Y3947" t="str">
        <f t="shared" si="371"/>
        <v>plays</v>
      </c>
    </row>
    <row r="3948" spans="1:25" ht="48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</v>
      </c>
      <c r="P3948" s="6">
        <f t="shared" si="369"/>
        <v>39</v>
      </c>
      <c r="Q3948" t="s">
        <v>8317</v>
      </c>
      <c r="R3948" t="s">
        <v>8318</v>
      </c>
      <c r="S3948" s="10">
        <f t="shared" si="372"/>
        <v>42031.833587962959</v>
      </c>
      <c r="T3948" s="10">
        <f t="shared" si="373"/>
        <v>42063.333333333328</v>
      </c>
      <c r="V3948" s="21"/>
      <c r="W3948" t="s">
        <v>8271</v>
      </c>
      <c r="X3948" t="str">
        <f t="shared" si="370"/>
        <v>theater</v>
      </c>
      <c r="Y3948" t="str">
        <f t="shared" si="371"/>
        <v>plays</v>
      </c>
    </row>
    <row r="3949" spans="1:25" ht="64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3.3666666666666663</v>
      </c>
      <c r="P3949" s="6">
        <f t="shared" si="369"/>
        <v>50.5</v>
      </c>
      <c r="Q3949" t="s">
        <v>8317</v>
      </c>
      <c r="R3949" t="s">
        <v>8318</v>
      </c>
      <c r="S3949" s="10">
        <f t="shared" si="372"/>
        <v>42615.142870370371</v>
      </c>
      <c r="T3949" s="10">
        <f t="shared" si="373"/>
        <v>42645.142870370371</v>
      </c>
      <c r="V3949" s="21"/>
      <c r="W3949" t="s">
        <v>8271</v>
      </c>
      <c r="X3949" t="str">
        <f t="shared" si="370"/>
        <v>theater</v>
      </c>
      <c r="Y3949" t="str">
        <f t="shared" si="371"/>
        <v>plays</v>
      </c>
    </row>
    <row r="3950" spans="1:25" ht="64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s="6">
        <f t="shared" si="369"/>
        <v>0</v>
      </c>
      <c r="Q3950" t="s">
        <v>8317</v>
      </c>
      <c r="R3950" t="s">
        <v>8318</v>
      </c>
      <c r="S3950" s="10">
        <f t="shared" si="372"/>
        <v>41829.325497685182</v>
      </c>
      <c r="T3950" s="10">
        <f t="shared" si="373"/>
        <v>41889.325497685182</v>
      </c>
      <c r="V3950" s="21"/>
      <c r="W3950" t="s">
        <v>8271</v>
      </c>
      <c r="X3950" t="str">
        <f t="shared" si="370"/>
        <v>theater</v>
      </c>
      <c r="Y3950" t="str">
        <f t="shared" si="371"/>
        <v>plays</v>
      </c>
    </row>
    <row r="3951" spans="1:25" ht="80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15.770000000000001</v>
      </c>
      <c r="P3951" s="6">
        <f t="shared" si="369"/>
        <v>49.28125</v>
      </c>
      <c r="Q3951" t="s">
        <v>8317</v>
      </c>
      <c r="R3951" t="s">
        <v>8318</v>
      </c>
      <c r="S3951" s="10">
        <f t="shared" si="372"/>
        <v>42016.120613425926</v>
      </c>
      <c r="T3951" s="10">
        <f t="shared" si="373"/>
        <v>42046.120613425926</v>
      </c>
      <c r="V3951" s="21"/>
      <c r="W3951" t="s">
        <v>8271</v>
      </c>
      <c r="X3951" t="str">
        <f t="shared" si="370"/>
        <v>theater</v>
      </c>
      <c r="Y3951" t="str">
        <f t="shared" si="371"/>
        <v>plays</v>
      </c>
    </row>
    <row r="3952" spans="1:25" ht="64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0.625</v>
      </c>
      <c r="P3952" s="6">
        <f t="shared" si="369"/>
        <v>25</v>
      </c>
      <c r="Q3952" t="s">
        <v>8317</v>
      </c>
      <c r="R3952" t="s">
        <v>8318</v>
      </c>
      <c r="S3952" s="10">
        <f t="shared" si="372"/>
        <v>42439.702314814815</v>
      </c>
      <c r="T3952" s="10">
        <f t="shared" si="373"/>
        <v>42468.774305555555</v>
      </c>
      <c r="V3952" s="21"/>
      <c r="W3952" t="s">
        <v>8271</v>
      </c>
      <c r="X3952" t="str">
        <f t="shared" si="370"/>
        <v>theater</v>
      </c>
      <c r="Y3952" t="str">
        <f t="shared" si="371"/>
        <v>plays</v>
      </c>
    </row>
    <row r="3953" spans="1:25" ht="64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5.0000000000000001E-4</v>
      </c>
      <c r="P3953" s="6">
        <f t="shared" si="369"/>
        <v>1</v>
      </c>
      <c r="Q3953" t="s">
        <v>8317</v>
      </c>
      <c r="R3953" t="s">
        <v>8318</v>
      </c>
      <c r="S3953" s="10">
        <f t="shared" si="372"/>
        <v>42433.825717592597</v>
      </c>
      <c r="T3953" s="10">
        <f t="shared" si="373"/>
        <v>42493.784050925926</v>
      </c>
      <c r="V3953" s="21"/>
      <c r="W3953" t="s">
        <v>8271</v>
      </c>
      <c r="X3953" t="str">
        <f t="shared" si="370"/>
        <v>theater</v>
      </c>
      <c r="Y3953" t="str">
        <f t="shared" si="371"/>
        <v>plays</v>
      </c>
    </row>
    <row r="3954" spans="1:25" ht="64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9.6153846153846159E-2</v>
      </c>
      <c r="P3954" s="6">
        <f t="shared" si="369"/>
        <v>25</v>
      </c>
      <c r="Q3954" t="s">
        <v>8317</v>
      </c>
      <c r="R3954" t="s">
        <v>8318</v>
      </c>
      <c r="S3954" s="10">
        <f t="shared" si="372"/>
        <v>42243.790393518517</v>
      </c>
      <c r="T3954" s="10">
        <f t="shared" si="373"/>
        <v>42303.790393518517</v>
      </c>
      <c r="V3954" s="21"/>
      <c r="W3954" t="s">
        <v>8271</v>
      </c>
      <c r="X3954" t="str">
        <f t="shared" si="370"/>
        <v>theater</v>
      </c>
      <c r="Y3954" t="str">
        <f t="shared" si="371"/>
        <v>plays</v>
      </c>
    </row>
    <row r="3955" spans="1:25" ht="64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s="6">
        <f t="shared" si="369"/>
        <v>0</v>
      </c>
      <c r="Q3955" t="s">
        <v>8317</v>
      </c>
      <c r="R3955" t="s">
        <v>8318</v>
      </c>
      <c r="S3955" s="10">
        <f t="shared" si="372"/>
        <v>42550.048449074078</v>
      </c>
      <c r="T3955" s="10">
        <f t="shared" si="373"/>
        <v>42580.978472222225</v>
      </c>
      <c r="V3955" s="21"/>
      <c r="W3955" t="s">
        <v>8271</v>
      </c>
      <c r="X3955" t="str">
        <f t="shared" si="370"/>
        <v>theater</v>
      </c>
      <c r="Y3955" t="str">
        <f t="shared" si="371"/>
        <v>plays</v>
      </c>
    </row>
    <row r="3956" spans="1:25" ht="64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s="6">
        <f t="shared" si="369"/>
        <v>0</v>
      </c>
      <c r="Q3956" t="s">
        <v>8317</v>
      </c>
      <c r="R3956" t="s">
        <v>8318</v>
      </c>
      <c r="S3956" s="10">
        <f t="shared" si="372"/>
        <v>41774.651203703703</v>
      </c>
      <c r="T3956" s="10">
        <f t="shared" si="373"/>
        <v>41834.651203703703</v>
      </c>
      <c r="V3956" s="21"/>
      <c r="W3956" t="s">
        <v>8271</v>
      </c>
      <c r="X3956" t="str">
        <f t="shared" si="370"/>
        <v>theater</v>
      </c>
      <c r="Y3956" t="str">
        <f t="shared" si="371"/>
        <v>plays</v>
      </c>
    </row>
    <row r="3957" spans="1:25" ht="64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24.285714285714285</v>
      </c>
      <c r="P3957" s="6">
        <f t="shared" si="369"/>
        <v>53.125</v>
      </c>
      <c r="Q3957" t="s">
        <v>8317</v>
      </c>
      <c r="R3957" t="s">
        <v>8318</v>
      </c>
      <c r="S3957" s="10">
        <f t="shared" si="372"/>
        <v>42306.848854166667</v>
      </c>
      <c r="T3957" s="10">
        <f t="shared" si="373"/>
        <v>42336.890520833331</v>
      </c>
      <c r="V3957" s="21"/>
      <c r="W3957" t="s">
        <v>8271</v>
      </c>
      <c r="X3957" t="str">
        <f t="shared" si="370"/>
        <v>theater</v>
      </c>
      <c r="Y3957" t="str">
        <f t="shared" si="371"/>
        <v>plays</v>
      </c>
    </row>
    <row r="3958" spans="1:25" ht="64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s="6">
        <f t="shared" si="369"/>
        <v>0</v>
      </c>
      <c r="Q3958" t="s">
        <v>8317</v>
      </c>
      <c r="R3958" t="s">
        <v>8318</v>
      </c>
      <c r="S3958" s="10">
        <f t="shared" si="372"/>
        <v>42457.932025462964</v>
      </c>
      <c r="T3958" s="10">
        <f t="shared" si="373"/>
        <v>42485.013888888891</v>
      </c>
      <c r="V3958" s="21"/>
      <c r="W3958" t="s">
        <v>8271</v>
      </c>
      <c r="X3958" t="str">
        <f t="shared" si="370"/>
        <v>theater</v>
      </c>
      <c r="Y3958" t="str">
        <f t="shared" si="371"/>
        <v>plays</v>
      </c>
    </row>
    <row r="3959" spans="1:25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2.5000000000000001E-2</v>
      </c>
      <c r="P3959" s="6">
        <f t="shared" si="369"/>
        <v>7</v>
      </c>
      <c r="Q3959" t="s">
        <v>8317</v>
      </c>
      <c r="R3959" t="s">
        <v>8318</v>
      </c>
      <c r="S3959" s="10">
        <f t="shared" si="372"/>
        <v>42513.976319444439</v>
      </c>
      <c r="T3959" s="10">
        <f t="shared" si="373"/>
        <v>42559.976319444439</v>
      </c>
      <c r="V3959" s="21"/>
      <c r="W3959" t="s">
        <v>8271</v>
      </c>
      <c r="X3959" t="str">
        <f t="shared" si="370"/>
        <v>theater</v>
      </c>
      <c r="Y3959" t="str">
        <f t="shared" si="371"/>
        <v>plays</v>
      </c>
    </row>
    <row r="3960" spans="1:25" ht="64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32.049999999999997</v>
      </c>
      <c r="P3960" s="6">
        <f t="shared" si="369"/>
        <v>40.0625</v>
      </c>
      <c r="Q3960" t="s">
        <v>8317</v>
      </c>
      <c r="R3960" t="s">
        <v>8318</v>
      </c>
      <c r="S3960" s="10">
        <f t="shared" si="372"/>
        <v>41816.950370370374</v>
      </c>
      <c r="T3960" s="10">
        <f t="shared" si="373"/>
        <v>41853.583333333336</v>
      </c>
      <c r="V3960" s="21"/>
      <c r="W3960" t="s">
        <v>8271</v>
      </c>
      <c r="X3960" t="str">
        <f t="shared" si="370"/>
        <v>theater</v>
      </c>
      <c r="Y3960" t="str">
        <f t="shared" si="371"/>
        <v>plays</v>
      </c>
    </row>
    <row r="3961" spans="1:25" ht="64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24.333333333333336</v>
      </c>
      <c r="P3961" s="6">
        <f t="shared" si="369"/>
        <v>24.333333333333332</v>
      </c>
      <c r="Q3961" t="s">
        <v>8317</v>
      </c>
      <c r="R3961" t="s">
        <v>8318</v>
      </c>
      <c r="S3961" s="10">
        <f t="shared" si="372"/>
        <v>41880.788842592592</v>
      </c>
      <c r="T3961" s="10">
        <f t="shared" si="373"/>
        <v>41910.788842592592</v>
      </c>
      <c r="V3961" s="21"/>
      <c r="W3961" t="s">
        <v>8271</v>
      </c>
      <c r="X3961" t="str">
        <f t="shared" si="370"/>
        <v>theater</v>
      </c>
      <c r="Y3961" t="str">
        <f t="shared" si="371"/>
        <v>plays</v>
      </c>
    </row>
    <row r="3962" spans="1:25" ht="64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1.5</v>
      </c>
      <c r="P3962" s="6">
        <f t="shared" si="369"/>
        <v>11.25</v>
      </c>
      <c r="Q3962" t="s">
        <v>8317</v>
      </c>
      <c r="R3962" t="s">
        <v>8318</v>
      </c>
      <c r="S3962" s="10">
        <f t="shared" si="372"/>
        <v>42342.845555555556</v>
      </c>
      <c r="T3962" s="10">
        <f t="shared" si="373"/>
        <v>42372.845555555556</v>
      </c>
      <c r="V3962" s="21"/>
      <c r="W3962" t="s">
        <v>8271</v>
      </c>
      <c r="X3962" t="str">
        <f t="shared" si="370"/>
        <v>theater</v>
      </c>
      <c r="Y3962" t="str">
        <f t="shared" si="371"/>
        <v>plays</v>
      </c>
    </row>
    <row r="3963" spans="1:25" ht="64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0.42</v>
      </c>
      <c r="P3963" s="6">
        <f t="shared" si="369"/>
        <v>10.5</v>
      </c>
      <c r="Q3963" t="s">
        <v>8317</v>
      </c>
      <c r="R3963" t="s">
        <v>8318</v>
      </c>
      <c r="S3963" s="10">
        <f t="shared" si="372"/>
        <v>41745.891319444447</v>
      </c>
      <c r="T3963" s="10">
        <f t="shared" si="373"/>
        <v>41767.891319444447</v>
      </c>
      <c r="V3963" s="21"/>
      <c r="W3963" t="s">
        <v>8271</v>
      </c>
      <c r="X3963" t="str">
        <f t="shared" si="370"/>
        <v>theater</v>
      </c>
      <c r="Y3963" t="str">
        <f t="shared" si="371"/>
        <v>plays</v>
      </c>
    </row>
    <row r="3964" spans="1:25" ht="64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</v>
      </c>
      <c r="P3964" s="6">
        <f t="shared" si="369"/>
        <v>15</v>
      </c>
      <c r="Q3964" t="s">
        <v>8317</v>
      </c>
      <c r="R3964" t="s">
        <v>8318</v>
      </c>
      <c r="S3964" s="10">
        <f t="shared" si="372"/>
        <v>42311.621458333335</v>
      </c>
      <c r="T3964" s="10">
        <f t="shared" si="373"/>
        <v>42336.621458333335</v>
      </c>
      <c r="V3964" s="21"/>
      <c r="W3964" t="s">
        <v>8271</v>
      </c>
      <c r="X3964" t="str">
        <f t="shared" si="370"/>
        <v>theater</v>
      </c>
      <c r="Y3964" t="str">
        <f t="shared" si="371"/>
        <v>plays</v>
      </c>
    </row>
    <row r="3965" spans="1:25" ht="80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s="6">
        <f t="shared" si="369"/>
        <v>0</v>
      </c>
      <c r="Q3965" t="s">
        <v>8317</v>
      </c>
      <c r="R3965" t="s">
        <v>8318</v>
      </c>
      <c r="S3965" s="10">
        <f t="shared" si="372"/>
        <v>42296.154131944444</v>
      </c>
      <c r="T3965" s="10">
        <f t="shared" si="373"/>
        <v>42326.195798611108</v>
      </c>
      <c r="V3965" s="21"/>
      <c r="W3965" t="s">
        <v>8271</v>
      </c>
      <c r="X3965" t="str">
        <f t="shared" si="370"/>
        <v>theater</v>
      </c>
      <c r="Y3965" t="str">
        <f t="shared" si="371"/>
        <v>plays</v>
      </c>
    </row>
    <row r="3966" spans="1:25" ht="64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</v>
      </c>
      <c r="P3966" s="6">
        <f t="shared" si="369"/>
        <v>42</v>
      </c>
      <c r="Q3966" t="s">
        <v>8317</v>
      </c>
      <c r="R3966" t="s">
        <v>8318</v>
      </c>
      <c r="S3966" s="10">
        <f t="shared" si="372"/>
        <v>42053.722060185188</v>
      </c>
      <c r="T3966" s="10">
        <f t="shared" si="373"/>
        <v>42113.680393518516</v>
      </c>
      <c r="V3966" s="21"/>
      <c r="W3966" t="s">
        <v>8271</v>
      </c>
      <c r="X3966" t="str">
        <f t="shared" si="370"/>
        <v>theater</v>
      </c>
      <c r="Y3966" t="str">
        <f t="shared" si="371"/>
        <v>plays</v>
      </c>
    </row>
    <row r="3967" spans="1:25" ht="64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14.249999999999998</v>
      </c>
      <c r="P3967" s="6">
        <f t="shared" si="369"/>
        <v>71.25</v>
      </c>
      <c r="Q3967" t="s">
        <v>8317</v>
      </c>
      <c r="R3967" t="s">
        <v>8318</v>
      </c>
      <c r="S3967" s="10">
        <f t="shared" si="372"/>
        <v>42414.235879629632</v>
      </c>
      <c r="T3967" s="10">
        <f t="shared" si="373"/>
        <v>42474.194212962961</v>
      </c>
      <c r="V3967" s="21"/>
      <c r="W3967" t="s">
        <v>8271</v>
      </c>
      <c r="X3967" t="str">
        <f t="shared" si="370"/>
        <v>theater</v>
      </c>
      <c r="Y3967" t="str">
        <f t="shared" si="371"/>
        <v>plays</v>
      </c>
    </row>
    <row r="3968" spans="1:25" ht="64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0.6</v>
      </c>
      <c r="P3968" s="6">
        <f t="shared" si="369"/>
        <v>22.5</v>
      </c>
      <c r="Q3968" t="s">
        <v>8317</v>
      </c>
      <c r="R3968" t="s">
        <v>8318</v>
      </c>
      <c r="S3968" s="10">
        <f t="shared" si="372"/>
        <v>41801.711550925924</v>
      </c>
      <c r="T3968" s="10">
        <f t="shared" si="373"/>
        <v>41844.124305555553</v>
      </c>
      <c r="V3968" s="21"/>
      <c r="W3968" t="s">
        <v>8271</v>
      </c>
      <c r="X3968" t="str">
        <f t="shared" si="370"/>
        <v>theater</v>
      </c>
      <c r="Y3968" t="str">
        <f t="shared" si="371"/>
        <v>plays</v>
      </c>
    </row>
    <row r="3969" spans="1:25" ht="64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24.117647058823529</v>
      </c>
      <c r="P3969" s="6">
        <f t="shared" si="369"/>
        <v>41</v>
      </c>
      <c r="Q3969" t="s">
        <v>8317</v>
      </c>
      <c r="R3969" t="s">
        <v>8318</v>
      </c>
      <c r="S3969" s="10">
        <f t="shared" si="372"/>
        <v>42770.290590277778</v>
      </c>
      <c r="T3969" s="10">
        <f t="shared" si="373"/>
        <v>42800.290590277778</v>
      </c>
      <c r="V3969" s="21"/>
      <c r="W3969" t="s">
        <v>8271</v>
      </c>
      <c r="X3969" t="str">
        <f t="shared" si="370"/>
        <v>theater</v>
      </c>
      <c r="Y3969" t="str">
        <f t="shared" si="371"/>
        <v>plays</v>
      </c>
    </row>
    <row r="3970" spans="1:25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10.54</v>
      </c>
      <c r="P3970" s="6">
        <f t="shared" si="369"/>
        <v>47.909090909090907</v>
      </c>
      <c r="Q3970" t="s">
        <v>8317</v>
      </c>
      <c r="R3970" t="s">
        <v>8318</v>
      </c>
      <c r="S3970" s="10">
        <f t="shared" si="372"/>
        <v>42452.815659722226</v>
      </c>
      <c r="T3970" s="10">
        <f t="shared" si="373"/>
        <v>42512.815659722226</v>
      </c>
      <c r="V3970" s="21"/>
      <c r="W3970" t="s">
        <v>8271</v>
      </c>
      <c r="X3970" t="str">
        <f t="shared" si="370"/>
        <v>theater</v>
      </c>
      <c r="Y3970" t="str">
        <f t="shared" si="371"/>
        <v>plays</v>
      </c>
    </row>
    <row r="3971" spans="1:25" ht="64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((E3971/D3971)*100)</f>
        <v>7.4690265486725664</v>
      </c>
      <c r="P3971" s="6">
        <f t="shared" ref="P3971:P4034" si="375">IFERROR(E3971/L3971,0)</f>
        <v>35.166666666666664</v>
      </c>
      <c r="Q3971" t="s">
        <v>8317</v>
      </c>
      <c r="R3971" t="s">
        <v>8318</v>
      </c>
      <c r="S3971" s="10">
        <f t="shared" si="372"/>
        <v>42601.854699074072</v>
      </c>
      <c r="T3971" s="10">
        <f t="shared" si="373"/>
        <v>42611.163194444445</v>
      </c>
      <c r="V3971" s="21"/>
      <c r="W3971" t="s">
        <v>8271</v>
      </c>
      <c r="X3971" t="str">
        <f t="shared" ref="X3971:X4034" si="376">LEFT(W3971,FIND("/",W3971)-1)</f>
        <v>theater</v>
      </c>
      <c r="Y3971" t="str">
        <f t="shared" ref="Y3971:Y4034" si="377">RIGHT(W3971,LEN(W3971)-FIND("/",W3971))</f>
        <v>plays</v>
      </c>
    </row>
    <row r="3972" spans="1:25" ht="8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7.3333333333333334E-2</v>
      </c>
      <c r="P3972" s="6">
        <f t="shared" si="375"/>
        <v>5.5</v>
      </c>
      <c r="Q3972" t="s">
        <v>8317</v>
      </c>
      <c r="R3972" t="s">
        <v>8318</v>
      </c>
      <c r="S3972" s="10">
        <f t="shared" si="372"/>
        <v>42447.863553240735</v>
      </c>
      <c r="T3972" s="10">
        <f t="shared" si="373"/>
        <v>42477.863553240735</v>
      </c>
      <c r="V3972" s="21"/>
      <c r="W3972" t="s">
        <v>8271</v>
      </c>
      <c r="X3972" t="str">
        <f t="shared" si="376"/>
        <v>theater</v>
      </c>
      <c r="Y3972" t="str">
        <f t="shared" si="377"/>
        <v>plays</v>
      </c>
    </row>
    <row r="3973" spans="1:25" ht="64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0.97142857142857131</v>
      </c>
      <c r="P3973" s="6">
        <f t="shared" si="375"/>
        <v>22.666666666666668</v>
      </c>
      <c r="Q3973" t="s">
        <v>8317</v>
      </c>
      <c r="R3973" t="s">
        <v>8318</v>
      </c>
      <c r="S3973" s="10">
        <f t="shared" si="372"/>
        <v>41811.536180555559</v>
      </c>
      <c r="T3973" s="10">
        <f t="shared" si="373"/>
        <v>41841.536180555559</v>
      </c>
      <c r="V3973" s="21"/>
      <c r="W3973" t="s">
        <v>8271</v>
      </c>
      <c r="X3973" t="str">
        <f t="shared" si="376"/>
        <v>theater</v>
      </c>
      <c r="Y3973" t="str">
        <f t="shared" si="377"/>
        <v>plays</v>
      </c>
    </row>
    <row r="3974" spans="1:25" ht="48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21.099999999999998</v>
      </c>
      <c r="P3974" s="6">
        <f t="shared" si="375"/>
        <v>26.375</v>
      </c>
      <c r="Q3974" t="s">
        <v>8317</v>
      </c>
      <c r="R3974" t="s">
        <v>8318</v>
      </c>
      <c r="S3974" s="10">
        <f t="shared" si="372"/>
        <v>41981.067523148144</v>
      </c>
      <c r="T3974" s="10">
        <f t="shared" si="373"/>
        <v>42041.067523148144</v>
      </c>
      <c r="V3974" s="21"/>
      <c r="W3974" t="s">
        <v>8271</v>
      </c>
      <c r="X3974" t="str">
        <f t="shared" si="376"/>
        <v>theater</v>
      </c>
      <c r="Y3974" t="str">
        <f t="shared" si="377"/>
        <v>plays</v>
      </c>
    </row>
    <row r="3975" spans="1:25" ht="64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78.100000000000009</v>
      </c>
      <c r="P3975" s="6">
        <f t="shared" si="375"/>
        <v>105.54054054054055</v>
      </c>
      <c r="Q3975" t="s">
        <v>8317</v>
      </c>
      <c r="R3975" t="s">
        <v>8318</v>
      </c>
      <c r="S3975" s="10">
        <f t="shared" si="372"/>
        <v>42469.68414351852</v>
      </c>
      <c r="T3975" s="10">
        <f t="shared" si="373"/>
        <v>42499.166666666672</v>
      </c>
      <c r="V3975" s="21"/>
      <c r="W3975" t="s">
        <v>8271</v>
      </c>
      <c r="X3975" t="str">
        <f t="shared" si="376"/>
        <v>theater</v>
      </c>
      <c r="Y3975" t="str">
        <f t="shared" si="377"/>
        <v>plays</v>
      </c>
    </row>
    <row r="3976" spans="1:25" ht="64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32</v>
      </c>
      <c r="P3976" s="6">
        <f t="shared" si="375"/>
        <v>29.09090909090909</v>
      </c>
      <c r="Q3976" t="s">
        <v>8317</v>
      </c>
      <c r="R3976" t="s">
        <v>8318</v>
      </c>
      <c r="S3976" s="10">
        <f t="shared" si="372"/>
        <v>42493.546851851846</v>
      </c>
      <c r="T3976" s="10">
        <f t="shared" si="373"/>
        <v>42523.546851851846</v>
      </c>
      <c r="V3976" s="21"/>
      <c r="W3976" t="s">
        <v>8271</v>
      </c>
      <c r="X3976" t="str">
        <f t="shared" si="376"/>
        <v>theater</v>
      </c>
      <c r="Y3976" t="str">
        <f t="shared" si="377"/>
        <v>plays</v>
      </c>
    </row>
    <row r="3977" spans="1:25" ht="64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s="6">
        <f t="shared" si="375"/>
        <v>0</v>
      </c>
      <c r="Q3977" t="s">
        <v>8317</v>
      </c>
      <c r="R3977" t="s">
        <v>8318</v>
      </c>
      <c r="S3977" s="10">
        <f t="shared" si="372"/>
        <v>42534.866875</v>
      </c>
      <c r="T3977" s="10">
        <f t="shared" si="373"/>
        <v>42564.866875</v>
      </c>
      <c r="V3977" s="21"/>
      <c r="W3977" t="s">
        <v>8271</v>
      </c>
      <c r="X3977" t="str">
        <f t="shared" si="376"/>
        <v>theater</v>
      </c>
      <c r="Y3977" t="str">
        <f t="shared" si="377"/>
        <v>plays</v>
      </c>
    </row>
    <row r="3978" spans="1:25" ht="80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47.692307692307693</v>
      </c>
      <c r="P3978" s="6">
        <f t="shared" si="375"/>
        <v>62</v>
      </c>
      <c r="Q3978" t="s">
        <v>8317</v>
      </c>
      <c r="R3978" t="s">
        <v>8318</v>
      </c>
      <c r="S3978" s="10">
        <f t="shared" si="372"/>
        <v>41830.858344907407</v>
      </c>
      <c r="T3978" s="10">
        <f t="shared" si="373"/>
        <v>41852.291666666664</v>
      </c>
      <c r="V3978" s="21"/>
      <c r="W3978" t="s">
        <v>8271</v>
      </c>
      <c r="X3978" t="str">
        <f t="shared" si="376"/>
        <v>theater</v>
      </c>
      <c r="Y3978" t="str">
        <f t="shared" si="377"/>
        <v>plays</v>
      </c>
    </row>
    <row r="3979" spans="1:25" ht="64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1.4500000000000002</v>
      </c>
      <c r="P3979" s="6">
        <f t="shared" si="375"/>
        <v>217.5</v>
      </c>
      <c r="Q3979" t="s">
        <v>8317</v>
      </c>
      <c r="R3979" t="s">
        <v>8318</v>
      </c>
      <c r="S3979" s="10">
        <f t="shared" si="372"/>
        <v>42543.788564814815</v>
      </c>
      <c r="T3979" s="10">
        <f t="shared" si="373"/>
        <v>42573.788564814815</v>
      </c>
      <c r="V3979" s="21"/>
      <c r="W3979" t="s">
        <v>8271</v>
      </c>
      <c r="X3979" t="str">
        <f t="shared" si="376"/>
        <v>theater</v>
      </c>
      <c r="Y3979" t="str">
        <f t="shared" si="377"/>
        <v>plays</v>
      </c>
    </row>
    <row r="3980" spans="1:25" ht="64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10.7</v>
      </c>
      <c r="P3980" s="6">
        <f t="shared" si="375"/>
        <v>26.75</v>
      </c>
      <c r="Q3980" t="s">
        <v>8317</v>
      </c>
      <c r="R3980" t="s">
        <v>8318</v>
      </c>
      <c r="S3980" s="10">
        <f t="shared" si="372"/>
        <v>41975.642974537041</v>
      </c>
      <c r="T3980" s="10">
        <f t="shared" si="373"/>
        <v>42035.642974537041</v>
      </c>
      <c r="V3980" s="21"/>
      <c r="W3980" t="s">
        <v>8271</v>
      </c>
      <c r="X3980" t="str">
        <f t="shared" si="376"/>
        <v>theater</v>
      </c>
      <c r="Y3980" t="str">
        <f t="shared" si="377"/>
        <v>plays</v>
      </c>
    </row>
    <row r="3981" spans="1:25" ht="64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</v>
      </c>
      <c r="P3981" s="6">
        <f t="shared" si="375"/>
        <v>18.333333333333332</v>
      </c>
      <c r="Q3981" t="s">
        <v>8317</v>
      </c>
      <c r="R3981" t="s">
        <v>8318</v>
      </c>
      <c r="S3981" s="10">
        <f t="shared" si="372"/>
        <v>42069.903437500005</v>
      </c>
      <c r="T3981" s="10">
        <f t="shared" si="373"/>
        <v>42092.833333333328</v>
      </c>
      <c r="V3981" s="21"/>
      <c r="W3981" t="s">
        <v>8271</v>
      </c>
      <c r="X3981" t="str">
        <f t="shared" si="376"/>
        <v>theater</v>
      </c>
      <c r="Y3981" t="str">
        <f t="shared" si="377"/>
        <v>plays</v>
      </c>
    </row>
    <row r="3982" spans="1:25" ht="64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18</v>
      </c>
      <c r="P3982" s="6">
        <f t="shared" si="375"/>
        <v>64.285714285714292</v>
      </c>
      <c r="Q3982" t="s">
        <v>8317</v>
      </c>
      <c r="R3982" t="s">
        <v>8318</v>
      </c>
      <c r="S3982" s="10">
        <f t="shared" si="372"/>
        <v>41795.598923611113</v>
      </c>
      <c r="T3982" s="10">
        <f t="shared" si="373"/>
        <v>41825.598923611113</v>
      </c>
      <c r="V3982" s="21"/>
      <c r="W3982" t="s">
        <v>8271</v>
      </c>
      <c r="X3982" t="str">
        <f t="shared" si="376"/>
        <v>theater</v>
      </c>
      <c r="Y3982" t="str">
        <f t="shared" si="377"/>
        <v>plays</v>
      </c>
    </row>
    <row r="3983" spans="1:25" ht="48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</v>
      </c>
      <c r="P3983" s="6">
        <f t="shared" si="375"/>
        <v>175</v>
      </c>
      <c r="Q3983" t="s">
        <v>8317</v>
      </c>
      <c r="R3983" t="s">
        <v>8318</v>
      </c>
      <c r="S3983" s="10">
        <f t="shared" si="372"/>
        <v>42508.179965277777</v>
      </c>
      <c r="T3983" s="10">
        <f t="shared" si="373"/>
        <v>42568.179965277777</v>
      </c>
      <c r="V3983" s="21"/>
      <c r="W3983" t="s">
        <v>8271</v>
      </c>
      <c r="X3983" t="str">
        <f t="shared" si="376"/>
        <v>theater</v>
      </c>
      <c r="Y3983" t="str">
        <f t="shared" si="377"/>
        <v>plays</v>
      </c>
    </row>
    <row r="3984" spans="1:25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20</v>
      </c>
      <c r="P3984" s="6">
        <f t="shared" si="375"/>
        <v>34</v>
      </c>
      <c r="Q3984" t="s">
        <v>8317</v>
      </c>
      <c r="R3984" t="s">
        <v>8318</v>
      </c>
      <c r="S3984" s="10">
        <f t="shared" si="372"/>
        <v>42132.809953703705</v>
      </c>
      <c r="T3984" s="10">
        <f t="shared" si="373"/>
        <v>42192.809953703705</v>
      </c>
      <c r="V3984" s="21"/>
      <c r="W3984" t="s">
        <v>8271</v>
      </c>
      <c r="X3984" t="str">
        <f t="shared" si="376"/>
        <v>theater</v>
      </c>
      <c r="Y3984" t="str">
        <f t="shared" si="377"/>
        <v>plays</v>
      </c>
    </row>
    <row r="3985" spans="1:25" ht="64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34.802513464991023</v>
      </c>
      <c r="P3985" s="6">
        <f t="shared" si="375"/>
        <v>84.282608695652172</v>
      </c>
      <c r="Q3985" t="s">
        <v>8317</v>
      </c>
      <c r="R3985" t="s">
        <v>8318</v>
      </c>
      <c r="S3985" s="10">
        <f t="shared" si="372"/>
        <v>41747.86986111111</v>
      </c>
      <c r="T3985" s="10">
        <f t="shared" si="373"/>
        <v>41779.290972222225</v>
      </c>
      <c r="V3985" s="21"/>
      <c r="W3985" t="s">
        <v>8271</v>
      </c>
      <c r="X3985" t="str">
        <f t="shared" si="376"/>
        <v>theater</v>
      </c>
      <c r="Y3985" t="str">
        <f t="shared" si="377"/>
        <v>plays</v>
      </c>
    </row>
    <row r="3986" spans="1:25" ht="64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</v>
      </c>
      <c r="P3986" s="6">
        <f t="shared" si="375"/>
        <v>9.5</v>
      </c>
      <c r="Q3986" t="s">
        <v>8317</v>
      </c>
      <c r="R3986" t="s">
        <v>8318</v>
      </c>
      <c r="S3986" s="10">
        <f t="shared" si="372"/>
        <v>41920.963472222218</v>
      </c>
      <c r="T3986" s="10">
        <f t="shared" si="373"/>
        <v>41951</v>
      </c>
      <c r="V3986" s="21"/>
      <c r="W3986" t="s">
        <v>8271</v>
      </c>
      <c r="X3986" t="str">
        <f t="shared" si="376"/>
        <v>theater</v>
      </c>
      <c r="Y3986" t="str">
        <f t="shared" si="377"/>
        <v>plays</v>
      </c>
    </row>
    <row r="3987" spans="1:25" ht="64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32.049999999999997</v>
      </c>
      <c r="P3987" s="6">
        <f t="shared" si="375"/>
        <v>33.736842105263158</v>
      </c>
      <c r="Q3987" t="s">
        <v>8317</v>
      </c>
      <c r="R3987" t="s">
        <v>8318</v>
      </c>
      <c r="S3987" s="10">
        <f t="shared" si="372"/>
        <v>42399.707407407404</v>
      </c>
      <c r="T3987" s="10">
        <f t="shared" si="373"/>
        <v>42420.878472222219</v>
      </c>
      <c r="V3987" s="21"/>
      <c r="W3987" t="s">
        <v>8271</v>
      </c>
      <c r="X3987" t="str">
        <f t="shared" si="376"/>
        <v>theater</v>
      </c>
      <c r="Y3987" t="str">
        <f t="shared" si="377"/>
        <v>plays</v>
      </c>
    </row>
    <row r="3988" spans="1:25" ht="64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</v>
      </c>
      <c r="P3988" s="6">
        <f t="shared" si="375"/>
        <v>37.53846153846154</v>
      </c>
      <c r="Q3988" t="s">
        <v>8317</v>
      </c>
      <c r="R3988" t="s">
        <v>8318</v>
      </c>
      <c r="S3988" s="10">
        <f t="shared" si="372"/>
        <v>42467.548541666663</v>
      </c>
      <c r="T3988" s="10">
        <f t="shared" si="373"/>
        <v>42496.544444444444</v>
      </c>
      <c r="V3988" s="21"/>
      <c r="W3988" t="s">
        <v>8271</v>
      </c>
      <c r="X3988" t="str">
        <f t="shared" si="376"/>
        <v>theater</v>
      </c>
      <c r="Y3988" t="str">
        <f t="shared" si="377"/>
        <v>plays</v>
      </c>
    </row>
    <row r="3989" spans="1:25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37.75</v>
      </c>
      <c r="P3989" s="6">
        <f t="shared" si="375"/>
        <v>11.615384615384615</v>
      </c>
      <c r="Q3989" t="s">
        <v>8317</v>
      </c>
      <c r="R3989" t="s">
        <v>8318</v>
      </c>
      <c r="S3989" s="10">
        <f t="shared" si="372"/>
        <v>41765.92465277778</v>
      </c>
      <c r="T3989" s="10">
        <f t="shared" si="373"/>
        <v>41775.92465277778</v>
      </c>
      <c r="V3989" s="21"/>
      <c r="W3989" t="s">
        <v>8271</v>
      </c>
      <c r="X3989" t="str">
        <f t="shared" si="376"/>
        <v>theater</v>
      </c>
      <c r="Y3989" t="str">
        <f t="shared" si="377"/>
        <v>plays</v>
      </c>
    </row>
    <row r="3990" spans="1:25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</v>
      </c>
      <c r="P3990" s="6">
        <f t="shared" si="375"/>
        <v>8</v>
      </c>
      <c r="Q3990" t="s">
        <v>8317</v>
      </c>
      <c r="R3990" t="s">
        <v>8318</v>
      </c>
      <c r="S3990" s="10">
        <f t="shared" si="372"/>
        <v>42230.08116898148</v>
      </c>
      <c r="T3990" s="10">
        <f t="shared" si="373"/>
        <v>42245.08116898148</v>
      </c>
      <c r="V3990" s="21"/>
      <c r="W3990" t="s">
        <v>8271</v>
      </c>
      <c r="X3990" t="str">
        <f t="shared" si="376"/>
        <v>theater</v>
      </c>
      <c r="Y3990" t="str">
        <f t="shared" si="377"/>
        <v>plays</v>
      </c>
    </row>
    <row r="3991" spans="1:25" ht="64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s="6">
        <f t="shared" si="375"/>
        <v>0</v>
      </c>
      <c r="Q3991" t="s">
        <v>8317</v>
      </c>
      <c r="R3991" t="s">
        <v>8318</v>
      </c>
      <c r="S3991" s="10">
        <f t="shared" si="372"/>
        <v>42286.749780092592</v>
      </c>
      <c r="T3991" s="10">
        <f t="shared" si="373"/>
        <v>42316.791446759264</v>
      </c>
      <c r="V3991" s="21"/>
      <c r="W3991" t="s">
        <v>8271</v>
      </c>
      <c r="X3991" t="str">
        <f t="shared" si="376"/>
        <v>theater</v>
      </c>
      <c r="Y3991" t="str">
        <f t="shared" si="377"/>
        <v>plays</v>
      </c>
    </row>
    <row r="3992" spans="1:25" ht="64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</v>
      </c>
      <c r="P3992" s="6">
        <f t="shared" si="375"/>
        <v>23</v>
      </c>
      <c r="Q3992" t="s">
        <v>8317</v>
      </c>
      <c r="R3992" t="s">
        <v>8318</v>
      </c>
      <c r="S3992" s="10">
        <f t="shared" ref="S3992:S4055" si="378">(((J3992/60)/60)/24)+DATE(1970,1,1)</f>
        <v>42401.672372685185</v>
      </c>
      <c r="T3992" s="10">
        <f t="shared" ref="T3992:T4055" si="379">(((I3992/60)/60)/24)+DATE(1970,1,1)</f>
        <v>42431.672372685185</v>
      </c>
      <c r="V3992" s="21"/>
      <c r="W3992" t="s">
        <v>8271</v>
      </c>
      <c r="X3992" t="str">
        <f t="shared" si="376"/>
        <v>theater</v>
      </c>
      <c r="Y3992" t="str">
        <f t="shared" si="377"/>
        <v>plays</v>
      </c>
    </row>
    <row r="3993" spans="1:25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20</v>
      </c>
      <c r="P3993" s="6">
        <f t="shared" si="375"/>
        <v>100</v>
      </c>
      <c r="Q3993" t="s">
        <v>8317</v>
      </c>
      <c r="R3993" t="s">
        <v>8318</v>
      </c>
      <c r="S3993" s="10">
        <f t="shared" si="378"/>
        <v>42125.644467592589</v>
      </c>
      <c r="T3993" s="10">
        <f t="shared" si="379"/>
        <v>42155.644467592589</v>
      </c>
      <c r="V3993" s="21"/>
      <c r="W3993" t="s">
        <v>8271</v>
      </c>
      <c r="X3993" t="str">
        <f t="shared" si="376"/>
        <v>theater</v>
      </c>
      <c r="Y3993" t="str">
        <f t="shared" si="377"/>
        <v>plays</v>
      </c>
    </row>
    <row r="3994" spans="1:25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</v>
      </c>
      <c r="P3994" s="6">
        <f t="shared" si="375"/>
        <v>60.111111111111114</v>
      </c>
      <c r="Q3994" t="s">
        <v>8317</v>
      </c>
      <c r="R3994" t="s">
        <v>8318</v>
      </c>
      <c r="S3994" s="10">
        <f t="shared" si="378"/>
        <v>42289.94049768518</v>
      </c>
      <c r="T3994" s="10">
        <f t="shared" si="379"/>
        <v>42349.982164351852</v>
      </c>
      <c r="V3994" s="21"/>
      <c r="W3994" t="s">
        <v>8271</v>
      </c>
      <c r="X3994" t="str">
        <f t="shared" si="376"/>
        <v>theater</v>
      </c>
      <c r="Y3994" t="str">
        <f t="shared" si="377"/>
        <v>plays</v>
      </c>
    </row>
    <row r="3995" spans="1:25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6.0000000000000001E-3</v>
      </c>
      <c r="P3995" s="6">
        <f t="shared" si="375"/>
        <v>3</v>
      </c>
      <c r="Q3995" t="s">
        <v>8317</v>
      </c>
      <c r="R3995" t="s">
        <v>8318</v>
      </c>
      <c r="S3995" s="10">
        <f t="shared" si="378"/>
        <v>42107.864722222221</v>
      </c>
      <c r="T3995" s="10">
        <f t="shared" si="379"/>
        <v>42137.864722222221</v>
      </c>
      <c r="V3995" s="21"/>
      <c r="W3995" t="s">
        <v>8271</v>
      </c>
      <c r="X3995" t="str">
        <f t="shared" si="376"/>
        <v>theater</v>
      </c>
      <c r="Y3995" t="str">
        <f t="shared" si="377"/>
        <v>plays</v>
      </c>
    </row>
    <row r="3996" spans="1:25" ht="48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0.25</v>
      </c>
      <c r="P3996" s="6">
        <f t="shared" si="375"/>
        <v>5</v>
      </c>
      <c r="Q3996" t="s">
        <v>8317</v>
      </c>
      <c r="R3996" t="s">
        <v>8318</v>
      </c>
      <c r="S3996" s="10">
        <f t="shared" si="378"/>
        <v>41809.389930555553</v>
      </c>
      <c r="T3996" s="10">
        <f t="shared" si="379"/>
        <v>41839.389930555553</v>
      </c>
      <c r="V3996" s="21"/>
      <c r="W3996" t="s">
        <v>8271</v>
      </c>
      <c r="X3996" t="str">
        <f t="shared" si="376"/>
        <v>theater</v>
      </c>
      <c r="Y3996" t="str">
        <f t="shared" si="377"/>
        <v>plays</v>
      </c>
    </row>
    <row r="3997" spans="1:25" ht="64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35</v>
      </c>
      <c r="P3997" s="6">
        <f t="shared" si="375"/>
        <v>17.5</v>
      </c>
      <c r="Q3997" t="s">
        <v>8317</v>
      </c>
      <c r="R3997" t="s">
        <v>8318</v>
      </c>
      <c r="S3997" s="10">
        <f t="shared" si="378"/>
        <v>42019.683761574073</v>
      </c>
      <c r="T3997" s="10">
        <f t="shared" si="379"/>
        <v>42049.477083333331</v>
      </c>
      <c r="V3997" s="21"/>
      <c r="W3997" t="s">
        <v>8271</v>
      </c>
      <c r="X3997" t="str">
        <f t="shared" si="376"/>
        <v>theater</v>
      </c>
      <c r="Y3997" t="str">
        <f t="shared" si="377"/>
        <v>plays</v>
      </c>
    </row>
    <row r="3998" spans="1:25" ht="64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16.566666666666666</v>
      </c>
      <c r="P3998" s="6">
        <f t="shared" si="375"/>
        <v>29.235294117647058</v>
      </c>
      <c r="Q3998" t="s">
        <v>8317</v>
      </c>
      <c r="R3998" t="s">
        <v>8318</v>
      </c>
      <c r="S3998" s="10">
        <f t="shared" si="378"/>
        <v>41950.26694444444</v>
      </c>
      <c r="T3998" s="10">
        <f t="shared" si="379"/>
        <v>41963.669444444444</v>
      </c>
      <c r="V3998" s="21"/>
      <c r="W3998" t="s">
        <v>8271</v>
      </c>
      <c r="X3998" t="str">
        <f t="shared" si="376"/>
        <v>theater</v>
      </c>
      <c r="Y3998" t="str">
        <f t="shared" si="377"/>
        <v>plays</v>
      </c>
    </row>
    <row r="3999" spans="1:25" ht="64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s="6">
        <f t="shared" si="375"/>
        <v>0</v>
      </c>
      <c r="Q3999" t="s">
        <v>8317</v>
      </c>
      <c r="R3999" t="s">
        <v>8318</v>
      </c>
      <c r="S3999" s="10">
        <f t="shared" si="378"/>
        <v>42069.391446759255</v>
      </c>
      <c r="T3999" s="10">
        <f t="shared" si="379"/>
        <v>42099.349780092598</v>
      </c>
      <c r="V3999" s="21"/>
      <c r="W3999" t="s">
        <v>8271</v>
      </c>
      <c r="X3999" t="str">
        <f t="shared" si="376"/>
        <v>theater</v>
      </c>
      <c r="Y3999" t="str">
        <f t="shared" si="377"/>
        <v>plays</v>
      </c>
    </row>
    <row r="4000" spans="1:25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57.199999999999996</v>
      </c>
      <c r="P4000" s="6">
        <f t="shared" si="375"/>
        <v>59.583333333333336</v>
      </c>
      <c r="Q4000" t="s">
        <v>8317</v>
      </c>
      <c r="R4000" t="s">
        <v>8318</v>
      </c>
      <c r="S4000" s="10">
        <f t="shared" si="378"/>
        <v>42061.963263888887</v>
      </c>
      <c r="T4000" s="10">
        <f t="shared" si="379"/>
        <v>42091.921597222223</v>
      </c>
      <c r="V4000" s="21"/>
      <c r="W4000" t="s">
        <v>8271</v>
      </c>
      <c r="X4000" t="str">
        <f t="shared" si="376"/>
        <v>theater</v>
      </c>
      <c r="Y4000" t="str">
        <f t="shared" si="377"/>
        <v>plays</v>
      </c>
    </row>
    <row r="4001" spans="1:25" ht="64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16.514285714285716</v>
      </c>
      <c r="P4001" s="6">
        <f t="shared" si="375"/>
        <v>82.571428571428569</v>
      </c>
      <c r="Q4001" t="s">
        <v>8317</v>
      </c>
      <c r="R4001" t="s">
        <v>8318</v>
      </c>
      <c r="S4001" s="10">
        <f t="shared" si="378"/>
        <v>41842.828680555554</v>
      </c>
      <c r="T4001" s="10">
        <f t="shared" si="379"/>
        <v>41882.827650462961</v>
      </c>
      <c r="V4001" s="21"/>
      <c r="W4001" t="s">
        <v>8271</v>
      </c>
      <c r="X4001" t="str">
        <f t="shared" si="376"/>
        <v>theater</v>
      </c>
      <c r="Y4001" t="str">
        <f t="shared" si="377"/>
        <v>plays</v>
      </c>
    </row>
    <row r="4002" spans="1:25" ht="3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0.125</v>
      </c>
      <c r="P4002" s="6">
        <f t="shared" si="375"/>
        <v>10</v>
      </c>
      <c r="Q4002" t="s">
        <v>8317</v>
      </c>
      <c r="R4002" t="s">
        <v>8318</v>
      </c>
      <c r="S4002" s="10">
        <f t="shared" si="378"/>
        <v>42437.64534722222</v>
      </c>
      <c r="T4002" s="10">
        <f t="shared" si="379"/>
        <v>42497.603680555556</v>
      </c>
      <c r="V4002" s="21"/>
      <c r="W4002" t="s">
        <v>8271</v>
      </c>
      <c r="X4002" t="str">
        <f t="shared" si="376"/>
        <v>theater</v>
      </c>
      <c r="Y4002" t="str">
        <f t="shared" si="377"/>
        <v>plays</v>
      </c>
    </row>
    <row r="4003" spans="1:25" ht="64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37.75</v>
      </c>
      <c r="P4003" s="6">
        <f t="shared" si="375"/>
        <v>32.357142857142854</v>
      </c>
      <c r="Q4003" t="s">
        <v>8317</v>
      </c>
      <c r="R4003" t="s">
        <v>8318</v>
      </c>
      <c r="S4003" s="10">
        <f t="shared" si="378"/>
        <v>42775.964212962965</v>
      </c>
      <c r="T4003" s="10">
        <f t="shared" si="379"/>
        <v>42795.791666666672</v>
      </c>
      <c r="V4003" s="21"/>
      <c r="W4003" t="s">
        <v>8271</v>
      </c>
      <c r="X4003" t="str">
        <f t="shared" si="376"/>
        <v>theater</v>
      </c>
      <c r="Y4003" t="str">
        <f t="shared" si="377"/>
        <v>plays</v>
      </c>
    </row>
    <row r="4004" spans="1:25" ht="64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1.8399999999999999</v>
      </c>
      <c r="P4004" s="6">
        <f t="shared" si="375"/>
        <v>5.75</v>
      </c>
      <c r="Q4004" t="s">
        <v>8317</v>
      </c>
      <c r="R4004" t="s">
        <v>8318</v>
      </c>
      <c r="S4004" s="10">
        <f t="shared" si="378"/>
        <v>41879.043530092589</v>
      </c>
      <c r="T4004" s="10">
        <f t="shared" si="379"/>
        <v>41909.043530092589</v>
      </c>
      <c r="V4004" s="21"/>
      <c r="W4004" t="s">
        <v>8271</v>
      </c>
      <c r="X4004" t="str">
        <f t="shared" si="376"/>
        <v>theater</v>
      </c>
      <c r="Y4004" t="str">
        <f t="shared" si="377"/>
        <v>plays</v>
      </c>
    </row>
    <row r="4005" spans="1:25" ht="64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10.050000000000001</v>
      </c>
      <c r="P4005" s="6">
        <f t="shared" si="375"/>
        <v>100.5</v>
      </c>
      <c r="Q4005" t="s">
        <v>8317</v>
      </c>
      <c r="R4005" t="s">
        <v>8318</v>
      </c>
      <c r="S4005" s="10">
        <f t="shared" si="378"/>
        <v>42020.587349537032</v>
      </c>
      <c r="T4005" s="10">
        <f t="shared" si="379"/>
        <v>42050.587349537032</v>
      </c>
      <c r="V4005" s="21"/>
      <c r="W4005" t="s">
        <v>8271</v>
      </c>
      <c r="X4005" t="str">
        <f t="shared" si="376"/>
        <v>theater</v>
      </c>
      <c r="Y4005" t="str">
        <f t="shared" si="377"/>
        <v>plays</v>
      </c>
    </row>
    <row r="4006" spans="1:25" ht="3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0.2</v>
      </c>
      <c r="P4006" s="6">
        <f t="shared" si="375"/>
        <v>1</v>
      </c>
      <c r="Q4006" t="s">
        <v>8317</v>
      </c>
      <c r="R4006" t="s">
        <v>8318</v>
      </c>
      <c r="S4006" s="10">
        <f t="shared" si="378"/>
        <v>41890.16269675926</v>
      </c>
      <c r="T4006" s="10">
        <f t="shared" si="379"/>
        <v>41920.16269675926</v>
      </c>
      <c r="V4006" s="21"/>
      <c r="W4006" t="s">
        <v>8271</v>
      </c>
      <c r="X4006" t="str">
        <f t="shared" si="376"/>
        <v>theater</v>
      </c>
      <c r="Y4006" t="str">
        <f t="shared" si="377"/>
        <v>plays</v>
      </c>
    </row>
    <row r="4007" spans="1:25" ht="64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1.3333333333333335</v>
      </c>
      <c r="P4007" s="6">
        <f t="shared" si="375"/>
        <v>20</v>
      </c>
      <c r="Q4007" t="s">
        <v>8317</v>
      </c>
      <c r="R4007" t="s">
        <v>8318</v>
      </c>
      <c r="S4007" s="10">
        <f t="shared" si="378"/>
        <v>41872.807696759257</v>
      </c>
      <c r="T4007" s="10">
        <f t="shared" si="379"/>
        <v>41932.807696759257</v>
      </c>
      <c r="V4007" s="21"/>
      <c r="W4007" t="s">
        <v>8271</v>
      </c>
      <c r="X4007" t="str">
        <f t="shared" si="376"/>
        <v>theater</v>
      </c>
      <c r="Y4007" t="str">
        <f t="shared" si="377"/>
        <v>plays</v>
      </c>
    </row>
    <row r="4008" spans="1:25" ht="64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6.6666666666666671E-3</v>
      </c>
      <c r="P4008" s="6">
        <f t="shared" si="375"/>
        <v>2</v>
      </c>
      <c r="Q4008" t="s">
        <v>8317</v>
      </c>
      <c r="R4008" t="s">
        <v>8318</v>
      </c>
      <c r="S4008" s="10">
        <f t="shared" si="378"/>
        <v>42391.772997685184</v>
      </c>
      <c r="T4008" s="10">
        <f t="shared" si="379"/>
        <v>42416.772997685184</v>
      </c>
      <c r="V4008" s="21"/>
      <c r="W4008" t="s">
        <v>8271</v>
      </c>
      <c r="X4008" t="str">
        <f t="shared" si="376"/>
        <v>theater</v>
      </c>
      <c r="Y4008" t="str">
        <f t="shared" si="377"/>
        <v>plays</v>
      </c>
    </row>
    <row r="4009" spans="1:25" ht="64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0.25</v>
      </c>
      <c r="P4009" s="6">
        <f t="shared" si="375"/>
        <v>5</v>
      </c>
      <c r="Q4009" t="s">
        <v>8317</v>
      </c>
      <c r="R4009" t="s">
        <v>8318</v>
      </c>
      <c r="S4009" s="10">
        <f t="shared" si="378"/>
        <v>41848.772928240738</v>
      </c>
      <c r="T4009" s="10">
        <f t="shared" si="379"/>
        <v>41877.686111111114</v>
      </c>
      <c r="V4009" s="21"/>
      <c r="W4009" t="s">
        <v>8271</v>
      </c>
      <c r="X4009" t="str">
        <f t="shared" si="376"/>
        <v>theater</v>
      </c>
      <c r="Y4009" t="str">
        <f t="shared" si="377"/>
        <v>plays</v>
      </c>
    </row>
    <row r="4010" spans="1:25" ht="80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6</v>
      </c>
      <c r="P4010" s="6">
        <f t="shared" si="375"/>
        <v>15</v>
      </c>
      <c r="Q4010" t="s">
        <v>8317</v>
      </c>
      <c r="R4010" t="s">
        <v>8318</v>
      </c>
      <c r="S4010" s="10">
        <f t="shared" si="378"/>
        <v>42177.964201388888</v>
      </c>
      <c r="T4010" s="10">
        <f t="shared" si="379"/>
        <v>42207.964201388888</v>
      </c>
      <c r="V4010" s="21"/>
      <c r="W4010" t="s">
        <v>8271</v>
      </c>
      <c r="X4010" t="str">
        <f t="shared" si="376"/>
        <v>theater</v>
      </c>
      <c r="Y4010" t="str">
        <f t="shared" si="377"/>
        <v>plays</v>
      </c>
    </row>
    <row r="4011" spans="1:25" ht="64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3.8860103626943006</v>
      </c>
      <c r="P4011" s="6">
        <f t="shared" si="375"/>
        <v>25</v>
      </c>
      <c r="Q4011" t="s">
        <v>8317</v>
      </c>
      <c r="R4011" t="s">
        <v>8318</v>
      </c>
      <c r="S4011" s="10">
        <f t="shared" si="378"/>
        <v>41851.700925925928</v>
      </c>
      <c r="T4011" s="10">
        <f t="shared" si="379"/>
        <v>41891.700925925928</v>
      </c>
      <c r="V4011" s="21"/>
      <c r="W4011" t="s">
        <v>8271</v>
      </c>
      <c r="X4011" t="str">
        <f t="shared" si="376"/>
        <v>theater</v>
      </c>
      <c r="Y4011" t="str">
        <f t="shared" si="377"/>
        <v>plays</v>
      </c>
    </row>
    <row r="4012" spans="1:25" ht="64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24.194444444444443</v>
      </c>
      <c r="P4012" s="6">
        <f t="shared" si="375"/>
        <v>45.842105263157897</v>
      </c>
      <c r="Q4012" t="s">
        <v>8317</v>
      </c>
      <c r="R4012" t="s">
        <v>8318</v>
      </c>
      <c r="S4012" s="10">
        <f t="shared" si="378"/>
        <v>41921.770439814813</v>
      </c>
      <c r="T4012" s="10">
        <f t="shared" si="379"/>
        <v>41938.770439814813</v>
      </c>
      <c r="V4012" s="21"/>
      <c r="W4012" t="s">
        <v>8271</v>
      </c>
      <c r="X4012" t="str">
        <f t="shared" si="376"/>
        <v>theater</v>
      </c>
      <c r="Y4012" t="str">
        <f t="shared" si="377"/>
        <v>plays</v>
      </c>
    </row>
    <row r="4013" spans="1:25" ht="64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7.6</v>
      </c>
      <c r="P4013" s="6">
        <f t="shared" si="375"/>
        <v>4.75</v>
      </c>
      <c r="Q4013" t="s">
        <v>8317</v>
      </c>
      <c r="R4013" t="s">
        <v>8318</v>
      </c>
      <c r="S4013" s="10">
        <f t="shared" si="378"/>
        <v>42002.54488425926</v>
      </c>
      <c r="T4013" s="10">
        <f t="shared" si="379"/>
        <v>42032.54488425926</v>
      </c>
      <c r="V4013" s="21"/>
      <c r="W4013" t="s">
        <v>8271</v>
      </c>
      <c r="X4013" t="str">
        <f t="shared" si="376"/>
        <v>theater</v>
      </c>
      <c r="Y4013" t="str">
        <f t="shared" si="377"/>
        <v>plays</v>
      </c>
    </row>
    <row r="4014" spans="1:25" ht="64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s="6">
        <f t="shared" si="375"/>
        <v>0</v>
      </c>
      <c r="Q4014" t="s">
        <v>8317</v>
      </c>
      <c r="R4014" t="s">
        <v>8318</v>
      </c>
      <c r="S4014" s="10">
        <f t="shared" si="378"/>
        <v>42096.544548611113</v>
      </c>
      <c r="T4014" s="10">
        <f t="shared" si="379"/>
        <v>42126.544548611113</v>
      </c>
      <c r="V4014" s="21"/>
      <c r="W4014" t="s">
        <v>8271</v>
      </c>
      <c r="X4014" t="str">
        <f t="shared" si="376"/>
        <v>theater</v>
      </c>
      <c r="Y4014" t="str">
        <f t="shared" si="377"/>
        <v>plays</v>
      </c>
    </row>
    <row r="4015" spans="1:25" ht="64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1.3</v>
      </c>
      <c r="P4015" s="6">
        <f t="shared" si="375"/>
        <v>13</v>
      </c>
      <c r="Q4015" t="s">
        <v>8317</v>
      </c>
      <c r="R4015" t="s">
        <v>8318</v>
      </c>
      <c r="S4015" s="10">
        <f t="shared" si="378"/>
        <v>42021.301192129627</v>
      </c>
      <c r="T4015" s="10">
        <f t="shared" si="379"/>
        <v>42051.301192129627</v>
      </c>
      <c r="V4015" s="21"/>
      <c r="W4015" t="s">
        <v>8271</v>
      </c>
      <c r="X4015" t="str">
        <f t="shared" si="376"/>
        <v>theater</v>
      </c>
      <c r="Y4015" t="str">
        <f t="shared" si="377"/>
        <v>plays</v>
      </c>
    </row>
    <row r="4016" spans="1:25" ht="64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s="6">
        <f t="shared" si="375"/>
        <v>0</v>
      </c>
      <c r="Q4016" t="s">
        <v>8317</v>
      </c>
      <c r="R4016" t="s">
        <v>8318</v>
      </c>
      <c r="S4016" s="10">
        <f t="shared" si="378"/>
        <v>42419.246168981481</v>
      </c>
      <c r="T4016" s="10">
        <f t="shared" si="379"/>
        <v>42434.246168981481</v>
      </c>
      <c r="V4016" s="21"/>
      <c r="W4016" t="s">
        <v>8271</v>
      </c>
      <c r="X4016" t="str">
        <f t="shared" si="376"/>
        <v>theater</v>
      </c>
      <c r="Y4016" t="str">
        <f t="shared" si="377"/>
        <v>plays</v>
      </c>
    </row>
    <row r="4017" spans="1:25" ht="64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1.4285714285714287E-2</v>
      </c>
      <c r="P4017" s="6">
        <f t="shared" si="375"/>
        <v>1</v>
      </c>
      <c r="Q4017" t="s">
        <v>8317</v>
      </c>
      <c r="R4017" t="s">
        <v>8318</v>
      </c>
      <c r="S4017" s="10">
        <f t="shared" si="378"/>
        <v>42174.780821759254</v>
      </c>
      <c r="T4017" s="10">
        <f t="shared" si="379"/>
        <v>42204.780821759254</v>
      </c>
      <c r="V4017" s="21"/>
      <c r="W4017" t="s">
        <v>8271</v>
      </c>
      <c r="X4017" t="str">
        <f t="shared" si="376"/>
        <v>theater</v>
      </c>
      <c r="Y4017" t="str">
        <f t="shared" si="377"/>
        <v>plays</v>
      </c>
    </row>
    <row r="4018" spans="1:25" ht="64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14.000000000000002</v>
      </c>
      <c r="P4018" s="6">
        <f t="shared" si="375"/>
        <v>10</v>
      </c>
      <c r="Q4018" t="s">
        <v>8317</v>
      </c>
      <c r="R4018" t="s">
        <v>8318</v>
      </c>
      <c r="S4018" s="10">
        <f t="shared" si="378"/>
        <v>41869.872685185182</v>
      </c>
      <c r="T4018" s="10">
        <f t="shared" si="379"/>
        <v>41899.872685185182</v>
      </c>
      <c r="V4018" s="21"/>
      <c r="W4018" t="s">
        <v>8271</v>
      </c>
      <c r="X4018" t="str">
        <f t="shared" si="376"/>
        <v>theater</v>
      </c>
      <c r="Y4018" t="str">
        <f t="shared" si="377"/>
        <v>plays</v>
      </c>
    </row>
    <row r="4019" spans="1:25" ht="64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</v>
      </c>
      <c r="P4019" s="6">
        <f t="shared" si="375"/>
        <v>52.5</v>
      </c>
      <c r="Q4019" t="s">
        <v>8317</v>
      </c>
      <c r="R4019" t="s">
        <v>8318</v>
      </c>
      <c r="S4019" s="10">
        <f t="shared" si="378"/>
        <v>41856.672152777777</v>
      </c>
      <c r="T4019" s="10">
        <f t="shared" si="379"/>
        <v>41886.672152777777</v>
      </c>
      <c r="V4019" s="21"/>
      <c r="W4019" t="s">
        <v>8271</v>
      </c>
      <c r="X4019" t="str">
        <f t="shared" si="376"/>
        <v>theater</v>
      </c>
      <c r="Y4019" t="str">
        <f t="shared" si="377"/>
        <v>plays</v>
      </c>
    </row>
    <row r="4020" spans="1:25" ht="48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8.6666666666666679</v>
      </c>
      <c r="P4020" s="6">
        <f t="shared" si="375"/>
        <v>32.5</v>
      </c>
      <c r="Q4020" t="s">
        <v>8317</v>
      </c>
      <c r="R4020" t="s">
        <v>8318</v>
      </c>
      <c r="S4020" s="10">
        <f t="shared" si="378"/>
        <v>42620.91097222222</v>
      </c>
      <c r="T4020" s="10">
        <f t="shared" si="379"/>
        <v>42650.91097222222</v>
      </c>
      <c r="V4020" s="21"/>
      <c r="W4020" t="s">
        <v>8271</v>
      </c>
      <c r="X4020" t="str">
        <f t="shared" si="376"/>
        <v>theater</v>
      </c>
      <c r="Y4020" t="str">
        <f t="shared" si="377"/>
        <v>plays</v>
      </c>
    </row>
    <row r="4021" spans="1:25" ht="64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0.82857142857142851</v>
      </c>
      <c r="P4021" s="6">
        <f t="shared" si="375"/>
        <v>7.25</v>
      </c>
      <c r="Q4021" t="s">
        <v>8317</v>
      </c>
      <c r="R4021" t="s">
        <v>8318</v>
      </c>
      <c r="S4021" s="10">
        <f t="shared" si="378"/>
        <v>42417.675879629634</v>
      </c>
      <c r="T4021" s="10">
        <f t="shared" si="379"/>
        <v>42475.686111111107</v>
      </c>
      <c r="V4021" s="21"/>
      <c r="W4021" t="s">
        <v>8271</v>
      </c>
      <c r="X4021" t="str">
        <f t="shared" si="376"/>
        <v>theater</v>
      </c>
      <c r="Y4021" t="str">
        <f t="shared" si="377"/>
        <v>plays</v>
      </c>
    </row>
    <row r="4022" spans="1:25" ht="64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16.666666666666664</v>
      </c>
      <c r="P4022" s="6">
        <f t="shared" si="375"/>
        <v>33.333333333333336</v>
      </c>
      <c r="Q4022" t="s">
        <v>8317</v>
      </c>
      <c r="R4022" t="s">
        <v>8318</v>
      </c>
      <c r="S4022" s="10">
        <f t="shared" si="378"/>
        <v>42057.190960648149</v>
      </c>
      <c r="T4022" s="10">
        <f t="shared" si="379"/>
        <v>42087.149293981478</v>
      </c>
      <c r="V4022" s="21"/>
      <c r="W4022" t="s">
        <v>8271</v>
      </c>
      <c r="X4022" t="str">
        <f t="shared" si="376"/>
        <v>theater</v>
      </c>
      <c r="Y4022" t="str">
        <f t="shared" si="377"/>
        <v>plays</v>
      </c>
    </row>
    <row r="4023" spans="1:25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0.83333333333333337</v>
      </c>
      <c r="P4023" s="6">
        <f t="shared" si="375"/>
        <v>62.5</v>
      </c>
      <c r="Q4023" t="s">
        <v>8317</v>
      </c>
      <c r="R4023" t="s">
        <v>8318</v>
      </c>
      <c r="S4023" s="10">
        <f t="shared" si="378"/>
        <v>41878.911550925928</v>
      </c>
      <c r="T4023" s="10">
        <f t="shared" si="379"/>
        <v>41938.911550925928</v>
      </c>
      <c r="V4023" s="21"/>
      <c r="W4023" t="s">
        <v>8271</v>
      </c>
      <c r="X4023" t="str">
        <f t="shared" si="376"/>
        <v>theater</v>
      </c>
      <c r="Y4023" t="str">
        <f t="shared" si="377"/>
        <v>plays</v>
      </c>
    </row>
    <row r="4024" spans="1:25" ht="48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69.561111111111103</v>
      </c>
      <c r="P4024" s="6">
        <f t="shared" si="375"/>
        <v>63.558375634517766</v>
      </c>
      <c r="Q4024" t="s">
        <v>8317</v>
      </c>
      <c r="R4024" t="s">
        <v>8318</v>
      </c>
      <c r="S4024" s="10">
        <f t="shared" si="378"/>
        <v>41990.584108796291</v>
      </c>
      <c r="T4024" s="10">
        <f t="shared" si="379"/>
        <v>42036.120833333334</v>
      </c>
      <c r="V4024" s="21"/>
      <c r="W4024" t="s">
        <v>8271</v>
      </c>
      <c r="X4024" t="str">
        <f t="shared" si="376"/>
        <v>theater</v>
      </c>
      <c r="Y4024" t="str">
        <f t="shared" si="377"/>
        <v>plays</v>
      </c>
    </row>
    <row r="4025" spans="1:25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s="6">
        <f t="shared" si="375"/>
        <v>0</v>
      </c>
      <c r="Q4025" t="s">
        <v>8317</v>
      </c>
      <c r="R4025" t="s">
        <v>8318</v>
      </c>
      <c r="S4025" s="10">
        <f t="shared" si="378"/>
        <v>42408.999571759254</v>
      </c>
      <c r="T4025" s="10">
        <f t="shared" si="379"/>
        <v>42453.957905092597</v>
      </c>
      <c r="V4025" s="21"/>
      <c r="W4025" t="s">
        <v>8271</v>
      </c>
      <c r="X4025" t="str">
        <f t="shared" si="376"/>
        <v>theater</v>
      </c>
      <c r="Y4025" t="str">
        <f t="shared" si="377"/>
        <v>plays</v>
      </c>
    </row>
    <row r="4026" spans="1:25" ht="64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</v>
      </c>
      <c r="P4026" s="6">
        <f t="shared" si="375"/>
        <v>10</v>
      </c>
      <c r="Q4026" t="s">
        <v>8317</v>
      </c>
      <c r="R4026" t="s">
        <v>8318</v>
      </c>
      <c r="S4026" s="10">
        <f t="shared" si="378"/>
        <v>42217.670104166667</v>
      </c>
      <c r="T4026" s="10">
        <f t="shared" si="379"/>
        <v>42247.670104166667</v>
      </c>
      <c r="V4026" s="21"/>
      <c r="W4026" t="s">
        <v>8271</v>
      </c>
      <c r="X4026" t="str">
        <f t="shared" si="376"/>
        <v>theater</v>
      </c>
      <c r="Y4026" t="str">
        <f t="shared" si="377"/>
        <v>plays</v>
      </c>
    </row>
    <row r="4027" spans="1:25" ht="64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5</v>
      </c>
      <c r="P4027" s="6">
        <f t="shared" si="375"/>
        <v>62.5</v>
      </c>
      <c r="Q4027" t="s">
        <v>8317</v>
      </c>
      <c r="R4027" t="s">
        <v>8318</v>
      </c>
      <c r="S4027" s="10">
        <f t="shared" si="378"/>
        <v>42151.237685185188</v>
      </c>
      <c r="T4027" s="10">
        <f t="shared" si="379"/>
        <v>42211.237685185188</v>
      </c>
      <c r="V4027" s="21"/>
      <c r="W4027" t="s">
        <v>8271</v>
      </c>
      <c r="X4027" t="str">
        <f t="shared" si="376"/>
        <v>theater</v>
      </c>
      <c r="Y4027" t="str">
        <f t="shared" si="377"/>
        <v>plays</v>
      </c>
    </row>
    <row r="4028" spans="1:25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s="6">
        <f t="shared" si="375"/>
        <v>0</v>
      </c>
      <c r="Q4028" t="s">
        <v>8317</v>
      </c>
      <c r="R4028" t="s">
        <v>8318</v>
      </c>
      <c r="S4028" s="10">
        <f t="shared" si="378"/>
        <v>42282.655543981484</v>
      </c>
      <c r="T4028" s="10">
        <f t="shared" si="379"/>
        <v>42342.697210648148</v>
      </c>
      <c r="V4028" s="21"/>
      <c r="W4028" t="s">
        <v>8271</v>
      </c>
      <c r="X4028" t="str">
        <f t="shared" si="376"/>
        <v>theater</v>
      </c>
      <c r="Y4028" t="str">
        <f t="shared" si="377"/>
        <v>plays</v>
      </c>
    </row>
    <row r="4029" spans="1:25" ht="80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</v>
      </c>
      <c r="P4029" s="6">
        <f t="shared" si="375"/>
        <v>30.714285714285715</v>
      </c>
      <c r="Q4029" t="s">
        <v>8317</v>
      </c>
      <c r="R4029" t="s">
        <v>8318</v>
      </c>
      <c r="S4029" s="10">
        <f t="shared" si="378"/>
        <v>42768.97084490741</v>
      </c>
      <c r="T4029" s="10">
        <f t="shared" si="379"/>
        <v>42789.041666666672</v>
      </c>
      <c r="V4029" s="21"/>
      <c r="W4029" t="s">
        <v>8271</v>
      </c>
      <c r="X4029" t="str">
        <f t="shared" si="376"/>
        <v>theater</v>
      </c>
      <c r="Y4029" t="str">
        <f t="shared" si="377"/>
        <v>plays</v>
      </c>
    </row>
    <row r="4030" spans="1:25" ht="64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28.050000000000004</v>
      </c>
      <c r="P4030" s="6">
        <f t="shared" si="375"/>
        <v>51</v>
      </c>
      <c r="Q4030" t="s">
        <v>8317</v>
      </c>
      <c r="R4030" t="s">
        <v>8318</v>
      </c>
      <c r="S4030" s="10">
        <f t="shared" si="378"/>
        <v>41765.938657407409</v>
      </c>
      <c r="T4030" s="10">
        <f t="shared" si="379"/>
        <v>41795.938657407409</v>
      </c>
      <c r="V4030" s="21"/>
      <c r="W4030" t="s">
        <v>8271</v>
      </c>
      <c r="X4030" t="str">
        <f t="shared" si="376"/>
        <v>theater</v>
      </c>
      <c r="Y4030" t="str">
        <f t="shared" si="377"/>
        <v>plays</v>
      </c>
    </row>
    <row r="4031" spans="1:25" ht="64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s="6">
        <f t="shared" si="375"/>
        <v>0</v>
      </c>
      <c r="Q4031" t="s">
        <v>8317</v>
      </c>
      <c r="R4031" t="s">
        <v>8318</v>
      </c>
      <c r="S4031" s="10">
        <f t="shared" si="378"/>
        <v>42322.025115740747</v>
      </c>
      <c r="T4031" s="10">
        <f t="shared" si="379"/>
        <v>42352.025115740747</v>
      </c>
      <c r="V4031" s="21"/>
      <c r="W4031" t="s">
        <v>8271</v>
      </c>
      <c r="X4031" t="str">
        <f t="shared" si="376"/>
        <v>theater</v>
      </c>
      <c r="Y4031" t="str">
        <f t="shared" si="377"/>
        <v>plays</v>
      </c>
    </row>
    <row r="4032" spans="1:25" ht="64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16</v>
      </c>
      <c r="P4032" s="6">
        <f t="shared" si="375"/>
        <v>66.666666666666671</v>
      </c>
      <c r="Q4032" t="s">
        <v>8317</v>
      </c>
      <c r="R4032" t="s">
        <v>8318</v>
      </c>
      <c r="S4032" s="10">
        <f t="shared" si="378"/>
        <v>42374.655081018514</v>
      </c>
      <c r="T4032" s="10">
        <f t="shared" si="379"/>
        <v>42403.784027777772</v>
      </c>
      <c r="V4032" s="21"/>
      <c r="W4032" t="s">
        <v>8271</v>
      </c>
      <c r="X4032" t="str">
        <f t="shared" si="376"/>
        <v>theater</v>
      </c>
      <c r="Y4032" t="str">
        <f t="shared" si="377"/>
        <v>plays</v>
      </c>
    </row>
    <row r="4033" spans="1:25" ht="80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s="6">
        <f t="shared" si="375"/>
        <v>0</v>
      </c>
      <c r="Q4033" t="s">
        <v>8317</v>
      </c>
      <c r="R4033" t="s">
        <v>8318</v>
      </c>
      <c r="S4033" s="10">
        <f t="shared" si="378"/>
        <v>41941.585231481484</v>
      </c>
      <c r="T4033" s="10">
        <f t="shared" si="379"/>
        <v>41991.626898148148</v>
      </c>
      <c r="V4033" s="21"/>
      <c r="W4033" t="s">
        <v>8271</v>
      </c>
      <c r="X4033" t="str">
        <f t="shared" si="376"/>
        <v>theater</v>
      </c>
      <c r="Y4033" t="str">
        <f t="shared" si="377"/>
        <v>plays</v>
      </c>
    </row>
    <row r="4034" spans="1:25" ht="64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6.8287037037037033</v>
      </c>
      <c r="P4034" s="6">
        <f t="shared" si="375"/>
        <v>59</v>
      </c>
      <c r="Q4034" t="s">
        <v>8317</v>
      </c>
      <c r="R4034" t="s">
        <v>8318</v>
      </c>
      <c r="S4034" s="10">
        <f t="shared" si="378"/>
        <v>42293.809212962966</v>
      </c>
      <c r="T4034" s="10">
        <f t="shared" si="379"/>
        <v>42353.85087962963</v>
      </c>
      <c r="V4034" s="21"/>
      <c r="W4034" t="s">
        <v>8271</v>
      </c>
      <c r="X4034" t="str">
        <f t="shared" si="376"/>
        <v>theater</v>
      </c>
      <c r="Y4034" t="str">
        <f t="shared" si="377"/>
        <v>plays</v>
      </c>
    </row>
    <row r="4035" spans="1:25" ht="64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((E4035/D4035)*100)</f>
        <v>25.698702928870294</v>
      </c>
      <c r="P4035" s="6">
        <f t="shared" ref="P4035:P4098" si="381">IFERROR(E4035/L4035,0)</f>
        <v>65.340319148936175</v>
      </c>
      <c r="Q4035" t="s">
        <v>8317</v>
      </c>
      <c r="R4035" t="s">
        <v>8318</v>
      </c>
      <c r="S4035" s="10">
        <f t="shared" si="378"/>
        <v>42614.268796296295</v>
      </c>
      <c r="T4035" s="10">
        <f t="shared" si="379"/>
        <v>42645.375</v>
      </c>
      <c r="V4035" s="21"/>
      <c r="W4035" t="s">
        <v>8271</v>
      </c>
      <c r="X4035" t="str">
        <f t="shared" ref="X4035:X4098" si="382">LEFT(W4035,FIND("/",W4035)-1)</f>
        <v>theater</v>
      </c>
      <c r="Y4035" t="str">
        <f t="shared" ref="Y4035:Y4098" si="383">RIGHT(W4035,LEN(W4035)-FIND("/",W4035))</f>
        <v>plays</v>
      </c>
    </row>
    <row r="4036" spans="1:25" ht="64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1.4814814814814816</v>
      </c>
      <c r="P4036" s="6">
        <f t="shared" si="381"/>
        <v>100</v>
      </c>
      <c r="Q4036" t="s">
        <v>8317</v>
      </c>
      <c r="R4036" t="s">
        <v>8318</v>
      </c>
      <c r="S4036" s="10">
        <f t="shared" si="378"/>
        <v>42067.947337962964</v>
      </c>
      <c r="T4036" s="10">
        <f t="shared" si="379"/>
        <v>42097.905671296292</v>
      </c>
      <c r="V4036" s="21"/>
      <c r="W4036" t="s">
        <v>8271</v>
      </c>
      <c r="X4036" t="str">
        <f t="shared" si="382"/>
        <v>theater</v>
      </c>
      <c r="Y4036" t="str">
        <f t="shared" si="383"/>
        <v>plays</v>
      </c>
    </row>
    <row r="4037" spans="1:25" ht="48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36.85</v>
      </c>
      <c r="P4037" s="6">
        <f t="shared" si="381"/>
        <v>147.4</v>
      </c>
      <c r="Q4037" t="s">
        <v>8317</v>
      </c>
      <c r="R4037" t="s">
        <v>8318</v>
      </c>
      <c r="S4037" s="10">
        <f t="shared" si="378"/>
        <v>41903.882951388885</v>
      </c>
      <c r="T4037" s="10">
        <f t="shared" si="379"/>
        <v>41933.882951388885</v>
      </c>
      <c r="V4037" s="21"/>
      <c r="W4037" t="s">
        <v>8271</v>
      </c>
      <c r="X4037" t="str">
        <f t="shared" si="382"/>
        <v>theater</v>
      </c>
      <c r="Y4037" t="str">
        <f t="shared" si="383"/>
        <v>plays</v>
      </c>
    </row>
    <row r="4038" spans="1:25" ht="64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47.05</v>
      </c>
      <c r="P4038" s="6">
        <f t="shared" si="381"/>
        <v>166.05882352941177</v>
      </c>
      <c r="Q4038" t="s">
        <v>8317</v>
      </c>
      <c r="R4038" t="s">
        <v>8318</v>
      </c>
      <c r="S4038" s="10">
        <f t="shared" si="378"/>
        <v>41804.937083333331</v>
      </c>
      <c r="T4038" s="10">
        <f t="shared" si="379"/>
        <v>41821.9375</v>
      </c>
      <c r="V4038" s="21"/>
      <c r="W4038" t="s">
        <v>8271</v>
      </c>
      <c r="X4038" t="str">
        <f t="shared" si="382"/>
        <v>theater</v>
      </c>
      <c r="Y4038" t="str">
        <f t="shared" si="383"/>
        <v>plays</v>
      </c>
    </row>
    <row r="4039" spans="1:25" ht="64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11.428571428571429</v>
      </c>
      <c r="P4039" s="6">
        <f t="shared" si="381"/>
        <v>40</v>
      </c>
      <c r="Q4039" t="s">
        <v>8317</v>
      </c>
      <c r="R4039" t="s">
        <v>8318</v>
      </c>
      <c r="S4039" s="10">
        <f t="shared" si="378"/>
        <v>42497.070775462969</v>
      </c>
      <c r="T4039" s="10">
        <f t="shared" si="379"/>
        <v>42514.600694444445</v>
      </c>
      <c r="V4039" s="21"/>
      <c r="W4039" t="s">
        <v>8271</v>
      </c>
      <c r="X4039" t="str">
        <f t="shared" si="382"/>
        <v>theater</v>
      </c>
      <c r="Y4039" t="str">
        <f t="shared" si="383"/>
        <v>plays</v>
      </c>
    </row>
    <row r="4040" spans="1:25" ht="64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12.04</v>
      </c>
      <c r="P4040" s="6">
        <f t="shared" si="381"/>
        <v>75.25</v>
      </c>
      <c r="Q4040" t="s">
        <v>8317</v>
      </c>
      <c r="R4040" t="s">
        <v>8318</v>
      </c>
      <c r="S4040" s="10">
        <f t="shared" si="378"/>
        <v>41869.798726851855</v>
      </c>
      <c r="T4040" s="10">
        <f t="shared" si="379"/>
        <v>41929.798726851855</v>
      </c>
      <c r="V4040" s="21"/>
      <c r="W4040" t="s">
        <v>8271</v>
      </c>
      <c r="X4040" t="str">
        <f t="shared" si="382"/>
        <v>theater</v>
      </c>
      <c r="Y4040" t="str">
        <f t="shared" si="383"/>
        <v>plays</v>
      </c>
    </row>
    <row r="4041" spans="1:25" ht="48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60</v>
      </c>
      <c r="P4041" s="6">
        <f t="shared" si="381"/>
        <v>60</v>
      </c>
      <c r="Q4041" t="s">
        <v>8317</v>
      </c>
      <c r="R4041" t="s">
        <v>8318</v>
      </c>
      <c r="S4041" s="10">
        <f t="shared" si="378"/>
        <v>42305.670914351853</v>
      </c>
      <c r="T4041" s="10">
        <f t="shared" si="379"/>
        <v>42339.249305555553</v>
      </c>
      <c r="V4041" s="21"/>
      <c r="W4041" t="s">
        <v>8271</v>
      </c>
      <c r="X4041" t="str">
        <f t="shared" si="382"/>
        <v>theater</v>
      </c>
      <c r="Y4041" t="str">
        <f t="shared" si="383"/>
        <v>plays</v>
      </c>
    </row>
    <row r="4042" spans="1:25" ht="64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31.25</v>
      </c>
      <c r="P4042" s="6">
        <f t="shared" si="381"/>
        <v>1250</v>
      </c>
      <c r="Q4042" t="s">
        <v>8317</v>
      </c>
      <c r="R4042" t="s">
        <v>8318</v>
      </c>
      <c r="S4042" s="10">
        <f t="shared" si="378"/>
        <v>42144.231527777782</v>
      </c>
      <c r="T4042" s="10">
        <f t="shared" si="379"/>
        <v>42203.125</v>
      </c>
      <c r="V4042" s="21"/>
      <c r="W4042" t="s">
        <v>8271</v>
      </c>
      <c r="X4042" t="str">
        <f t="shared" si="382"/>
        <v>theater</v>
      </c>
      <c r="Y4042" t="str">
        <f t="shared" si="383"/>
        <v>plays</v>
      </c>
    </row>
    <row r="4043" spans="1:25" ht="48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0.42</v>
      </c>
      <c r="P4043" s="6">
        <f t="shared" si="381"/>
        <v>10.5</v>
      </c>
      <c r="Q4043" t="s">
        <v>8317</v>
      </c>
      <c r="R4043" t="s">
        <v>8318</v>
      </c>
      <c r="S4043" s="10">
        <f t="shared" si="378"/>
        <v>42559.474004629628</v>
      </c>
      <c r="T4043" s="10">
        <f t="shared" si="379"/>
        <v>42619.474004629628</v>
      </c>
      <c r="V4043" s="21"/>
      <c r="W4043" t="s">
        <v>8271</v>
      </c>
      <c r="X4043" t="str">
        <f t="shared" si="382"/>
        <v>theater</v>
      </c>
      <c r="Y4043" t="str">
        <f t="shared" si="383"/>
        <v>plays</v>
      </c>
    </row>
    <row r="4044" spans="1:25" ht="64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0.21</v>
      </c>
      <c r="P4044" s="6">
        <f t="shared" si="381"/>
        <v>7</v>
      </c>
      <c r="Q4044" t="s">
        <v>8317</v>
      </c>
      <c r="R4044" t="s">
        <v>8318</v>
      </c>
      <c r="S4044" s="10">
        <f t="shared" si="378"/>
        <v>41995.084074074075</v>
      </c>
      <c r="T4044" s="10">
        <f t="shared" si="379"/>
        <v>42024.802777777775</v>
      </c>
      <c r="V4044" s="21"/>
      <c r="W4044" t="s">
        <v>8271</v>
      </c>
      <c r="X4044" t="str">
        <f t="shared" si="382"/>
        <v>theater</v>
      </c>
      <c r="Y4044" t="str">
        <f t="shared" si="383"/>
        <v>plays</v>
      </c>
    </row>
    <row r="4045" spans="1:25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s="6">
        <f t="shared" si="381"/>
        <v>0</v>
      </c>
      <c r="Q4045" t="s">
        <v>8317</v>
      </c>
      <c r="R4045" t="s">
        <v>8318</v>
      </c>
      <c r="S4045" s="10">
        <f t="shared" si="378"/>
        <v>41948.957465277781</v>
      </c>
      <c r="T4045" s="10">
        <f t="shared" si="379"/>
        <v>41963.957465277781</v>
      </c>
      <c r="V4045" s="21"/>
      <c r="W4045" t="s">
        <v>8271</v>
      </c>
      <c r="X4045" t="str">
        <f t="shared" si="382"/>
        <v>theater</v>
      </c>
      <c r="Y4045" t="str">
        <f t="shared" si="383"/>
        <v>plays</v>
      </c>
    </row>
    <row r="4046" spans="1:25" ht="64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37.5</v>
      </c>
      <c r="P4046" s="6">
        <f t="shared" si="381"/>
        <v>56.25</v>
      </c>
      <c r="Q4046" t="s">
        <v>8317</v>
      </c>
      <c r="R4046" t="s">
        <v>8318</v>
      </c>
      <c r="S4046" s="10">
        <f t="shared" si="378"/>
        <v>42074.219699074078</v>
      </c>
      <c r="T4046" s="10">
        <f t="shared" si="379"/>
        <v>42104.208333333328</v>
      </c>
      <c r="V4046" s="21"/>
      <c r="W4046" t="s">
        <v>8271</v>
      </c>
      <c r="X4046" t="str">
        <f t="shared" si="382"/>
        <v>theater</v>
      </c>
      <c r="Y4046" t="str">
        <f t="shared" si="383"/>
        <v>plays</v>
      </c>
    </row>
    <row r="4047" spans="1:25" ht="80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0.02</v>
      </c>
      <c r="P4047" s="6">
        <f t="shared" si="381"/>
        <v>1</v>
      </c>
      <c r="Q4047" t="s">
        <v>8317</v>
      </c>
      <c r="R4047" t="s">
        <v>8318</v>
      </c>
      <c r="S4047" s="10">
        <f t="shared" si="378"/>
        <v>41842.201261574075</v>
      </c>
      <c r="T4047" s="10">
        <f t="shared" si="379"/>
        <v>41872.201261574075</v>
      </c>
      <c r="V4047" s="21"/>
      <c r="W4047" t="s">
        <v>8271</v>
      </c>
      <c r="X4047" t="str">
        <f t="shared" si="382"/>
        <v>theater</v>
      </c>
      <c r="Y4047" t="str">
        <f t="shared" si="383"/>
        <v>plays</v>
      </c>
    </row>
    <row r="4048" spans="1:25" ht="64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8.2142857142857135</v>
      </c>
      <c r="P4048" s="6">
        <f t="shared" si="381"/>
        <v>38.333333333333336</v>
      </c>
      <c r="Q4048" t="s">
        <v>8317</v>
      </c>
      <c r="R4048" t="s">
        <v>8318</v>
      </c>
      <c r="S4048" s="10">
        <f t="shared" si="378"/>
        <v>41904.650578703702</v>
      </c>
      <c r="T4048" s="10">
        <f t="shared" si="379"/>
        <v>41934.650578703702</v>
      </c>
      <c r="V4048" s="21"/>
      <c r="W4048" t="s">
        <v>8271</v>
      </c>
      <c r="X4048" t="str">
        <f t="shared" si="382"/>
        <v>theater</v>
      </c>
      <c r="Y4048" t="str">
        <f t="shared" si="383"/>
        <v>plays</v>
      </c>
    </row>
    <row r="4049" spans="1:25" ht="64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2.1999999999999997</v>
      </c>
      <c r="P4049" s="6">
        <f t="shared" si="381"/>
        <v>27.5</v>
      </c>
      <c r="Q4049" t="s">
        <v>8317</v>
      </c>
      <c r="R4049" t="s">
        <v>8318</v>
      </c>
      <c r="S4049" s="10">
        <f t="shared" si="378"/>
        <v>41991.022488425922</v>
      </c>
      <c r="T4049" s="10">
        <f t="shared" si="379"/>
        <v>42015.041666666672</v>
      </c>
      <c r="V4049" s="21"/>
      <c r="W4049" t="s">
        <v>8271</v>
      </c>
      <c r="X4049" t="str">
        <f t="shared" si="382"/>
        <v>theater</v>
      </c>
      <c r="Y4049" t="str">
        <f t="shared" si="383"/>
        <v>plays</v>
      </c>
    </row>
    <row r="4050" spans="1:25" ht="64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17.652941176470588</v>
      </c>
      <c r="P4050" s="6">
        <f t="shared" si="381"/>
        <v>32.978021978021978</v>
      </c>
      <c r="Q4050" t="s">
        <v>8317</v>
      </c>
      <c r="R4050" t="s">
        <v>8318</v>
      </c>
      <c r="S4050" s="10">
        <f t="shared" si="378"/>
        <v>42436.509108796294</v>
      </c>
      <c r="T4050" s="10">
        <f t="shared" si="379"/>
        <v>42471.467442129629</v>
      </c>
      <c r="V4050" s="21"/>
      <c r="W4050" t="s">
        <v>8271</v>
      </c>
      <c r="X4050" t="str">
        <f t="shared" si="382"/>
        <v>theater</v>
      </c>
      <c r="Y4050" t="str">
        <f t="shared" si="383"/>
        <v>plays</v>
      </c>
    </row>
    <row r="4051" spans="1:25" ht="64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0.08</v>
      </c>
      <c r="P4051" s="6">
        <f t="shared" si="381"/>
        <v>16</v>
      </c>
      <c r="Q4051" t="s">
        <v>8317</v>
      </c>
      <c r="R4051" t="s">
        <v>8318</v>
      </c>
      <c r="S4051" s="10">
        <f t="shared" si="378"/>
        <v>42169.958506944444</v>
      </c>
      <c r="T4051" s="10">
        <f t="shared" si="379"/>
        <v>42199.958506944444</v>
      </c>
      <c r="V4051" s="21"/>
      <c r="W4051" t="s">
        <v>8271</v>
      </c>
      <c r="X4051" t="str">
        <f t="shared" si="382"/>
        <v>theater</v>
      </c>
      <c r="Y4051" t="str">
        <f t="shared" si="383"/>
        <v>plays</v>
      </c>
    </row>
    <row r="4052" spans="1:25" ht="64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6.6666666666666666E-2</v>
      </c>
      <c r="P4052" s="6">
        <f t="shared" si="381"/>
        <v>1</v>
      </c>
      <c r="Q4052" t="s">
        <v>8317</v>
      </c>
      <c r="R4052" t="s">
        <v>8318</v>
      </c>
      <c r="S4052" s="10">
        <f t="shared" si="378"/>
        <v>41905.636469907404</v>
      </c>
      <c r="T4052" s="10">
        <f t="shared" si="379"/>
        <v>41935.636469907404</v>
      </c>
      <c r="V4052" s="21"/>
      <c r="W4052" t="s">
        <v>8271</v>
      </c>
      <c r="X4052" t="str">
        <f t="shared" si="382"/>
        <v>theater</v>
      </c>
      <c r="Y4052" t="str">
        <f t="shared" si="383"/>
        <v>plays</v>
      </c>
    </row>
    <row r="4053" spans="1:25" ht="64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s="6">
        <f t="shared" si="381"/>
        <v>0</v>
      </c>
      <c r="Q4053" t="s">
        <v>8317</v>
      </c>
      <c r="R4053" t="s">
        <v>8318</v>
      </c>
      <c r="S4053" s="10">
        <f t="shared" si="378"/>
        <v>41761.810150462967</v>
      </c>
      <c r="T4053" s="10">
        <f t="shared" si="379"/>
        <v>41768.286805555559</v>
      </c>
      <c r="V4053" s="21"/>
      <c r="W4053" t="s">
        <v>8271</v>
      </c>
      <c r="X4053" t="str">
        <f t="shared" si="382"/>
        <v>theater</v>
      </c>
      <c r="Y4053" t="str">
        <f t="shared" si="383"/>
        <v>plays</v>
      </c>
    </row>
    <row r="4054" spans="1:25" ht="8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37.533333333333339</v>
      </c>
      <c r="P4054" s="6">
        <f t="shared" si="381"/>
        <v>86.615384615384613</v>
      </c>
      <c r="Q4054" t="s">
        <v>8317</v>
      </c>
      <c r="R4054" t="s">
        <v>8318</v>
      </c>
      <c r="S4054" s="10">
        <f t="shared" si="378"/>
        <v>41865.878657407404</v>
      </c>
      <c r="T4054" s="10">
        <f t="shared" si="379"/>
        <v>41925.878657407404</v>
      </c>
      <c r="V4054" s="21"/>
      <c r="W4054" t="s">
        <v>8271</v>
      </c>
      <c r="X4054" t="str">
        <f t="shared" si="382"/>
        <v>theater</v>
      </c>
      <c r="Y4054" t="str">
        <f t="shared" si="383"/>
        <v>plays</v>
      </c>
    </row>
    <row r="4055" spans="1:25" ht="64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22</v>
      </c>
      <c r="P4055" s="6">
        <f t="shared" si="381"/>
        <v>55</v>
      </c>
      <c r="Q4055" t="s">
        <v>8317</v>
      </c>
      <c r="R4055" t="s">
        <v>8318</v>
      </c>
      <c r="S4055" s="10">
        <f t="shared" si="378"/>
        <v>41928.690138888887</v>
      </c>
      <c r="T4055" s="10">
        <f t="shared" si="379"/>
        <v>41958.833333333328</v>
      </c>
      <c r="V4055" s="21"/>
      <c r="W4055" t="s">
        <v>8271</v>
      </c>
      <c r="X4055" t="str">
        <f t="shared" si="382"/>
        <v>theater</v>
      </c>
      <c r="Y4055" t="str">
        <f t="shared" si="383"/>
        <v>plays</v>
      </c>
    </row>
    <row r="4056" spans="1:25" ht="64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s="6">
        <f t="shared" si="381"/>
        <v>0</v>
      </c>
      <c r="Q4056" t="s">
        <v>8317</v>
      </c>
      <c r="R4056" t="s">
        <v>8318</v>
      </c>
      <c r="S4056" s="10">
        <f t="shared" ref="S4056:S4115" si="384">(((J4056/60)/60)/24)+DATE(1970,1,1)</f>
        <v>42613.841261574074</v>
      </c>
      <c r="T4056" s="10">
        <f t="shared" ref="T4056:T4115" si="385">(((I4056/60)/60)/24)+DATE(1970,1,1)</f>
        <v>42644.166666666672</v>
      </c>
      <c r="V4056" s="21"/>
      <c r="W4056" t="s">
        <v>8271</v>
      </c>
      <c r="X4056" t="str">
        <f t="shared" si="382"/>
        <v>theater</v>
      </c>
      <c r="Y4056" t="str">
        <f t="shared" si="383"/>
        <v>plays</v>
      </c>
    </row>
    <row r="4057" spans="1:25" ht="64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17.62</v>
      </c>
      <c r="P4057" s="6">
        <f t="shared" si="381"/>
        <v>41.952380952380949</v>
      </c>
      <c r="Q4057" t="s">
        <v>8317</v>
      </c>
      <c r="R4057" t="s">
        <v>8318</v>
      </c>
      <c r="S4057" s="10">
        <f t="shared" si="384"/>
        <v>41779.648506944446</v>
      </c>
      <c r="T4057" s="10">
        <f t="shared" si="385"/>
        <v>41809.648506944446</v>
      </c>
      <c r="V4057" s="21"/>
      <c r="W4057" t="s">
        <v>8271</v>
      </c>
      <c r="X4057" t="str">
        <f t="shared" si="382"/>
        <v>theater</v>
      </c>
      <c r="Y4057" t="str">
        <f t="shared" si="383"/>
        <v>plays</v>
      </c>
    </row>
    <row r="4058" spans="1:25" ht="64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53</v>
      </c>
      <c r="P4058" s="6">
        <f t="shared" si="381"/>
        <v>88.333333333333329</v>
      </c>
      <c r="Q4058" t="s">
        <v>8317</v>
      </c>
      <c r="R4058" t="s">
        <v>8318</v>
      </c>
      <c r="S4058" s="10">
        <f t="shared" si="384"/>
        <v>42534.933321759265</v>
      </c>
      <c r="T4058" s="10">
        <f t="shared" si="385"/>
        <v>42554.832638888889</v>
      </c>
      <c r="V4058" s="21"/>
      <c r="W4058" t="s">
        <v>8271</v>
      </c>
      <c r="X4058" t="str">
        <f t="shared" si="382"/>
        <v>theater</v>
      </c>
      <c r="Y4058" t="str">
        <f t="shared" si="383"/>
        <v>plays</v>
      </c>
    </row>
    <row r="4059" spans="1:25" ht="80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22.142857142857142</v>
      </c>
      <c r="P4059" s="6">
        <f t="shared" si="381"/>
        <v>129.16666666666666</v>
      </c>
      <c r="Q4059" t="s">
        <v>8317</v>
      </c>
      <c r="R4059" t="s">
        <v>8318</v>
      </c>
      <c r="S4059" s="10">
        <f t="shared" si="384"/>
        <v>42310.968518518523</v>
      </c>
      <c r="T4059" s="10">
        <f t="shared" si="385"/>
        <v>42333.958333333328</v>
      </c>
      <c r="V4059" s="21"/>
      <c r="W4059" t="s">
        <v>8271</v>
      </c>
      <c r="X4059" t="str">
        <f t="shared" si="382"/>
        <v>theater</v>
      </c>
      <c r="Y4059" t="str">
        <f t="shared" si="383"/>
        <v>plays</v>
      </c>
    </row>
    <row r="4060" spans="1:25" ht="64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2.5333333333333332</v>
      </c>
      <c r="P4060" s="6">
        <f t="shared" si="381"/>
        <v>23.75</v>
      </c>
      <c r="Q4060" t="s">
        <v>8317</v>
      </c>
      <c r="R4060" t="s">
        <v>8318</v>
      </c>
      <c r="S4060" s="10">
        <f t="shared" si="384"/>
        <v>42446.060694444444</v>
      </c>
      <c r="T4060" s="10">
        <f t="shared" si="385"/>
        <v>42461.165972222225</v>
      </c>
      <c r="V4060" s="21"/>
      <c r="W4060" t="s">
        <v>8271</v>
      </c>
      <c r="X4060" t="str">
        <f t="shared" si="382"/>
        <v>theater</v>
      </c>
      <c r="Y4060" t="str">
        <f t="shared" si="383"/>
        <v>plays</v>
      </c>
    </row>
    <row r="4061" spans="1:25" ht="64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</v>
      </c>
      <c r="P4061" s="6">
        <f t="shared" si="381"/>
        <v>35.714285714285715</v>
      </c>
      <c r="Q4061" t="s">
        <v>8317</v>
      </c>
      <c r="R4061" t="s">
        <v>8318</v>
      </c>
      <c r="S4061" s="10">
        <f t="shared" si="384"/>
        <v>41866.640648148146</v>
      </c>
      <c r="T4061" s="10">
        <f t="shared" si="385"/>
        <v>41898.125</v>
      </c>
      <c r="V4061" s="21"/>
      <c r="W4061" t="s">
        <v>8271</v>
      </c>
      <c r="X4061" t="str">
        <f t="shared" si="382"/>
        <v>theater</v>
      </c>
      <c r="Y4061" t="str">
        <f t="shared" si="383"/>
        <v>plays</v>
      </c>
    </row>
    <row r="4062" spans="1:25" ht="64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</v>
      </c>
      <c r="P4062" s="6">
        <f t="shared" si="381"/>
        <v>57</v>
      </c>
      <c r="Q4062" t="s">
        <v>8317</v>
      </c>
      <c r="R4062" t="s">
        <v>8318</v>
      </c>
      <c r="S4062" s="10">
        <f t="shared" si="384"/>
        <v>41779.695092592592</v>
      </c>
      <c r="T4062" s="10">
        <f t="shared" si="385"/>
        <v>41813.666666666664</v>
      </c>
      <c r="V4062" s="21"/>
      <c r="W4062" t="s">
        <v>8271</v>
      </c>
      <c r="X4062" t="str">
        <f t="shared" si="382"/>
        <v>theater</v>
      </c>
      <c r="Y4062" t="str">
        <f t="shared" si="383"/>
        <v>plays</v>
      </c>
    </row>
    <row r="4063" spans="1:25" ht="48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s="6">
        <f t="shared" si="381"/>
        <v>0</v>
      </c>
      <c r="Q4063" t="s">
        <v>8317</v>
      </c>
      <c r="R4063" t="s">
        <v>8318</v>
      </c>
      <c r="S4063" s="10">
        <f t="shared" si="384"/>
        <v>42421.141469907408</v>
      </c>
      <c r="T4063" s="10">
        <f t="shared" si="385"/>
        <v>42481.099803240737</v>
      </c>
      <c r="V4063" s="21"/>
      <c r="W4063" t="s">
        <v>8271</v>
      </c>
      <c r="X4063" t="str">
        <f t="shared" si="382"/>
        <v>theater</v>
      </c>
      <c r="Y4063" t="str">
        <f t="shared" si="383"/>
        <v>plays</v>
      </c>
    </row>
    <row r="4064" spans="1:25" ht="64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2.4500000000000002</v>
      </c>
      <c r="P4064" s="6">
        <f t="shared" si="381"/>
        <v>163.33333333333334</v>
      </c>
      <c r="Q4064" t="s">
        <v>8317</v>
      </c>
      <c r="R4064" t="s">
        <v>8318</v>
      </c>
      <c r="S4064" s="10">
        <f t="shared" si="384"/>
        <v>42523.739212962959</v>
      </c>
      <c r="T4064" s="10">
        <f t="shared" si="385"/>
        <v>42553.739212962959</v>
      </c>
      <c r="V4064" s="21"/>
      <c r="W4064" t="s">
        <v>8271</v>
      </c>
      <c r="X4064" t="str">
        <f t="shared" si="382"/>
        <v>theater</v>
      </c>
      <c r="Y4064" t="str">
        <f t="shared" si="383"/>
        <v>plays</v>
      </c>
    </row>
    <row r="4065" spans="1:25" ht="64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1.4210526315789473</v>
      </c>
      <c r="P4065" s="6">
        <f t="shared" si="381"/>
        <v>15</v>
      </c>
      <c r="Q4065" t="s">
        <v>8317</v>
      </c>
      <c r="R4065" t="s">
        <v>8318</v>
      </c>
      <c r="S4065" s="10">
        <f t="shared" si="384"/>
        <v>41787.681527777779</v>
      </c>
      <c r="T4065" s="10">
        <f t="shared" si="385"/>
        <v>41817.681527777779</v>
      </c>
      <c r="V4065" s="21"/>
      <c r="W4065" t="s">
        <v>8271</v>
      </c>
      <c r="X4065" t="str">
        <f t="shared" si="382"/>
        <v>theater</v>
      </c>
      <c r="Y4065" t="str">
        <f t="shared" si="383"/>
        <v>plays</v>
      </c>
    </row>
    <row r="4066" spans="1:25" ht="64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19.25</v>
      </c>
      <c r="P4066" s="6">
        <f t="shared" si="381"/>
        <v>64.166666666666671</v>
      </c>
      <c r="Q4066" t="s">
        <v>8317</v>
      </c>
      <c r="R4066" t="s">
        <v>8318</v>
      </c>
      <c r="S4066" s="10">
        <f t="shared" si="384"/>
        <v>42093.588263888887</v>
      </c>
      <c r="T4066" s="10">
        <f t="shared" si="385"/>
        <v>42123.588263888887</v>
      </c>
      <c r="V4066" s="21"/>
      <c r="W4066" t="s">
        <v>8271</v>
      </c>
      <c r="X4066" t="str">
        <f t="shared" si="382"/>
        <v>theater</v>
      </c>
      <c r="Y4066" t="str">
        <f t="shared" si="383"/>
        <v>plays</v>
      </c>
    </row>
    <row r="4067" spans="1:25" ht="48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0.67500000000000004</v>
      </c>
      <c r="P4067" s="6">
        <f t="shared" si="381"/>
        <v>6.75</v>
      </c>
      <c r="Q4067" t="s">
        <v>8317</v>
      </c>
      <c r="R4067" t="s">
        <v>8318</v>
      </c>
      <c r="S4067" s="10">
        <f t="shared" si="384"/>
        <v>41833.951516203706</v>
      </c>
      <c r="T4067" s="10">
        <f t="shared" si="385"/>
        <v>41863.951516203706</v>
      </c>
      <c r="V4067" s="21"/>
      <c r="W4067" t="s">
        <v>8271</v>
      </c>
      <c r="X4067" t="str">
        <f t="shared" si="382"/>
        <v>theater</v>
      </c>
      <c r="Y4067" t="str">
        <f t="shared" si="383"/>
        <v>plays</v>
      </c>
    </row>
    <row r="4068" spans="1:25" ht="80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0.16666666666666669</v>
      </c>
      <c r="P4068" s="6">
        <f t="shared" si="381"/>
        <v>25</v>
      </c>
      <c r="Q4068" t="s">
        <v>8317</v>
      </c>
      <c r="R4068" t="s">
        <v>8318</v>
      </c>
      <c r="S4068" s="10">
        <f t="shared" si="384"/>
        <v>42479.039212962962</v>
      </c>
      <c r="T4068" s="10">
        <f t="shared" si="385"/>
        <v>42509.039212962962</v>
      </c>
      <c r="V4068" s="21"/>
      <c r="W4068" t="s">
        <v>8271</v>
      </c>
      <c r="X4068" t="str">
        <f t="shared" si="382"/>
        <v>theater</v>
      </c>
      <c r="Y4068" t="str">
        <f t="shared" si="383"/>
        <v>plays</v>
      </c>
    </row>
    <row r="4069" spans="1:25" ht="64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60.9</v>
      </c>
      <c r="P4069" s="6">
        <f t="shared" si="381"/>
        <v>179.11764705882354</v>
      </c>
      <c r="Q4069" t="s">
        <v>8317</v>
      </c>
      <c r="R4069" t="s">
        <v>8318</v>
      </c>
      <c r="S4069" s="10">
        <f t="shared" si="384"/>
        <v>42235.117476851854</v>
      </c>
      <c r="T4069" s="10">
        <f t="shared" si="385"/>
        <v>42275.117476851854</v>
      </c>
      <c r="V4069" s="21"/>
      <c r="W4069" t="s">
        <v>8271</v>
      </c>
      <c r="X4069" t="str">
        <f t="shared" si="382"/>
        <v>theater</v>
      </c>
      <c r="Y4069" t="str">
        <f t="shared" si="383"/>
        <v>plays</v>
      </c>
    </row>
    <row r="4070" spans="1:25" ht="48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1</v>
      </c>
      <c r="P4070" s="6">
        <f t="shared" si="381"/>
        <v>34.950000000000003</v>
      </c>
      <c r="Q4070" t="s">
        <v>8317</v>
      </c>
      <c r="R4070" t="s">
        <v>8318</v>
      </c>
      <c r="S4070" s="10">
        <f t="shared" si="384"/>
        <v>42718.963599537034</v>
      </c>
      <c r="T4070" s="10">
        <f t="shared" si="385"/>
        <v>42748.961805555555</v>
      </c>
      <c r="V4070" s="21"/>
      <c r="W4070" t="s">
        <v>8271</v>
      </c>
      <c r="X4070" t="str">
        <f t="shared" si="382"/>
        <v>theater</v>
      </c>
      <c r="Y4070" t="str">
        <f t="shared" si="383"/>
        <v>plays</v>
      </c>
    </row>
    <row r="4071" spans="1:25" ht="64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34.4</v>
      </c>
      <c r="P4071" s="6">
        <f t="shared" si="381"/>
        <v>33.07692307692308</v>
      </c>
      <c r="Q4071" t="s">
        <v>8317</v>
      </c>
      <c r="R4071" t="s">
        <v>8318</v>
      </c>
      <c r="S4071" s="10">
        <f t="shared" si="384"/>
        <v>42022.661527777775</v>
      </c>
      <c r="T4071" s="10">
        <f t="shared" si="385"/>
        <v>42063.5</v>
      </c>
      <c r="V4071" s="21"/>
      <c r="W4071" t="s">
        <v>8271</v>
      </c>
      <c r="X4071" t="str">
        <f t="shared" si="382"/>
        <v>theater</v>
      </c>
      <c r="Y4071" t="str">
        <f t="shared" si="383"/>
        <v>plays</v>
      </c>
    </row>
    <row r="4072" spans="1:25" ht="48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16.5</v>
      </c>
      <c r="P4072" s="6">
        <f t="shared" si="381"/>
        <v>27.5</v>
      </c>
      <c r="Q4072" t="s">
        <v>8317</v>
      </c>
      <c r="R4072" t="s">
        <v>8318</v>
      </c>
      <c r="S4072" s="10">
        <f t="shared" si="384"/>
        <v>42031.666898148149</v>
      </c>
      <c r="T4072" s="10">
        <f t="shared" si="385"/>
        <v>42064.125</v>
      </c>
      <c r="V4072" s="21"/>
      <c r="W4072" t="s">
        <v>8271</v>
      </c>
      <c r="X4072" t="str">
        <f t="shared" si="382"/>
        <v>theater</v>
      </c>
      <c r="Y4072" t="str">
        <f t="shared" si="383"/>
        <v>plays</v>
      </c>
    </row>
    <row r="4073" spans="1:25" ht="64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s="6">
        <f t="shared" si="381"/>
        <v>0</v>
      </c>
      <c r="Q4073" t="s">
        <v>8317</v>
      </c>
      <c r="R4073" t="s">
        <v>8318</v>
      </c>
      <c r="S4073" s="10">
        <f t="shared" si="384"/>
        <v>42700.804756944446</v>
      </c>
      <c r="T4073" s="10">
        <f t="shared" si="385"/>
        <v>42730.804756944446</v>
      </c>
      <c r="V4073" s="21"/>
      <c r="W4073" t="s">
        <v>8271</v>
      </c>
      <c r="X4073" t="str">
        <f t="shared" si="382"/>
        <v>theater</v>
      </c>
      <c r="Y4073" t="str">
        <f t="shared" si="383"/>
        <v>plays</v>
      </c>
    </row>
    <row r="4074" spans="1:25" ht="80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0.4</v>
      </c>
      <c r="P4074" s="6">
        <f t="shared" si="381"/>
        <v>2</v>
      </c>
      <c r="Q4074" t="s">
        <v>8317</v>
      </c>
      <c r="R4074" t="s">
        <v>8318</v>
      </c>
      <c r="S4074" s="10">
        <f t="shared" si="384"/>
        <v>41812.77443287037</v>
      </c>
      <c r="T4074" s="10">
        <f t="shared" si="385"/>
        <v>41872.77443287037</v>
      </c>
      <c r="V4074" s="21"/>
      <c r="W4074" t="s">
        <v>8271</v>
      </c>
      <c r="X4074" t="str">
        <f t="shared" si="382"/>
        <v>theater</v>
      </c>
      <c r="Y4074" t="str">
        <f t="shared" si="383"/>
        <v>plays</v>
      </c>
    </row>
    <row r="4075" spans="1:25" ht="64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</v>
      </c>
      <c r="P4075" s="6">
        <f t="shared" si="381"/>
        <v>18.5</v>
      </c>
      <c r="Q4075" t="s">
        <v>8317</v>
      </c>
      <c r="R4075" t="s">
        <v>8318</v>
      </c>
      <c r="S4075" s="10">
        <f t="shared" si="384"/>
        <v>42078.34520833334</v>
      </c>
      <c r="T4075" s="10">
        <f t="shared" si="385"/>
        <v>42133.166666666672</v>
      </c>
      <c r="V4075" s="21"/>
      <c r="W4075" t="s">
        <v>8271</v>
      </c>
      <c r="X4075" t="str">
        <f t="shared" si="382"/>
        <v>theater</v>
      </c>
      <c r="Y4075" t="str">
        <f t="shared" si="383"/>
        <v>plays</v>
      </c>
    </row>
    <row r="4076" spans="1:25" ht="64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26.727272727272727</v>
      </c>
      <c r="P4076" s="6">
        <f t="shared" si="381"/>
        <v>35</v>
      </c>
      <c r="Q4076" t="s">
        <v>8317</v>
      </c>
      <c r="R4076" t="s">
        <v>8318</v>
      </c>
      <c r="S4076" s="10">
        <f t="shared" si="384"/>
        <v>42283.552951388891</v>
      </c>
      <c r="T4076" s="10">
        <f t="shared" si="385"/>
        <v>42313.594618055555</v>
      </c>
      <c r="V4076" s="21"/>
      <c r="W4076" t="s">
        <v>8271</v>
      </c>
      <c r="X4076" t="str">
        <f t="shared" si="382"/>
        <v>theater</v>
      </c>
      <c r="Y4076" t="str">
        <f t="shared" si="383"/>
        <v>plays</v>
      </c>
    </row>
    <row r="4077" spans="1:25" ht="64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28.799999999999997</v>
      </c>
      <c r="P4077" s="6">
        <f t="shared" si="381"/>
        <v>44.307692307692307</v>
      </c>
      <c r="Q4077" t="s">
        <v>8317</v>
      </c>
      <c r="R4077" t="s">
        <v>8318</v>
      </c>
      <c r="S4077" s="10">
        <f t="shared" si="384"/>
        <v>41779.045937499999</v>
      </c>
      <c r="T4077" s="10">
        <f t="shared" si="385"/>
        <v>41820.727777777778</v>
      </c>
      <c r="V4077" s="21"/>
      <c r="W4077" t="s">
        <v>8271</v>
      </c>
      <c r="X4077" t="str">
        <f t="shared" si="382"/>
        <v>theater</v>
      </c>
      <c r="Y4077" t="str">
        <f t="shared" si="383"/>
        <v>plays</v>
      </c>
    </row>
    <row r="4078" spans="1:25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s="6">
        <f t="shared" si="381"/>
        <v>0</v>
      </c>
      <c r="Q4078" t="s">
        <v>8317</v>
      </c>
      <c r="R4078" t="s">
        <v>8318</v>
      </c>
      <c r="S4078" s="10">
        <f t="shared" si="384"/>
        <v>41905.795706018522</v>
      </c>
      <c r="T4078" s="10">
        <f t="shared" si="385"/>
        <v>41933.82708333333</v>
      </c>
      <c r="V4078" s="21"/>
      <c r="W4078" t="s">
        <v>8271</v>
      </c>
      <c r="X4078" t="str">
        <f t="shared" si="382"/>
        <v>theater</v>
      </c>
      <c r="Y4078" t="str">
        <f t="shared" si="383"/>
        <v>plays</v>
      </c>
    </row>
    <row r="4079" spans="1:25" ht="80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8.9</v>
      </c>
      <c r="P4079" s="6">
        <f t="shared" si="381"/>
        <v>222.5</v>
      </c>
      <c r="Q4079" t="s">
        <v>8317</v>
      </c>
      <c r="R4079" t="s">
        <v>8318</v>
      </c>
      <c r="S4079" s="10">
        <f t="shared" si="384"/>
        <v>42695.7105787037</v>
      </c>
      <c r="T4079" s="10">
        <f t="shared" si="385"/>
        <v>42725.7105787037</v>
      </c>
      <c r="V4079" s="21"/>
      <c r="W4079" t="s">
        <v>8271</v>
      </c>
      <c r="X4079" t="str">
        <f t="shared" si="382"/>
        <v>theater</v>
      </c>
      <c r="Y4079" t="str">
        <f t="shared" si="383"/>
        <v>plays</v>
      </c>
    </row>
    <row r="4080" spans="1:25" ht="64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s="6">
        <f t="shared" si="381"/>
        <v>0</v>
      </c>
      <c r="Q4080" t="s">
        <v>8317</v>
      </c>
      <c r="R4080" t="s">
        <v>8318</v>
      </c>
      <c r="S4080" s="10">
        <f t="shared" si="384"/>
        <v>42732.787523148145</v>
      </c>
      <c r="T4080" s="10">
        <f t="shared" si="385"/>
        <v>42762.787523148145</v>
      </c>
      <c r="V4080" s="21"/>
      <c r="W4080" t="s">
        <v>8271</v>
      </c>
      <c r="X4080" t="str">
        <f t="shared" si="382"/>
        <v>theater</v>
      </c>
      <c r="Y4080" t="str">
        <f t="shared" si="383"/>
        <v>plays</v>
      </c>
    </row>
    <row r="4081" spans="1:25" ht="64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0.16666666666666669</v>
      </c>
      <c r="P4081" s="6">
        <f t="shared" si="381"/>
        <v>5</v>
      </c>
      <c r="Q4081" t="s">
        <v>8317</v>
      </c>
      <c r="R4081" t="s">
        <v>8318</v>
      </c>
      <c r="S4081" s="10">
        <f t="shared" si="384"/>
        <v>42510.938900462963</v>
      </c>
      <c r="T4081" s="10">
        <f t="shared" si="385"/>
        <v>42540.938900462963</v>
      </c>
      <c r="V4081" s="21"/>
      <c r="W4081" t="s">
        <v>8271</v>
      </c>
      <c r="X4081" t="str">
        <f t="shared" si="382"/>
        <v>theater</v>
      </c>
      <c r="Y4081" t="str">
        <f t="shared" si="383"/>
        <v>plays</v>
      </c>
    </row>
    <row r="4082" spans="1:25" ht="64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s="6">
        <f t="shared" si="381"/>
        <v>0</v>
      </c>
      <c r="Q4082" t="s">
        <v>8317</v>
      </c>
      <c r="R4082" t="s">
        <v>8318</v>
      </c>
      <c r="S4082" s="10">
        <f t="shared" si="384"/>
        <v>42511.698101851856</v>
      </c>
      <c r="T4082" s="10">
        <f t="shared" si="385"/>
        <v>42535.787500000006</v>
      </c>
      <c r="V4082" s="21"/>
      <c r="W4082" t="s">
        <v>8271</v>
      </c>
      <c r="X4082" t="str">
        <f t="shared" si="382"/>
        <v>theater</v>
      </c>
      <c r="Y4082" t="str">
        <f t="shared" si="383"/>
        <v>plays</v>
      </c>
    </row>
    <row r="4083" spans="1:25" ht="64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15.737410071942445</v>
      </c>
      <c r="P4083" s="6">
        <f t="shared" si="381"/>
        <v>29.166666666666668</v>
      </c>
      <c r="Q4083" t="s">
        <v>8317</v>
      </c>
      <c r="R4083" t="s">
        <v>8318</v>
      </c>
      <c r="S4083" s="10">
        <f t="shared" si="384"/>
        <v>42041.581307870365</v>
      </c>
      <c r="T4083" s="10">
        <f t="shared" si="385"/>
        <v>42071.539641203708</v>
      </c>
      <c r="V4083" s="21"/>
      <c r="W4083" t="s">
        <v>8271</v>
      </c>
      <c r="X4083" t="str">
        <f t="shared" si="382"/>
        <v>theater</v>
      </c>
      <c r="Y4083" t="str">
        <f t="shared" si="383"/>
        <v>plays</v>
      </c>
    </row>
    <row r="4084" spans="1:25" ht="64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2</v>
      </c>
      <c r="P4084" s="6">
        <f t="shared" si="381"/>
        <v>1.5</v>
      </c>
      <c r="Q4084" t="s">
        <v>8317</v>
      </c>
      <c r="R4084" t="s">
        <v>8318</v>
      </c>
      <c r="S4084" s="10">
        <f t="shared" si="384"/>
        <v>42307.189270833333</v>
      </c>
      <c r="T4084" s="10">
        <f t="shared" si="385"/>
        <v>42322.958333333328</v>
      </c>
      <c r="V4084" s="21"/>
      <c r="W4084" t="s">
        <v>8271</v>
      </c>
      <c r="X4084" t="str">
        <f t="shared" si="382"/>
        <v>theater</v>
      </c>
      <c r="Y4084" t="str">
        <f t="shared" si="383"/>
        <v>plays</v>
      </c>
    </row>
    <row r="4085" spans="1:25" ht="80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21.685714285714287</v>
      </c>
      <c r="P4085" s="6">
        <f t="shared" si="381"/>
        <v>126.5</v>
      </c>
      <c r="Q4085" t="s">
        <v>8317</v>
      </c>
      <c r="R4085" t="s">
        <v>8318</v>
      </c>
      <c r="S4085" s="10">
        <f t="shared" si="384"/>
        <v>42353.761759259258</v>
      </c>
      <c r="T4085" s="10">
        <f t="shared" si="385"/>
        <v>42383.761759259258</v>
      </c>
      <c r="V4085" s="21"/>
      <c r="W4085" t="s">
        <v>8271</v>
      </c>
      <c r="X4085" t="str">
        <f t="shared" si="382"/>
        <v>theater</v>
      </c>
      <c r="Y4085" t="str">
        <f t="shared" si="383"/>
        <v>plays</v>
      </c>
    </row>
    <row r="4086" spans="1:25" ht="64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0.33333333333333337</v>
      </c>
      <c r="P4086" s="6">
        <f t="shared" si="381"/>
        <v>10</v>
      </c>
      <c r="Q4086" t="s">
        <v>8317</v>
      </c>
      <c r="R4086" t="s">
        <v>8318</v>
      </c>
      <c r="S4086" s="10">
        <f t="shared" si="384"/>
        <v>42622.436412037037</v>
      </c>
      <c r="T4086" s="10">
        <f t="shared" si="385"/>
        <v>42652.436412037037</v>
      </c>
      <c r="V4086" s="21"/>
      <c r="W4086" t="s">
        <v>8271</v>
      </c>
      <c r="X4086" t="str">
        <f t="shared" si="382"/>
        <v>theater</v>
      </c>
      <c r="Y4086" t="str">
        <f t="shared" si="383"/>
        <v>plays</v>
      </c>
    </row>
    <row r="4087" spans="1:25" ht="64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0.2857142857142857</v>
      </c>
      <c r="P4087" s="6">
        <f t="shared" si="381"/>
        <v>10</v>
      </c>
      <c r="Q4087" t="s">
        <v>8317</v>
      </c>
      <c r="R4087" t="s">
        <v>8318</v>
      </c>
      <c r="S4087" s="10">
        <f t="shared" si="384"/>
        <v>42058.603877314818</v>
      </c>
      <c r="T4087" s="10">
        <f t="shared" si="385"/>
        <v>42087.165972222225</v>
      </c>
      <c r="V4087" s="21"/>
      <c r="W4087" t="s">
        <v>8271</v>
      </c>
      <c r="X4087" t="str">
        <f t="shared" si="382"/>
        <v>theater</v>
      </c>
      <c r="Y4087" t="str">
        <f t="shared" si="383"/>
        <v>plays</v>
      </c>
    </row>
    <row r="4088" spans="1:25" ht="64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</v>
      </c>
      <c r="P4088" s="6">
        <f t="shared" si="381"/>
        <v>9.4</v>
      </c>
      <c r="Q4088" t="s">
        <v>8317</v>
      </c>
      <c r="R4088" t="s">
        <v>8318</v>
      </c>
      <c r="S4088" s="10">
        <f t="shared" si="384"/>
        <v>42304.940960648149</v>
      </c>
      <c r="T4088" s="10">
        <f t="shared" si="385"/>
        <v>42329.166666666672</v>
      </c>
      <c r="V4088" s="21"/>
      <c r="W4088" t="s">
        <v>8271</v>
      </c>
      <c r="X4088" t="str">
        <f t="shared" si="382"/>
        <v>theater</v>
      </c>
      <c r="Y4088" t="str">
        <f t="shared" si="383"/>
        <v>plays</v>
      </c>
    </row>
    <row r="4089" spans="1:25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s="6">
        <f t="shared" si="381"/>
        <v>0</v>
      </c>
      <c r="Q4089" t="s">
        <v>8317</v>
      </c>
      <c r="R4089" t="s">
        <v>8318</v>
      </c>
      <c r="S4089" s="10">
        <f t="shared" si="384"/>
        <v>42538.742893518516</v>
      </c>
      <c r="T4089" s="10">
        <f t="shared" si="385"/>
        <v>42568.742893518516</v>
      </c>
      <c r="V4089" s="21"/>
      <c r="W4089" t="s">
        <v>8271</v>
      </c>
      <c r="X4089" t="str">
        <f t="shared" si="382"/>
        <v>theater</v>
      </c>
      <c r="Y4089" t="str">
        <f t="shared" si="383"/>
        <v>plays</v>
      </c>
    </row>
    <row r="4090" spans="1:25" ht="64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10.8</v>
      </c>
      <c r="P4090" s="6">
        <f t="shared" si="381"/>
        <v>72</v>
      </c>
      <c r="Q4090" t="s">
        <v>8317</v>
      </c>
      <c r="R4090" t="s">
        <v>8318</v>
      </c>
      <c r="S4090" s="10">
        <f t="shared" si="384"/>
        <v>41990.612546296295</v>
      </c>
      <c r="T4090" s="10">
        <f t="shared" si="385"/>
        <v>42020.434722222228</v>
      </c>
      <c r="V4090" s="21"/>
      <c r="W4090" t="s">
        <v>8271</v>
      </c>
      <c r="X4090" t="str">
        <f t="shared" si="382"/>
        <v>theater</v>
      </c>
      <c r="Y4090" t="str">
        <f t="shared" si="383"/>
        <v>plays</v>
      </c>
    </row>
    <row r="4091" spans="1:25" ht="64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</v>
      </c>
      <c r="P4091" s="6">
        <f t="shared" si="381"/>
        <v>30</v>
      </c>
      <c r="Q4091" t="s">
        <v>8317</v>
      </c>
      <c r="R4091" t="s">
        <v>8318</v>
      </c>
      <c r="S4091" s="10">
        <f t="shared" si="384"/>
        <v>42122.732499999998</v>
      </c>
      <c r="T4091" s="10">
        <f t="shared" si="385"/>
        <v>42155.732638888891</v>
      </c>
      <c r="V4091" s="21"/>
      <c r="W4091" t="s">
        <v>8271</v>
      </c>
      <c r="X4091" t="str">
        <f t="shared" si="382"/>
        <v>theater</v>
      </c>
      <c r="Y4091" t="str">
        <f t="shared" si="383"/>
        <v>plays</v>
      </c>
    </row>
    <row r="4092" spans="1:25" ht="64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</v>
      </c>
      <c r="P4092" s="6">
        <f t="shared" si="381"/>
        <v>10.666666666666666</v>
      </c>
      <c r="Q4092" t="s">
        <v>8317</v>
      </c>
      <c r="R4092" t="s">
        <v>8318</v>
      </c>
      <c r="S4092" s="10">
        <f t="shared" si="384"/>
        <v>42209.67288194444</v>
      </c>
      <c r="T4092" s="10">
        <f t="shared" si="385"/>
        <v>42223.625</v>
      </c>
      <c r="V4092" s="21"/>
      <c r="W4092" t="s">
        <v>8271</v>
      </c>
      <c r="X4092" t="str">
        <f t="shared" si="382"/>
        <v>theater</v>
      </c>
      <c r="Y4092" t="str">
        <f t="shared" si="383"/>
        <v>plays</v>
      </c>
    </row>
    <row r="4093" spans="1:25" ht="64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12.75</v>
      </c>
      <c r="P4093" s="6">
        <f t="shared" si="381"/>
        <v>25.5</v>
      </c>
      <c r="Q4093" t="s">
        <v>8317</v>
      </c>
      <c r="R4093" t="s">
        <v>8318</v>
      </c>
      <c r="S4093" s="10">
        <f t="shared" si="384"/>
        <v>41990.506377314814</v>
      </c>
      <c r="T4093" s="10">
        <f t="shared" si="385"/>
        <v>42020.506377314814</v>
      </c>
      <c r="V4093" s="21"/>
      <c r="W4093" t="s">
        <v>8271</v>
      </c>
      <c r="X4093" t="str">
        <f t="shared" si="382"/>
        <v>theater</v>
      </c>
      <c r="Y4093" t="str">
        <f t="shared" si="383"/>
        <v>plays</v>
      </c>
    </row>
    <row r="4094" spans="1:25" ht="64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1.8181818181818181E-2</v>
      </c>
      <c r="P4094" s="6">
        <f t="shared" si="381"/>
        <v>20</v>
      </c>
      <c r="Q4094" t="s">
        <v>8317</v>
      </c>
      <c r="R4094" t="s">
        <v>8318</v>
      </c>
      <c r="S4094" s="10">
        <f t="shared" si="384"/>
        <v>42039.194988425923</v>
      </c>
      <c r="T4094" s="10">
        <f t="shared" si="385"/>
        <v>42099.153321759266</v>
      </c>
      <c r="V4094" s="21"/>
      <c r="W4094" t="s">
        <v>8271</v>
      </c>
      <c r="X4094" t="str">
        <f t="shared" si="382"/>
        <v>theater</v>
      </c>
      <c r="Y4094" t="str">
        <f t="shared" si="383"/>
        <v>plays</v>
      </c>
    </row>
    <row r="4095" spans="1:25" ht="64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</v>
      </c>
      <c r="P4095" s="6">
        <f t="shared" si="381"/>
        <v>15</v>
      </c>
      <c r="Q4095" t="s">
        <v>8317</v>
      </c>
      <c r="R4095" t="s">
        <v>8318</v>
      </c>
      <c r="S4095" s="10">
        <f t="shared" si="384"/>
        <v>42178.815891203703</v>
      </c>
      <c r="T4095" s="10">
        <f t="shared" si="385"/>
        <v>42238.815891203703</v>
      </c>
      <c r="V4095" s="21"/>
      <c r="W4095" t="s">
        <v>8271</v>
      </c>
      <c r="X4095" t="str">
        <f t="shared" si="382"/>
        <v>theater</v>
      </c>
      <c r="Y4095" t="str">
        <f t="shared" si="383"/>
        <v>plays</v>
      </c>
    </row>
    <row r="4096" spans="1:25" ht="64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36.5</v>
      </c>
      <c r="P4096" s="6">
        <f t="shared" si="381"/>
        <v>91.25</v>
      </c>
      <c r="Q4096" t="s">
        <v>8317</v>
      </c>
      <c r="R4096" t="s">
        <v>8318</v>
      </c>
      <c r="S4096" s="10">
        <f t="shared" si="384"/>
        <v>41890.086805555555</v>
      </c>
      <c r="T4096" s="10">
        <f t="shared" si="385"/>
        <v>41934.207638888889</v>
      </c>
      <c r="V4096" s="21"/>
      <c r="W4096" t="s">
        <v>8271</v>
      </c>
      <c r="X4096" t="str">
        <f t="shared" si="382"/>
        <v>theater</v>
      </c>
      <c r="Y4096" t="str">
        <f t="shared" si="383"/>
        <v>plays</v>
      </c>
    </row>
    <row r="4097" spans="1:25" ht="48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2.666666666666667</v>
      </c>
      <c r="P4097" s="6">
        <f t="shared" si="381"/>
        <v>800</v>
      </c>
      <c r="Q4097" t="s">
        <v>8317</v>
      </c>
      <c r="R4097" t="s">
        <v>8318</v>
      </c>
      <c r="S4097" s="10">
        <f t="shared" si="384"/>
        <v>42693.031828703708</v>
      </c>
      <c r="T4097" s="10">
        <f t="shared" si="385"/>
        <v>42723.031828703708</v>
      </c>
      <c r="V4097" s="21"/>
      <c r="W4097" t="s">
        <v>8271</v>
      </c>
      <c r="X4097" t="str">
        <f t="shared" si="382"/>
        <v>theater</v>
      </c>
      <c r="Y4097" t="str">
        <f t="shared" si="383"/>
        <v>plays</v>
      </c>
    </row>
    <row r="4098" spans="1:25" ht="64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11.428571428571429</v>
      </c>
      <c r="P4098" s="6">
        <f t="shared" si="381"/>
        <v>80</v>
      </c>
      <c r="Q4098" t="s">
        <v>8317</v>
      </c>
      <c r="R4098" t="s">
        <v>8318</v>
      </c>
      <c r="S4098" s="10">
        <f t="shared" si="384"/>
        <v>42750.530312499999</v>
      </c>
      <c r="T4098" s="10">
        <f t="shared" si="385"/>
        <v>42794.368749999994</v>
      </c>
      <c r="V4098" s="21"/>
      <c r="W4098" t="s">
        <v>8271</v>
      </c>
      <c r="X4098" t="str">
        <f t="shared" si="382"/>
        <v>theater</v>
      </c>
      <c r="Y4098" t="str">
        <f t="shared" si="383"/>
        <v>plays</v>
      </c>
    </row>
    <row r="4099" spans="1:25" ht="64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((E4099/D4099)*100)</f>
        <v>0</v>
      </c>
      <c r="P4099" s="6">
        <f t="shared" ref="P4099:P4115" si="387">IFERROR(E4099/L4099,0)</f>
        <v>0</v>
      </c>
      <c r="Q4099" t="s">
        <v>8317</v>
      </c>
      <c r="R4099" t="s">
        <v>8318</v>
      </c>
      <c r="S4099" s="10">
        <f t="shared" si="384"/>
        <v>42344.824502314819</v>
      </c>
      <c r="T4099" s="10">
        <f t="shared" si="385"/>
        <v>42400.996527777781</v>
      </c>
      <c r="V4099" s="21"/>
      <c r="W4099" t="s">
        <v>8271</v>
      </c>
      <c r="X4099" t="str">
        <f t="shared" ref="X4099:X4115" si="388">LEFT(W4099,FIND("/",W4099)-1)</f>
        <v>theater</v>
      </c>
      <c r="Y4099" t="str">
        <f t="shared" ref="Y4099:Y4115" si="389">RIGHT(W4099,LEN(W4099)-FIND("/",W4099))</f>
        <v>plays</v>
      </c>
    </row>
    <row r="4100" spans="1:25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s="6">
        <f t="shared" si="387"/>
        <v>0</v>
      </c>
      <c r="Q4100" t="s">
        <v>8317</v>
      </c>
      <c r="R4100" t="s">
        <v>8318</v>
      </c>
      <c r="S4100" s="10">
        <f t="shared" si="384"/>
        <v>42495.722187499996</v>
      </c>
      <c r="T4100" s="10">
        <f t="shared" si="385"/>
        <v>42525.722187499996</v>
      </c>
      <c r="V4100" s="21"/>
      <c r="W4100" t="s">
        <v>8271</v>
      </c>
      <c r="X4100" t="str">
        <f t="shared" si="388"/>
        <v>theater</v>
      </c>
      <c r="Y4100" t="str">
        <f t="shared" si="389"/>
        <v>plays</v>
      </c>
    </row>
    <row r="4101" spans="1:25" ht="64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</v>
      </c>
      <c r="P4101" s="6">
        <f t="shared" si="387"/>
        <v>50</v>
      </c>
      <c r="Q4101" t="s">
        <v>8317</v>
      </c>
      <c r="R4101" t="s">
        <v>8318</v>
      </c>
      <c r="S4101" s="10">
        <f t="shared" si="384"/>
        <v>42570.850381944445</v>
      </c>
      <c r="T4101" s="10">
        <f t="shared" si="385"/>
        <v>42615.850381944445</v>
      </c>
      <c r="V4101" s="21"/>
      <c r="W4101" t="s">
        <v>8271</v>
      </c>
      <c r="X4101" t="str">
        <f t="shared" si="388"/>
        <v>theater</v>
      </c>
      <c r="Y4101" t="str">
        <f t="shared" si="389"/>
        <v>plays</v>
      </c>
    </row>
    <row r="4102" spans="1:25" ht="48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s="6">
        <f t="shared" si="387"/>
        <v>0</v>
      </c>
      <c r="Q4102" t="s">
        <v>8317</v>
      </c>
      <c r="R4102" t="s">
        <v>8318</v>
      </c>
      <c r="S4102" s="10">
        <f t="shared" si="384"/>
        <v>41927.124884259261</v>
      </c>
      <c r="T4102" s="10">
        <f t="shared" si="385"/>
        <v>41937.124884259261</v>
      </c>
      <c r="V4102" s="21"/>
      <c r="W4102" t="s">
        <v>8271</v>
      </c>
      <c r="X4102" t="str">
        <f t="shared" si="388"/>
        <v>theater</v>
      </c>
      <c r="Y4102" t="str">
        <f t="shared" si="389"/>
        <v>plays</v>
      </c>
    </row>
    <row r="4103" spans="1:25" ht="64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s="6">
        <f t="shared" si="387"/>
        <v>0</v>
      </c>
      <c r="Q4103" t="s">
        <v>8317</v>
      </c>
      <c r="R4103" t="s">
        <v>8318</v>
      </c>
      <c r="S4103" s="10">
        <f t="shared" si="384"/>
        <v>42730.903726851851</v>
      </c>
      <c r="T4103" s="10">
        <f t="shared" si="385"/>
        <v>42760.903726851851</v>
      </c>
      <c r="V4103" s="21"/>
      <c r="W4103" t="s">
        <v>8271</v>
      </c>
      <c r="X4103" t="str">
        <f t="shared" si="388"/>
        <v>theater</v>
      </c>
      <c r="Y4103" t="str">
        <f t="shared" si="389"/>
        <v>plays</v>
      </c>
    </row>
    <row r="4104" spans="1:25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27.400000000000002</v>
      </c>
      <c r="P4104" s="6">
        <f t="shared" si="387"/>
        <v>22.833333333333332</v>
      </c>
      <c r="Q4104" t="s">
        <v>8317</v>
      </c>
      <c r="R4104" t="s">
        <v>8318</v>
      </c>
      <c r="S4104" s="10">
        <f t="shared" si="384"/>
        <v>42475.848067129627</v>
      </c>
      <c r="T4104" s="10">
        <f t="shared" si="385"/>
        <v>42505.848067129627</v>
      </c>
      <c r="V4104" s="21"/>
      <c r="W4104" t="s">
        <v>8271</v>
      </c>
      <c r="X4104" t="str">
        <f t="shared" si="388"/>
        <v>theater</v>
      </c>
      <c r="Y4104" t="str">
        <f t="shared" si="389"/>
        <v>plays</v>
      </c>
    </row>
    <row r="4105" spans="1:25" ht="64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10</v>
      </c>
      <c r="P4105" s="6">
        <f t="shared" si="387"/>
        <v>16.666666666666668</v>
      </c>
      <c r="Q4105" t="s">
        <v>8317</v>
      </c>
      <c r="R4105" t="s">
        <v>8318</v>
      </c>
      <c r="S4105" s="10">
        <f t="shared" si="384"/>
        <v>42188.83293981482</v>
      </c>
      <c r="T4105" s="10">
        <f t="shared" si="385"/>
        <v>42242.772222222222</v>
      </c>
      <c r="V4105" s="21"/>
      <c r="W4105" t="s">
        <v>8271</v>
      </c>
      <c r="X4105" t="str">
        <f t="shared" si="388"/>
        <v>theater</v>
      </c>
      <c r="Y4105" t="str">
        <f t="shared" si="389"/>
        <v>plays</v>
      </c>
    </row>
    <row r="4106" spans="1:25" ht="64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21.366666666666667</v>
      </c>
      <c r="P4106" s="6">
        <f t="shared" si="387"/>
        <v>45.785714285714285</v>
      </c>
      <c r="Q4106" t="s">
        <v>8317</v>
      </c>
      <c r="R4106" t="s">
        <v>8318</v>
      </c>
      <c r="S4106" s="10">
        <f t="shared" si="384"/>
        <v>42640.278171296297</v>
      </c>
      <c r="T4106" s="10">
        <f t="shared" si="385"/>
        <v>42670.278171296297</v>
      </c>
      <c r="V4106" s="21"/>
      <c r="W4106" t="s">
        <v>8271</v>
      </c>
      <c r="X4106" t="str">
        <f t="shared" si="388"/>
        <v>theater</v>
      </c>
      <c r="Y4106" t="str">
        <f t="shared" si="389"/>
        <v>plays</v>
      </c>
    </row>
    <row r="4107" spans="1:25" ht="64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6.9696969696969706</v>
      </c>
      <c r="P4107" s="6">
        <f t="shared" si="387"/>
        <v>383.33333333333331</v>
      </c>
      <c r="Q4107" t="s">
        <v>8317</v>
      </c>
      <c r="R4107" t="s">
        <v>8318</v>
      </c>
      <c r="S4107" s="10">
        <f t="shared" si="384"/>
        <v>42697.010520833333</v>
      </c>
      <c r="T4107" s="10">
        <f t="shared" si="385"/>
        <v>42730.010520833333</v>
      </c>
      <c r="V4107" s="21"/>
      <c r="W4107" t="s">
        <v>8271</v>
      </c>
      <c r="X4107" t="str">
        <f t="shared" si="388"/>
        <v>theater</v>
      </c>
      <c r="Y4107" t="str">
        <f t="shared" si="389"/>
        <v>plays</v>
      </c>
    </row>
    <row r="4108" spans="1:25" ht="64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70.599999999999994</v>
      </c>
      <c r="P4108" s="6">
        <f t="shared" si="387"/>
        <v>106.96969696969697</v>
      </c>
      <c r="Q4108" t="s">
        <v>8317</v>
      </c>
      <c r="R4108" t="s">
        <v>8318</v>
      </c>
      <c r="S4108" s="10">
        <f t="shared" si="384"/>
        <v>42053.049375000002</v>
      </c>
      <c r="T4108" s="10">
        <f t="shared" si="385"/>
        <v>42096.041666666672</v>
      </c>
      <c r="V4108" s="21"/>
      <c r="W4108" t="s">
        <v>8271</v>
      </c>
      <c r="X4108" t="str">
        <f t="shared" si="388"/>
        <v>theater</v>
      </c>
      <c r="Y4108" t="str">
        <f t="shared" si="389"/>
        <v>plays</v>
      </c>
    </row>
    <row r="4109" spans="1:25" ht="64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2.0500000000000003</v>
      </c>
      <c r="P4109" s="6">
        <f t="shared" si="387"/>
        <v>10.25</v>
      </c>
      <c r="Q4109" t="s">
        <v>8317</v>
      </c>
      <c r="R4109" t="s">
        <v>8318</v>
      </c>
      <c r="S4109" s="10">
        <f t="shared" si="384"/>
        <v>41883.916678240741</v>
      </c>
      <c r="T4109" s="10">
        <f t="shared" si="385"/>
        <v>41906.916678240741</v>
      </c>
      <c r="V4109" s="21"/>
      <c r="W4109" t="s">
        <v>8271</v>
      </c>
      <c r="X4109" t="str">
        <f t="shared" si="388"/>
        <v>theater</v>
      </c>
      <c r="Y4109" t="str">
        <f t="shared" si="389"/>
        <v>plays</v>
      </c>
    </row>
    <row r="4110" spans="1:25" ht="80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</v>
      </c>
      <c r="P4110" s="6">
        <f t="shared" si="387"/>
        <v>59</v>
      </c>
      <c r="Q4110" t="s">
        <v>8317</v>
      </c>
      <c r="R4110" t="s">
        <v>8318</v>
      </c>
      <c r="S4110" s="10">
        <f t="shared" si="384"/>
        <v>42767.031678240746</v>
      </c>
      <c r="T4110" s="10">
        <f t="shared" si="385"/>
        <v>42797.208333333328</v>
      </c>
      <c r="V4110" s="21"/>
      <c r="W4110" t="s">
        <v>8271</v>
      </c>
      <c r="X4110" t="str">
        <f t="shared" si="388"/>
        <v>theater</v>
      </c>
      <c r="Y4110" t="str">
        <f t="shared" si="389"/>
        <v>plays</v>
      </c>
    </row>
    <row r="4111" spans="1:25" ht="64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s="6">
        <f t="shared" si="387"/>
        <v>0</v>
      </c>
      <c r="Q4111" t="s">
        <v>8317</v>
      </c>
      <c r="R4111" t="s">
        <v>8318</v>
      </c>
      <c r="S4111" s="10">
        <f t="shared" si="384"/>
        <v>42307.539398148147</v>
      </c>
      <c r="T4111" s="10">
        <f t="shared" si="385"/>
        <v>42337.581064814818</v>
      </c>
      <c r="V4111" s="21"/>
      <c r="W4111" t="s">
        <v>8271</v>
      </c>
      <c r="X4111" t="str">
        <f t="shared" si="388"/>
        <v>theater</v>
      </c>
      <c r="Y4111" t="str">
        <f t="shared" si="389"/>
        <v>plays</v>
      </c>
    </row>
    <row r="4112" spans="1:25" ht="64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28.666666666666668</v>
      </c>
      <c r="P4112" s="6">
        <f t="shared" si="387"/>
        <v>14.333333333333334</v>
      </c>
      <c r="Q4112" t="s">
        <v>8317</v>
      </c>
      <c r="R4112" t="s">
        <v>8318</v>
      </c>
      <c r="S4112" s="10">
        <f t="shared" si="384"/>
        <v>42512.626747685179</v>
      </c>
      <c r="T4112" s="10">
        <f t="shared" si="385"/>
        <v>42572.626747685179</v>
      </c>
      <c r="V4112" s="21"/>
      <c r="W4112" t="s">
        <v>8271</v>
      </c>
      <c r="X4112" t="str">
        <f t="shared" si="388"/>
        <v>theater</v>
      </c>
      <c r="Y4112" t="str">
        <f t="shared" si="389"/>
        <v>plays</v>
      </c>
    </row>
    <row r="4113" spans="1:25" ht="64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3.1333333333333333</v>
      </c>
      <c r="P4113" s="6">
        <f t="shared" si="387"/>
        <v>15.666666666666666</v>
      </c>
      <c r="Q4113" t="s">
        <v>8317</v>
      </c>
      <c r="R4113" t="s">
        <v>8318</v>
      </c>
      <c r="S4113" s="10">
        <f t="shared" si="384"/>
        <v>42029.135879629626</v>
      </c>
      <c r="T4113" s="10">
        <f t="shared" si="385"/>
        <v>42059.135879629626</v>
      </c>
      <c r="V4113" s="21"/>
      <c r="W4113" t="s">
        <v>8271</v>
      </c>
      <c r="X4113" t="str">
        <f t="shared" si="388"/>
        <v>theater</v>
      </c>
      <c r="Y4113" t="str">
        <f t="shared" si="389"/>
        <v>plays</v>
      </c>
    </row>
    <row r="4114" spans="1:25" ht="64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0.04</v>
      </c>
      <c r="P4114" s="6">
        <f t="shared" si="387"/>
        <v>1</v>
      </c>
      <c r="Q4114" t="s">
        <v>8317</v>
      </c>
      <c r="R4114" t="s">
        <v>8318</v>
      </c>
      <c r="S4114" s="10">
        <f t="shared" si="384"/>
        <v>42400.946597222224</v>
      </c>
      <c r="T4114" s="10">
        <f t="shared" si="385"/>
        <v>42428</v>
      </c>
      <c r="V4114" s="21"/>
      <c r="W4114" t="s">
        <v>8271</v>
      </c>
      <c r="X4114" t="str">
        <f t="shared" si="388"/>
        <v>theater</v>
      </c>
      <c r="Y4114" t="str">
        <f t="shared" si="389"/>
        <v>plays</v>
      </c>
    </row>
    <row r="4115" spans="1:25" ht="64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0.2</v>
      </c>
      <c r="P4115" s="6">
        <f t="shared" si="387"/>
        <v>1</v>
      </c>
      <c r="Q4115" t="s">
        <v>8317</v>
      </c>
      <c r="R4115" t="s">
        <v>8318</v>
      </c>
      <c r="S4115" s="10">
        <f t="shared" si="384"/>
        <v>42358.573182870372</v>
      </c>
      <c r="T4115" s="10">
        <f t="shared" si="385"/>
        <v>42377.273611111115</v>
      </c>
      <c r="V4115" s="21"/>
      <c r="W4115" t="s">
        <v>8271</v>
      </c>
      <c r="X4115" t="str">
        <f t="shared" si="388"/>
        <v>theater</v>
      </c>
      <c r="Y4115" t="str">
        <f t="shared" si="389"/>
        <v>plays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theme="9" tint="0.39997558519241921"/>
        <color rgb="FF0070C0"/>
      </colorScale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Pivot1 - State of Project</vt:lpstr>
      <vt:lpstr>Pivot2 - Project by SubCategory</vt:lpstr>
      <vt:lpstr>Pivot3 - Project by Date</vt:lpstr>
      <vt:lpstr>Bonus1 Goal Size</vt:lpstr>
      <vt:lpstr>Bonus2 Backer Raw Data</vt:lpstr>
      <vt:lpstr>Bonus2 Backer Filter Try</vt:lpstr>
      <vt:lpstr>Source Data</vt:lpstr>
      <vt:lpstr>'Bonus2 Backer Filter Try'!Criteria</vt:lpstr>
      <vt:lpstr>'Bonus2 Backer Filter Try'!Extract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Pascarella</cp:lastModifiedBy>
  <dcterms:created xsi:type="dcterms:W3CDTF">2017-04-20T15:17:24Z</dcterms:created>
  <dcterms:modified xsi:type="dcterms:W3CDTF">2020-08-06T13:18:43Z</dcterms:modified>
</cp:coreProperties>
</file>